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1E083B5C-15C6-4DE1-9AE7-43A7F3824EE5}" xr6:coauthVersionLast="47" xr6:coauthVersionMax="47" xr10:uidLastSave="{00000000-0000-0000-0000-000000000000}"/>
  <bookViews>
    <workbookView xWindow="-108" yWindow="-108" windowWidth="23256" windowHeight="12576" firstSheet="1" activeTab="6" xr2:uid="{00000000-000D-0000-FFFF-FFFF00000000}"/>
  </bookViews>
  <sheets>
    <sheet name="update_info" sheetId="15" r:id="rId1"/>
    <sheet name="BaseAddressTable" sheetId="1" r:id="rId2"/>
    <sheet name="TOP_CTRL_CMN" sheetId="14" r:id="rId3"/>
    <sheet name="TOP_CTRL_ORAN_LPHY" sheetId="13" r:id="rId4"/>
    <sheet name="TOP_CTRL_HW" sheetId="6" r:id="rId5"/>
    <sheet name="TOP_CTRL_INTR" sheetId="11" r:id="rId6"/>
    <sheet name="TOP_CTRL_TEST"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6" l="1"/>
  <c r="D27" i="6"/>
  <c r="C15" i="1"/>
  <c r="C14" i="1"/>
  <c r="C13" i="1"/>
  <c r="C12" i="1"/>
  <c r="C11" i="1"/>
  <c r="C10" i="1"/>
  <c r="C9" i="1"/>
  <c r="C8" i="1"/>
  <c r="C7" i="1"/>
  <c r="D40" i="5"/>
  <c r="D41" i="5"/>
  <c r="C40" i="5"/>
  <c r="C39" i="5" s="1"/>
  <c r="D39" i="5" s="1"/>
  <c r="D127" i="11"/>
  <c r="D128" i="11"/>
  <c r="D129" i="11"/>
  <c r="D130" i="11"/>
  <c r="D131" i="11"/>
  <c r="D123" i="11"/>
  <c r="D124" i="11"/>
  <c r="D125" i="11"/>
  <c r="D126" i="11"/>
  <c r="D119" i="11"/>
  <c r="D120" i="11"/>
  <c r="D121" i="11"/>
  <c r="D122" i="11"/>
  <c r="D115" i="11"/>
  <c r="D116" i="11"/>
  <c r="D117" i="11"/>
  <c r="D118" i="11"/>
  <c r="D107" i="11"/>
  <c r="D108" i="11"/>
  <c r="D109" i="11"/>
  <c r="D110" i="11"/>
  <c r="D111" i="11"/>
  <c r="D112" i="11"/>
  <c r="D113" i="11"/>
  <c r="D114" i="11"/>
  <c r="D99" i="11"/>
  <c r="D100" i="11"/>
  <c r="D101" i="11"/>
  <c r="D102" i="11"/>
  <c r="D103" i="11"/>
  <c r="D104" i="11"/>
  <c r="D105" i="11"/>
  <c r="D106" i="11"/>
  <c r="D91" i="11"/>
  <c r="D92" i="11"/>
  <c r="D93" i="11"/>
  <c r="D94" i="11"/>
  <c r="D95" i="11"/>
  <c r="D96" i="11"/>
  <c r="D97" i="11"/>
  <c r="D98" i="11"/>
  <c r="D83" i="11"/>
  <c r="D84" i="11"/>
  <c r="D85" i="11"/>
  <c r="D86" i="11"/>
  <c r="D87" i="11"/>
  <c r="D88" i="11"/>
  <c r="D89" i="11"/>
  <c r="D90" i="11"/>
  <c r="D75" i="11"/>
  <c r="D76" i="11"/>
  <c r="D77" i="11"/>
  <c r="D78" i="11"/>
  <c r="D79" i="11"/>
  <c r="D80" i="11"/>
  <c r="D81" i="11"/>
  <c r="D82" i="11"/>
  <c r="D67" i="11"/>
  <c r="D68" i="11"/>
  <c r="D69" i="11"/>
  <c r="D70" i="11"/>
  <c r="D71" i="11"/>
  <c r="D72" i="11"/>
  <c r="D73" i="11"/>
  <c r="D74" i="11"/>
  <c r="D59" i="11"/>
  <c r="D60" i="11"/>
  <c r="D61" i="11"/>
  <c r="D62" i="11"/>
  <c r="D63" i="11"/>
  <c r="D64" i="11"/>
  <c r="D65" i="11"/>
  <c r="D66" i="11"/>
  <c r="D51" i="11"/>
  <c r="D52" i="11"/>
  <c r="D53" i="11"/>
  <c r="D54" i="11"/>
  <c r="D55" i="11"/>
  <c r="D56" i="11"/>
  <c r="D57" i="11"/>
  <c r="D58" i="11"/>
  <c r="D43" i="11"/>
  <c r="D44" i="11"/>
  <c r="D45" i="11"/>
  <c r="D46" i="11"/>
  <c r="D47" i="11"/>
  <c r="D48" i="11"/>
  <c r="D49" i="11"/>
  <c r="D50" i="11"/>
  <c r="D41" i="11"/>
  <c r="D42" i="11"/>
  <c r="D37" i="11"/>
  <c r="D38" i="11"/>
  <c r="D39" i="11"/>
  <c r="D40" i="11"/>
  <c r="D33" i="11"/>
  <c r="D34" i="11"/>
  <c r="D35" i="11"/>
  <c r="D36" i="11"/>
  <c r="D29" i="11"/>
  <c r="D30" i="11"/>
  <c r="D31" i="11"/>
  <c r="D32" i="11"/>
  <c r="D25" i="11"/>
  <c r="D26" i="11"/>
  <c r="D27" i="11"/>
  <c r="D28" i="11"/>
  <c r="D18" i="11"/>
  <c r="D19" i="11"/>
  <c r="D20" i="11"/>
  <c r="D21" i="11"/>
  <c r="D22" i="11"/>
  <c r="D23" i="11"/>
  <c r="D24" i="11"/>
  <c r="D11" i="11"/>
  <c r="D12" i="11"/>
  <c r="D13" i="11"/>
  <c r="D14" i="11"/>
  <c r="D15" i="11"/>
  <c r="D16" i="11"/>
  <c r="D17" i="11"/>
  <c r="D6" i="11"/>
  <c r="D7" i="11"/>
  <c r="D8" i="11"/>
  <c r="D9" i="11"/>
  <c r="D10" i="11"/>
  <c r="D3" i="11"/>
  <c r="D4" i="11"/>
  <c r="D5" i="11"/>
  <c r="D2" i="11"/>
  <c r="D214" i="5"/>
  <c r="D215" i="5"/>
  <c r="D216" i="5"/>
  <c r="D209" i="5"/>
  <c r="D210" i="5"/>
  <c r="D211" i="5"/>
  <c r="D212" i="5"/>
  <c r="D213" i="5"/>
  <c r="D180" i="5"/>
  <c r="D179" i="5"/>
  <c r="D178" i="5"/>
  <c r="D177" i="5"/>
  <c r="D174" i="5"/>
  <c r="D175" i="5"/>
  <c r="D176" i="5"/>
  <c r="D170" i="5"/>
  <c r="D171" i="5"/>
  <c r="D172" i="5"/>
  <c r="D173" i="5"/>
  <c r="D167" i="5"/>
  <c r="D168" i="5"/>
  <c r="D169" i="5"/>
  <c r="D164" i="5"/>
  <c r="D165" i="5"/>
  <c r="D166" i="5"/>
  <c r="D162" i="5"/>
  <c r="D163" i="5"/>
  <c r="D52" i="5"/>
  <c r="D20" i="14"/>
  <c r="D28" i="14"/>
  <c r="C51" i="5"/>
  <c r="C50" i="5" s="1"/>
  <c r="D50" i="5" s="1"/>
  <c r="C38" i="5" l="1"/>
  <c r="D38" i="5" s="1"/>
  <c r="D51" i="5"/>
  <c r="C49" i="5"/>
  <c r="D49" i="5" s="1"/>
  <c r="C37" i="5" l="1"/>
  <c r="C36" i="5" s="1"/>
  <c r="D7" i="5"/>
  <c r="C48" i="5"/>
  <c r="D48" i="5" s="1"/>
  <c r="D37" i="5" l="1"/>
  <c r="C35" i="5"/>
  <c r="D36" i="5"/>
  <c r="C4" i="5"/>
  <c r="C47" i="5"/>
  <c r="D47" i="5" s="1"/>
  <c r="C34" i="5" l="1"/>
  <c r="D35" i="5"/>
  <c r="C2" i="5"/>
  <c r="D5" i="5"/>
  <c r="C46" i="5"/>
  <c r="D46" i="5" s="1"/>
  <c r="C33" i="5" l="1"/>
  <c r="D34" i="5"/>
  <c r="D3" i="5"/>
  <c r="C45" i="5"/>
  <c r="D45" i="5" s="1"/>
  <c r="C32" i="5" l="1"/>
  <c r="D33" i="5"/>
  <c r="C44" i="5"/>
  <c r="D44" i="5" s="1"/>
  <c r="C31" i="5" l="1"/>
  <c r="D32" i="5"/>
  <c r="C43" i="5"/>
  <c r="C30" i="5" l="1"/>
  <c r="D31" i="5"/>
  <c r="D43" i="5"/>
  <c r="C42" i="5"/>
  <c r="D42" i="5" s="1"/>
  <c r="D160" i="5"/>
  <c r="D161" i="5"/>
  <c r="D158" i="5"/>
  <c r="D159" i="5"/>
  <c r="D156" i="5"/>
  <c r="D157" i="5"/>
  <c r="D154" i="5"/>
  <c r="D155" i="5"/>
  <c r="D153" i="5"/>
  <c r="D152" i="5"/>
  <c r="D30" i="5" l="1"/>
  <c r="C29" i="5"/>
  <c r="C151" i="5"/>
  <c r="D151" i="5" s="1"/>
  <c r="D25" i="6"/>
  <c r="C28" i="5" l="1"/>
  <c r="D29" i="5"/>
  <c r="C150" i="5"/>
  <c r="D5" i="6"/>
  <c r="D6" i="6"/>
  <c r="D7" i="6"/>
  <c r="D8" i="6"/>
  <c r="D9" i="6"/>
  <c r="D11" i="6"/>
  <c r="D10" i="6"/>
  <c r="D12" i="6"/>
  <c r="D28" i="6"/>
  <c r="D29" i="6"/>
  <c r="D30" i="6"/>
  <c r="D31" i="6"/>
  <c r="D32" i="6"/>
  <c r="D33" i="6"/>
  <c r="D34" i="6"/>
  <c r="D14" i="6"/>
  <c r="D15" i="6"/>
  <c r="D16" i="6"/>
  <c r="D17" i="6"/>
  <c r="D18" i="6"/>
  <c r="D19" i="6"/>
  <c r="D20" i="6"/>
  <c r="D21" i="6"/>
  <c r="D22" i="6"/>
  <c r="D23" i="6"/>
  <c r="D24" i="6"/>
  <c r="D13" i="6"/>
  <c r="C27" i="5" l="1"/>
  <c r="D28" i="5"/>
  <c r="D150" i="5"/>
  <c r="C149"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41" i="14"/>
  <c r="D642" i="14"/>
  <c r="D553" i="14"/>
  <c r="D381" i="14"/>
  <c r="D288" i="14"/>
  <c r="D289" i="14"/>
  <c r="D290" i="14"/>
  <c r="D291" i="14"/>
  <c r="D292" i="14"/>
  <c r="D293" i="14"/>
  <c r="D294" i="14"/>
  <c r="D295" i="14"/>
  <c r="D296" i="14"/>
  <c r="D287" i="14"/>
  <c r="D271" i="14"/>
  <c r="D259" i="14"/>
  <c r="D198" i="14"/>
  <c r="D196" i="14"/>
  <c r="D189" i="14"/>
  <c r="D190" i="14"/>
  <c r="D191" i="14"/>
  <c r="D192" i="14"/>
  <c r="D193" i="14"/>
  <c r="D194" i="14"/>
  <c r="D185" i="14"/>
  <c r="D186" i="14"/>
  <c r="D187" i="14"/>
  <c r="D188" i="14"/>
  <c r="D180" i="14"/>
  <c r="D181" i="14"/>
  <c r="D182" i="14"/>
  <c r="D183" i="14"/>
  <c r="D184" i="14"/>
  <c r="D179"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29" i="14"/>
  <c r="D629" i="14" s="1"/>
  <c r="C3" i="1"/>
  <c r="C26" i="5" l="1"/>
  <c r="D27" i="5"/>
  <c r="C148" i="5"/>
  <c r="D149" i="5"/>
  <c r="C15" i="14"/>
  <c r="J640" i="14"/>
  <c r="J631" i="14"/>
  <c r="J630" i="14"/>
  <c r="J629" i="14"/>
  <c r="J628" i="14"/>
  <c r="J627" i="14"/>
  <c r="J626" i="14"/>
  <c r="J625" i="14"/>
  <c r="J624" i="14"/>
  <c r="J623" i="14"/>
  <c r="J622" i="14"/>
  <c r="J621" i="14"/>
  <c r="J620" i="14"/>
  <c r="J619" i="14"/>
  <c r="J618" i="14"/>
  <c r="J617" i="14"/>
  <c r="J616" i="14"/>
  <c r="J615" i="14"/>
  <c r="J614" i="14"/>
  <c r="J613" i="14"/>
  <c r="J612" i="14"/>
  <c r="J611"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C554" i="14"/>
  <c r="D554" i="14" s="1"/>
  <c r="J553" i="14"/>
  <c r="J552" i="14"/>
  <c r="I552" i="14"/>
  <c r="J551" i="14"/>
  <c r="I551" i="14"/>
  <c r="J550" i="14"/>
  <c r="I550" i="14"/>
  <c r="J549" i="14"/>
  <c r="I549" i="14"/>
  <c r="J548" i="14"/>
  <c r="I548" i="14"/>
  <c r="J547" i="14"/>
  <c r="I547" i="14"/>
  <c r="J546" i="14"/>
  <c r="I546" i="14"/>
  <c r="J545" i="14"/>
  <c r="I545" i="14"/>
  <c r="J544" i="14"/>
  <c r="I544" i="14"/>
  <c r="J543" i="14"/>
  <c r="I543" i="14"/>
  <c r="J542" i="14"/>
  <c r="I542" i="14"/>
  <c r="J541" i="14"/>
  <c r="I541" i="14"/>
  <c r="J540" i="14"/>
  <c r="I540" i="14"/>
  <c r="J539" i="14"/>
  <c r="I539" i="14"/>
  <c r="J538" i="14"/>
  <c r="I538" i="14"/>
  <c r="J537" i="14"/>
  <c r="I537" i="14"/>
  <c r="J536" i="14"/>
  <c r="I536" i="14"/>
  <c r="J535" i="14"/>
  <c r="I535" i="14"/>
  <c r="J534" i="14"/>
  <c r="I534" i="14"/>
  <c r="J533" i="14"/>
  <c r="I533" i="14"/>
  <c r="J532" i="14"/>
  <c r="I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C382" i="14"/>
  <c r="J381" i="14"/>
  <c r="J380" i="14"/>
  <c r="I380" i="14"/>
  <c r="J379" i="14"/>
  <c r="I379" i="14"/>
  <c r="J378" i="14"/>
  <c r="I378" i="14"/>
  <c r="J377" i="14"/>
  <c r="I377" i="14"/>
  <c r="J376" i="14"/>
  <c r="I376" i="14"/>
  <c r="J375" i="14"/>
  <c r="I375" i="14"/>
  <c r="J374" i="14"/>
  <c r="I374" i="14"/>
  <c r="J373" i="14"/>
  <c r="I373" i="14"/>
  <c r="J372" i="14"/>
  <c r="I372" i="14"/>
  <c r="J371" i="14"/>
  <c r="I371" i="14"/>
  <c r="J370" i="14"/>
  <c r="I370" i="14"/>
  <c r="J369" i="14"/>
  <c r="I369" i="14"/>
  <c r="J368" i="14"/>
  <c r="I368" i="14"/>
  <c r="J367" i="14"/>
  <c r="I367" i="14"/>
  <c r="J366" i="14"/>
  <c r="I366" i="14"/>
  <c r="J365" i="14"/>
  <c r="I365" i="14"/>
  <c r="J364" i="14"/>
  <c r="I364" i="14"/>
  <c r="J363" i="14"/>
  <c r="I363" i="14"/>
  <c r="J362" i="14"/>
  <c r="I362" i="14"/>
  <c r="J361" i="14"/>
  <c r="I361" i="14"/>
  <c r="J360" i="14"/>
  <c r="I360" i="14"/>
  <c r="J359" i="14"/>
  <c r="I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C298" i="14"/>
  <c r="D298" i="14" s="1"/>
  <c r="J297" i="14"/>
  <c r="C297" i="14"/>
  <c r="D297" i="14" s="1"/>
  <c r="J296" i="14"/>
  <c r="J295" i="14"/>
  <c r="J294" i="14"/>
  <c r="J293" i="14"/>
  <c r="J292" i="14"/>
  <c r="J291" i="14"/>
  <c r="J290" i="14"/>
  <c r="J289" i="14"/>
  <c r="J288" i="14"/>
  <c r="J287" i="14"/>
  <c r="J272" i="14"/>
  <c r="C272" i="14"/>
  <c r="D272" i="14" s="1"/>
  <c r="J271" i="14"/>
  <c r="C260" i="14"/>
  <c r="D260" i="14" s="1"/>
  <c r="C201" i="14"/>
  <c r="D201" i="14" s="1"/>
  <c r="C197" i="14"/>
  <c r="D197" i="14" s="1"/>
  <c r="C195" i="14"/>
  <c r="D195"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25" i="5" l="1"/>
  <c r="D26" i="5"/>
  <c r="C46" i="14"/>
  <c r="D46" i="14" s="1"/>
  <c r="D45" i="14"/>
  <c r="C383" i="14"/>
  <c r="D382" i="14"/>
  <c r="C16" i="14"/>
  <c r="D16" i="14" s="1"/>
  <c r="D15" i="14"/>
  <c r="C19" i="14"/>
  <c r="D19" i="14" s="1"/>
  <c r="D18" i="14"/>
  <c r="C48" i="14"/>
  <c r="D48" i="14" s="1"/>
  <c r="D47" i="14"/>
  <c r="C147" i="5"/>
  <c r="D148" i="5"/>
  <c r="C8" i="14"/>
  <c r="D8" i="14" s="1"/>
  <c r="C630" i="14"/>
  <c r="D630" i="14" s="1"/>
  <c r="C200" i="14"/>
  <c r="D200" i="14" s="1"/>
  <c r="C49" i="14"/>
  <c r="D49" i="14" s="1"/>
  <c r="C14" i="14"/>
  <c r="D14" i="14" s="1"/>
  <c r="C273" i="14"/>
  <c r="D273" i="14" s="1"/>
  <c r="C261" i="14"/>
  <c r="D261" i="14" s="1"/>
  <c r="C299" i="14"/>
  <c r="D299" i="14" s="1"/>
  <c r="C555" i="14"/>
  <c r="D555" i="14" s="1"/>
  <c r="C42" i="13"/>
  <c r="C49" i="13"/>
  <c r="C79" i="13"/>
  <c r="C17" i="13"/>
  <c r="C19" i="13"/>
  <c r="C24" i="5" l="1"/>
  <c r="D25" i="5"/>
  <c r="C384" i="14"/>
  <c r="D383" i="14"/>
  <c r="C146" i="5"/>
  <c r="D147" i="5"/>
  <c r="C631" i="14"/>
  <c r="C199" i="14"/>
  <c r="D199" i="14" s="1"/>
  <c r="C556" i="14"/>
  <c r="D556" i="14" s="1"/>
  <c r="C300" i="14"/>
  <c r="D300" i="14" s="1"/>
  <c r="C262" i="14"/>
  <c r="D262" i="14" s="1"/>
  <c r="C274" i="14"/>
  <c r="D274" i="14" s="1"/>
  <c r="C50" i="14"/>
  <c r="D50" i="14" s="1"/>
  <c r="C80" i="13"/>
  <c r="C50" i="13"/>
  <c r="C18" i="13"/>
  <c r="C43" i="13"/>
  <c r="C20" i="13"/>
  <c r="C23" i="5" l="1"/>
  <c r="D24" i="5"/>
  <c r="C632" i="14"/>
  <c r="D632" i="14" s="1"/>
  <c r="D631" i="14"/>
  <c r="C204" i="14"/>
  <c r="D204" i="14" s="1"/>
  <c r="D384" i="14"/>
  <c r="C385" i="14"/>
  <c r="D146" i="5"/>
  <c r="C145" i="5"/>
  <c r="C301" i="14"/>
  <c r="D301" i="14" s="1"/>
  <c r="C51" i="14"/>
  <c r="D51" i="14" s="1"/>
  <c r="C557" i="14"/>
  <c r="D557" i="14" s="1"/>
  <c r="C275" i="14"/>
  <c r="D275" i="14" s="1"/>
  <c r="C263" i="14"/>
  <c r="D263" i="14" s="1"/>
  <c r="C633" i="14"/>
  <c r="D633" i="14" s="1"/>
  <c r="C51" i="13"/>
  <c r="C44" i="13"/>
  <c r="C21" i="13"/>
  <c r="C81" i="13"/>
  <c r="C22" i="5" l="1"/>
  <c r="D23" i="5"/>
  <c r="C203" i="14"/>
  <c r="D203" i="14" s="1"/>
  <c r="D385" i="14"/>
  <c r="C386" i="14"/>
  <c r="C144" i="5"/>
  <c r="D145" i="5"/>
  <c r="C558" i="14"/>
  <c r="D558" i="14" s="1"/>
  <c r="C52" i="14"/>
  <c r="D52" i="14" s="1"/>
  <c r="C276" i="14"/>
  <c r="D276" i="14" s="1"/>
  <c r="C302" i="14"/>
  <c r="D302" i="14" s="1"/>
  <c r="C634" i="14"/>
  <c r="D634" i="14" s="1"/>
  <c r="C202" i="14"/>
  <c r="D202" i="14" s="1"/>
  <c r="C264" i="14"/>
  <c r="D264" i="14" s="1"/>
  <c r="C22" i="13"/>
  <c r="C45" i="13"/>
  <c r="C82" i="13"/>
  <c r="C52" i="13"/>
  <c r="C21" i="5" l="1"/>
  <c r="D22" i="5"/>
  <c r="D386" i="14"/>
  <c r="C387" i="14"/>
  <c r="C143" i="5"/>
  <c r="D144" i="5"/>
  <c r="C265" i="14"/>
  <c r="D265" i="14" s="1"/>
  <c r="C277" i="14"/>
  <c r="D277" i="14" s="1"/>
  <c r="C207" i="14"/>
  <c r="D207" i="14" s="1"/>
  <c r="C53" i="14"/>
  <c r="D53" i="14" s="1"/>
  <c r="C559" i="14"/>
  <c r="D559" i="14" s="1"/>
  <c r="C303" i="14"/>
  <c r="D303" i="14" s="1"/>
  <c r="C635" i="14"/>
  <c r="D635" i="14" s="1"/>
  <c r="C53" i="13"/>
  <c r="C83" i="13"/>
  <c r="C23" i="13"/>
  <c r="C26" i="13"/>
  <c r="C20" i="5" l="1"/>
  <c r="D21" i="5"/>
  <c r="D387" i="14"/>
  <c r="C388" i="14"/>
  <c r="C142" i="5"/>
  <c r="D143" i="5"/>
  <c r="C206" i="14"/>
  <c r="D206" i="14" s="1"/>
  <c r="C304" i="14"/>
  <c r="D304" i="14" s="1"/>
  <c r="C560" i="14"/>
  <c r="D560" i="14" s="1"/>
  <c r="C54" i="14"/>
  <c r="D54" i="14" s="1"/>
  <c r="C278" i="14"/>
  <c r="D278" i="14" s="1"/>
  <c r="C636" i="14"/>
  <c r="D636" i="14" s="1"/>
  <c r="C266" i="14"/>
  <c r="D266" i="14" s="1"/>
  <c r="C27" i="13"/>
  <c r="C30" i="13"/>
  <c r="C24" i="13"/>
  <c r="C84" i="13"/>
  <c r="C54" i="13"/>
  <c r="C19" i="5" l="1"/>
  <c r="D20" i="5"/>
  <c r="D388" i="14"/>
  <c r="C389" i="14"/>
  <c r="C141" i="5"/>
  <c r="D142" i="5"/>
  <c r="C55" i="14"/>
  <c r="D55" i="14" s="1"/>
  <c r="C267" i="14"/>
  <c r="D267" i="14" s="1"/>
  <c r="C561" i="14"/>
  <c r="D561" i="14" s="1"/>
  <c r="C637" i="14"/>
  <c r="D637" i="14" s="1"/>
  <c r="C305" i="14"/>
  <c r="D305" i="14" s="1"/>
  <c r="C279" i="14"/>
  <c r="D279" i="14" s="1"/>
  <c r="C205" i="14"/>
  <c r="D205" i="14" s="1"/>
  <c r="C85" i="13"/>
  <c r="C25" i="13"/>
  <c r="C55" i="13"/>
  <c r="C31" i="13"/>
  <c r="C34" i="13"/>
  <c r="C28" i="13"/>
  <c r="C18" i="5" l="1"/>
  <c r="D19" i="5"/>
  <c r="D389" i="14"/>
  <c r="C390" i="14"/>
  <c r="C140" i="5"/>
  <c r="D141" i="5"/>
  <c r="C638" i="14"/>
  <c r="D638" i="14" s="1"/>
  <c r="C280" i="14"/>
  <c r="D280" i="14" s="1"/>
  <c r="C562" i="14"/>
  <c r="D562" i="14" s="1"/>
  <c r="C268" i="14"/>
  <c r="D268" i="14" s="1"/>
  <c r="C56" i="14"/>
  <c r="D56" i="14" s="1"/>
  <c r="C210" i="14"/>
  <c r="D210" i="14" s="1"/>
  <c r="C307" i="14"/>
  <c r="D307" i="14" s="1"/>
  <c r="C306" i="14"/>
  <c r="D306" i="14" s="1"/>
  <c r="C32" i="13"/>
  <c r="C56" i="13"/>
  <c r="C29" i="13"/>
  <c r="C35" i="13"/>
  <c r="C86" i="13"/>
  <c r="C17" i="5" l="1"/>
  <c r="D18" i="5"/>
  <c r="D390" i="14"/>
  <c r="C391" i="14"/>
  <c r="C139" i="5"/>
  <c r="D140" i="5"/>
  <c r="C269" i="14"/>
  <c r="D269" i="14" s="1"/>
  <c r="C209" i="14"/>
  <c r="D209" i="14" s="1"/>
  <c r="C563" i="14"/>
  <c r="D563" i="14" s="1"/>
  <c r="C308" i="14"/>
  <c r="D308" i="14" s="1"/>
  <c r="C57" i="14"/>
  <c r="D57" i="14" s="1"/>
  <c r="C281" i="14"/>
  <c r="D281" i="14" s="1"/>
  <c r="C639" i="14"/>
  <c r="D639" i="14" s="1"/>
  <c r="C36" i="13"/>
  <c r="C57" i="13"/>
  <c r="C59" i="13"/>
  <c r="C87" i="13"/>
  <c r="C33" i="13"/>
  <c r="C16" i="5" l="1"/>
  <c r="D17" i="5"/>
  <c r="D391" i="14"/>
  <c r="C392" i="14"/>
  <c r="C138" i="5"/>
  <c r="D139" i="5"/>
  <c r="C640" i="14"/>
  <c r="D640" i="14" s="1"/>
  <c r="C309" i="14"/>
  <c r="D309" i="14" s="1"/>
  <c r="C564" i="14"/>
  <c r="D564" i="14" s="1"/>
  <c r="C208" i="14"/>
  <c r="D208" i="14" s="1"/>
  <c r="C270" i="14"/>
  <c r="D270" i="14" s="1"/>
  <c r="C282" i="14"/>
  <c r="D282" i="14" s="1"/>
  <c r="C58" i="14"/>
  <c r="D58" i="14" s="1"/>
  <c r="C88" i="13"/>
  <c r="C37" i="13"/>
  <c r="C60" i="13"/>
  <c r="C58" i="13"/>
  <c r="C15" i="5" l="1"/>
  <c r="D16" i="5"/>
  <c r="D392" i="14"/>
  <c r="C393" i="14"/>
  <c r="C137" i="5"/>
  <c r="D138" i="5"/>
  <c r="C59" i="14"/>
  <c r="D59" i="14" s="1"/>
  <c r="C283" i="14"/>
  <c r="D283" i="14" s="1"/>
  <c r="C310" i="14"/>
  <c r="D310" i="14" s="1"/>
  <c r="C565" i="14"/>
  <c r="D565" i="14" s="1"/>
  <c r="C213" i="14"/>
  <c r="D213" i="14" s="1"/>
  <c r="C61" i="13"/>
  <c r="C89" i="13"/>
  <c r="C14" i="5" l="1"/>
  <c r="D15" i="5"/>
  <c r="D393" i="14"/>
  <c r="C394" i="14"/>
  <c r="C136" i="5"/>
  <c r="D137" i="5"/>
  <c r="C311" i="14"/>
  <c r="D311" i="14" s="1"/>
  <c r="C212" i="14"/>
  <c r="D212" i="14" s="1"/>
  <c r="C284" i="14"/>
  <c r="D284" i="14" s="1"/>
  <c r="C566" i="14"/>
  <c r="D566" i="14" s="1"/>
  <c r="C60" i="14"/>
  <c r="D60" i="14" s="1"/>
  <c r="C90" i="13"/>
  <c r="C62" i="13"/>
  <c r="C13" i="5" l="1"/>
  <c r="D14" i="5"/>
  <c r="D394" i="14"/>
  <c r="C395" i="14"/>
  <c r="C135" i="5"/>
  <c r="D136" i="5"/>
  <c r="C285" i="14"/>
  <c r="D285" i="14" s="1"/>
  <c r="C211" i="14"/>
  <c r="D211" i="14" s="1"/>
  <c r="C61" i="14"/>
  <c r="D61" i="14" s="1"/>
  <c r="C567" i="14"/>
  <c r="D567" i="14" s="1"/>
  <c r="C312" i="14"/>
  <c r="D312" i="14" s="1"/>
  <c r="C91" i="13"/>
  <c r="C12" i="5" l="1"/>
  <c r="D13" i="5"/>
  <c r="D2" i="5"/>
  <c r="D4" i="5"/>
  <c r="D395" i="14"/>
  <c r="C396" i="14"/>
  <c r="C134" i="5"/>
  <c r="D135" i="5"/>
  <c r="C62" i="14"/>
  <c r="D62" i="14" s="1"/>
  <c r="C216" i="14"/>
  <c r="D216" i="14" s="1"/>
  <c r="C313" i="14"/>
  <c r="D313" i="14" s="1"/>
  <c r="C568" i="14"/>
  <c r="D568" i="14" s="1"/>
  <c r="C286" i="14"/>
  <c r="D286" i="14" s="1"/>
  <c r="C92" i="13"/>
  <c r="C11" i="5" l="1"/>
  <c r="D12" i="5"/>
  <c r="D396" i="14"/>
  <c r="C397" i="14"/>
  <c r="C133" i="5"/>
  <c r="D134" i="5"/>
  <c r="C215" i="14"/>
  <c r="D215" i="14" s="1"/>
  <c r="C315" i="14"/>
  <c r="D315" i="14" s="1"/>
  <c r="C314" i="14"/>
  <c r="D314" i="14" s="1"/>
  <c r="C65" i="14"/>
  <c r="D65" i="14" s="1"/>
  <c r="C63" i="14"/>
  <c r="D63" i="14" s="1"/>
  <c r="C569" i="14"/>
  <c r="D569" i="14" s="1"/>
  <c r="C93" i="13"/>
  <c r="C10" i="5" l="1"/>
  <c r="D11" i="5"/>
  <c r="D397" i="14"/>
  <c r="C398" i="14"/>
  <c r="C132" i="5"/>
  <c r="D133" i="5"/>
  <c r="C316" i="14"/>
  <c r="D316" i="14" s="1"/>
  <c r="C68" i="14"/>
  <c r="D68" i="14" s="1"/>
  <c r="C66" i="14"/>
  <c r="D66" i="14" s="1"/>
  <c r="C214" i="14"/>
  <c r="D214" i="14" s="1"/>
  <c r="C570" i="14"/>
  <c r="D570" i="14" s="1"/>
  <c r="C64" i="14"/>
  <c r="D64" i="14" s="1"/>
  <c r="C94" i="13"/>
  <c r="C9" i="5" l="1"/>
  <c r="D10" i="5"/>
  <c r="D398" i="14"/>
  <c r="C399" i="14"/>
  <c r="C131" i="5"/>
  <c r="D132" i="5"/>
  <c r="C571" i="14"/>
  <c r="D571" i="14" s="1"/>
  <c r="C219" i="14"/>
  <c r="D219" i="14" s="1"/>
  <c r="C69" i="14"/>
  <c r="D69" i="14" s="1"/>
  <c r="C67" i="14"/>
  <c r="D67" i="14" s="1"/>
  <c r="C73" i="14"/>
  <c r="D73" i="14" s="1"/>
  <c r="C71" i="14"/>
  <c r="D71" i="14" s="1"/>
  <c r="C317" i="14"/>
  <c r="D317" i="14" s="1"/>
  <c r="C95" i="13"/>
  <c r="C8" i="5" l="1"/>
  <c r="D9" i="5"/>
  <c r="D399" i="14"/>
  <c r="C400" i="14"/>
  <c r="C130" i="5"/>
  <c r="D131" i="5"/>
  <c r="C70" i="14"/>
  <c r="D70" i="14" s="1"/>
  <c r="C76" i="14"/>
  <c r="D76" i="14" s="1"/>
  <c r="C74" i="14"/>
  <c r="D74" i="14" s="1"/>
  <c r="C218" i="14"/>
  <c r="D218" i="14" s="1"/>
  <c r="C318" i="14"/>
  <c r="D318" i="14" s="1"/>
  <c r="C72" i="14"/>
  <c r="D72" i="14" s="1"/>
  <c r="C572" i="14"/>
  <c r="D572" i="14" s="1"/>
  <c r="C96" i="13"/>
  <c r="C6" i="5" l="1"/>
  <c r="D6" i="5" s="1"/>
  <c r="D8" i="5"/>
  <c r="D400" i="14"/>
  <c r="C401" i="14"/>
  <c r="C129" i="5"/>
  <c r="D130" i="5"/>
  <c r="C319" i="14"/>
  <c r="D319" i="14" s="1"/>
  <c r="C573" i="14"/>
  <c r="D573" i="14" s="1"/>
  <c r="C77" i="14"/>
  <c r="D77" i="14" s="1"/>
  <c r="C217" i="14"/>
  <c r="D217" i="14" s="1"/>
  <c r="C79" i="14"/>
  <c r="D79" i="14" s="1"/>
  <c r="C75" i="14"/>
  <c r="D75" i="14" s="1"/>
  <c r="C97" i="13"/>
  <c r="D401" i="14" l="1"/>
  <c r="C402" i="14"/>
  <c r="C128" i="5"/>
  <c r="D129" i="5"/>
  <c r="C222" i="14"/>
  <c r="D222" i="14" s="1"/>
  <c r="C80" i="14"/>
  <c r="D80" i="14" s="1"/>
  <c r="C574" i="14"/>
  <c r="D574" i="14" s="1"/>
  <c r="C82" i="14"/>
  <c r="D82" i="14" s="1"/>
  <c r="C78" i="14"/>
  <c r="D78" i="14" s="1"/>
  <c r="C320" i="14"/>
  <c r="D320" i="14" s="1"/>
  <c r="C98" i="13"/>
  <c r="D402" i="14" l="1"/>
  <c r="C403" i="14"/>
  <c r="C127" i="5"/>
  <c r="D128" i="5"/>
  <c r="C81" i="14"/>
  <c r="D81" i="14" s="1"/>
  <c r="C575" i="14"/>
  <c r="D575" i="14" s="1"/>
  <c r="C85" i="14"/>
  <c r="D85" i="14" s="1"/>
  <c r="C321" i="14"/>
  <c r="D321" i="14" s="1"/>
  <c r="C221" i="14"/>
  <c r="D221" i="14" s="1"/>
  <c r="C99" i="13"/>
  <c r="D403" i="14" l="1"/>
  <c r="C404" i="14"/>
  <c r="C126" i="5"/>
  <c r="D127" i="5"/>
  <c r="C322" i="14"/>
  <c r="D322" i="14" s="1"/>
  <c r="C323" i="14"/>
  <c r="D323" i="14" s="1"/>
  <c r="C84" i="14"/>
  <c r="D84" i="14" s="1"/>
  <c r="C576" i="14"/>
  <c r="D576" i="14" s="1"/>
  <c r="C220" i="14"/>
  <c r="D220" i="14" s="1"/>
  <c r="D404" i="14" l="1"/>
  <c r="C405" i="14"/>
  <c r="C125" i="5"/>
  <c r="D126" i="5"/>
  <c r="C577" i="14"/>
  <c r="D577" i="14" s="1"/>
  <c r="C83" i="14"/>
  <c r="D83" i="14" s="1"/>
  <c r="C225" i="14"/>
  <c r="D225" i="14" s="1"/>
  <c r="C324" i="14"/>
  <c r="D324" i="14" s="1"/>
  <c r="D405" i="14" l="1"/>
  <c r="C406" i="14"/>
  <c r="C124" i="5"/>
  <c r="D125" i="5"/>
  <c r="C224" i="14"/>
  <c r="D224" i="14" s="1"/>
  <c r="C88" i="14"/>
  <c r="D88" i="14" s="1"/>
  <c r="C325" i="14"/>
  <c r="D325" i="14" s="1"/>
  <c r="C578" i="14"/>
  <c r="D578" i="14" s="1"/>
  <c r="D406" i="14" l="1"/>
  <c r="C407" i="14"/>
  <c r="C123" i="5"/>
  <c r="D124" i="5"/>
  <c r="C91" i="14"/>
  <c r="D91" i="14" s="1"/>
  <c r="C87" i="14"/>
  <c r="D87" i="14" s="1"/>
  <c r="C326" i="14"/>
  <c r="D326" i="14" s="1"/>
  <c r="C223" i="14"/>
  <c r="D223" i="14" s="1"/>
  <c r="C579" i="14"/>
  <c r="D579" i="14" s="1"/>
  <c r="D407" i="14" l="1"/>
  <c r="C408" i="14"/>
  <c r="C122" i="5"/>
  <c r="D123" i="5"/>
  <c r="C580" i="14"/>
  <c r="D580" i="14" s="1"/>
  <c r="C327" i="14"/>
  <c r="D327" i="14" s="1"/>
  <c r="C86" i="14"/>
  <c r="D86" i="14" s="1"/>
  <c r="C94" i="14"/>
  <c r="D94" i="14" s="1"/>
  <c r="C90" i="14"/>
  <c r="D90" i="14" s="1"/>
  <c r="C228" i="14"/>
  <c r="D228" i="14" s="1"/>
  <c r="D408" i="14" l="1"/>
  <c r="C409" i="14"/>
  <c r="C121" i="5"/>
  <c r="D122" i="5"/>
  <c r="C227" i="14"/>
  <c r="D227" i="14" s="1"/>
  <c r="C89" i="14"/>
  <c r="D89" i="14" s="1"/>
  <c r="C328" i="14"/>
  <c r="D328" i="14" s="1"/>
  <c r="C93" i="14"/>
  <c r="D93" i="14" s="1"/>
  <c r="C581" i="14"/>
  <c r="D581" i="14" s="1"/>
  <c r="D409" i="14" l="1"/>
  <c r="C410" i="14"/>
  <c r="C120" i="5"/>
  <c r="D121" i="5"/>
  <c r="C92" i="14"/>
  <c r="D92" i="14" s="1"/>
  <c r="C329" i="14"/>
  <c r="D329" i="14" s="1"/>
  <c r="C582" i="14"/>
  <c r="D582" i="14" s="1"/>
  <c r="C226" i="14"/>
  <c r="D226" i="14" s="1"/>
  <c r="D410" i="14" l="1"/>
  <c r="C411" i="14"/>
  <c r="D120" i="5"/>
  <c r="C119" i="5"/>
  <c r="C231" i="14"/>
  <c r="D231" i="14" s="1"/>
  <c r="C583" i="14"/>
  <c r="D583" i="14" s="1"/>
  <c r="C330" i="14"/>
  <c r="D330" i="14" s="1"/>
  <c r="C97" i="14"/>
  <c r="D97" i="14" s="1"/>
  <c r="D411" i="14" l="1"/>
  <c r="C412" i="14"/>
  <c r="D119" i="5"/>
  <c r="C118" i="5"/>
  <c r="C331" i="14"/>
  <c r="D331" i="14" s="1"/>
  <c r="C584" i="14"/>
  <c r="D584" i="14" s="1"/>
  <c r="C230" i="14"/>
  <c r="D230" i="14" s="1"/>
  <c r="C96" i="14"/>
  <c r="D96" i="14" s="1"/>
  <c r="D412" i="14" l="1"/>
  <c r="C413" i="14"/>
  <c r="C117" i="5"/>
  <c r="D118" i="5"/>
  <c r="C229" i="14"/>
  <c r="D229" i="14" s="1"/>
  <c r="C585" i="14"/>
  <c r="D585" i="14" s="1"/>
  <c r="C332" i="14"/>
  <c r="D332" i="14" s="1"/>
  <c r="C95" i="14"/>
  <c r="D95" i="14" s="1"/>
  <c r="D413" i="14" l="1"/>
  <c r="C414" i="14"/>
  <c r="C116" i="5"/>
  <c r="D117" i="5"/>
  <c r="C333" i="14"/>
  <c r="D333" i="14" s="1"/>
  <c r="C586" i="14"/>
  <c r="D586" i="14" s="1"/>
  <c r="C100" i="14"/>
  <c r="D100" i="14" s="1"/>
  <c r="C234" i="14"/>
  <c r="D234" i="14" s="1"/>
  <c r="D414" i="14" l="1"/>
  <c r="C415" i="14"/>
  <c r="C115" i="5"/>
  <c r="D116" i="5"/>
  <c r="C99" i="14"/>
  <c r="D99" i="14" s="1"/>
  <c r="C103" i="14"/>
  <c r="D103" i="14" s="1"/>
  <c r="C233" i="14"/>
  <c r="D233" i="14" s="1"/>
  <c r="C587" i="14"/>
  <c r="D587" i="14" s="1"/>
  <c r="C334" i="14"/>
  <c r="D334" i="14" s="1"/>
  <c r="D415" i="14" l="1"/>
  <c r="C416" i="14"/>
  <c r="C114" i="5"/>
  <c r="D115" i="5"/>
  <c r="C588" i="14"/>
  <c r="D588" i="14" s="1"/>
  <c r="C232" i="14"/>
  <c r="D232" i="14" s="1"/>
  <c r="C106" i="14"/>
  <c r="D106" i="14" s="1"/>
  <c r="C102" i="14"/>
  <c r="D102" i="14" s="1"/>
  <c r="C335" i="14"/>
  <c r="D335" i="14" s="1"/>
  <c r="C337" i="14"/>
  <c r="D337" i="14" s="1"/>
  <c r="C98" i="14"/>
  <c r="D98" i="14" s="1"/>
  <c r="D416" i="14" l="1"/>
  <c r="C417" i="14"/>
  <c r="C113" i="5"/>
  <c r="D114" i="5"/>
  <c r="C105" i="14"/>
  <c r="D105" i="14" s="1"/>
  <c r="C336" i="14"/>
  <c r="D336" i="14" s="1"/>
  <c r="C101" i="14"/>
  <c r="D101" i="14" s="1"/>
  <c r="C237" i="14"/>
  <c r="D237" i="14" s="1"/>
  <c r="C589" i="14"/>
  <c r="D589" i="14" s="1"/>
  <c r="D417" i="14" l="1"/>
  <c r="C418" i="14"/>
  <c r="C112" i="5"/>
  <c r="D113" i="5"/>
  <c r="C338" i="14"/>
  <c r="D338" i="14" s="1"/>
  <c r="C590" i="14"/>
  <c r="D590" i="14" s="1"/>
  <c r="C236" i="14"/>
  <c r="D236" i="14" s="1"/>
  <c r="C104" i="14"/>
  <c r="D104" i="14" s="1"/>
  <c r="D418" i="14" l="1"/>
  <c r="C419" i="14"/>
  <c r="C111" i="5"/>
  <c r="D112" i="5"/>
  <c r="C235" i="14"/>
  <c r="D235" i="14" s="1"/>
  <c r="C591" i="14"/>
  <c r="D591" i="14" s="1"/>
  <c r="C109" i="14"/>
  <c r="D109" i="14" s="1"/>
  <c r="C339" i="14"/>
  <c r="D339" i="14" s="1"/>
  <c r="D419" i="14" l="1"/>
  <c r="C420" i="14"/>
  <c r="C110" i="5"/>
  <c r="D111" i="5"/>
  <c r="C108" i="14"/>
  <c r="D108" i="14" s="1"/>
  <c r="C592" i="14"/>
  <c r="D592" i="14" s="1"/>
  <c r="C340" i="14"/>
  <c r="D340" i="14" s="1"/>
  <c r="C240" i="14"/>
  <c r="D240" i="14" s="1"/>
  <c r="D420" i="14" l="1"/>
  <c r="C421" i="14"/>
  <c r="C109" i="5"/>
  <c r="D110" i="5"/>
  <c r="C341" i="14"/>
  <c r="D341" i="14" s="1"/>
  <c r="C593" i="14"/>
  <c r="D593" i="14" s="1"/>
  <c r="C107" i="14"/>
  <c r="D107" i="14" s="1"/>
  <c r="C239" i="14"/>
  <c r="D239" i="14" s="1"/>
  <c r="D421" i="14" l="1"/>
  <c r="C422" i="14"/>
  <c r="C108" i="5"/>
  <c r="D109" i="5"/>
  <c r="C112" i="14"/>
  <c r="D112" i="14" s="1"/>
  <c r="C594" i="14"/>
  <c r="D594" i="14" s="1"/>
  <c r="C238" i="14"/>
  <c r="D238" i="14" s="1"/>
  <c r="C342" i="14"/>
  <c r="D342" i="14" s="1"/>
  <c r="D422" i="14" l="1"/>
  <c r="C423" i="14"/>
  <c r="C107" i="5"/>
  <c r="D108" i="5"/>
  <c r="C243" i="14"/>
  <c r="D243" i="14" s="1"/>
  <c r="C595" i="14"/>
  <c r="D595" i="14" s="1"/>
  <c r="C343" i="14"/>
  <c r="D343" i="14" s="1"/>
  <c r="C115" i="14"/>
  <c r="D115" i="14" s="1"/>
  <c r="C111" i="14"/>
  <c r="D111" i="14" s="1"/>
  <c r="D423" i="14" l="1"/>
  <c r="C424" i="14"/>
  <c r="C106" i="5"/>
  <c r="D107" i="5"/>
  <c r="C344" i="14"/>
  <c r="D344" i="14" s="1"/>
  <c r="C596" i="14"/>
  <c r="D596" i="14" s="1"/>
  <c r="C116" i="14"/>
  <c r="D116" i="14" s="1"/>
  <c r="C114" i="14"/>
  <c r="D114" i="14" s="1"/>
  <c r="C110" i="14"/>
  <c r="D110" i="14" s="1"/>
  <c r="C242" i="14"/>
  <c r="D242" i="14" s="1"/>
  <c r="D424" i="14" l="1"/>
  <c r="C425" i="14"/>
  <c r="C105" i="5"/>
  <c r="D106" i="5"/>
  <c r="C241" i="14"/>
  <c r="D241" i="14" s="1"/>
  <c r="C117" i="14"/>
  <c r="D117" i="14" s="1"/>
  <c r="C113" i="14"/>
  <c r="D113" i="14" s="1"/>
  <c r="C118" i="14"/>
  <c r="D118" i="14" s="1"/>
  <c r="C119" i="14"/>
  <c r="D119" i="14" s="1"/>
  <c r="C597" i="14"/>
  <c r="D597" i="14" s="1"/>
  <c r="C345" i="14"/>
  <c r="D345" i="14" s="1"/>
  <c r="D425" i="14" l="1"/>
  <c r="C426" i="14"/>
  <c r="C104" i="5"/>
  <c r="D105" i="5"/>
  <c r="C121" i="14"/>
  <c r="D121" i="14" s="1"/>
  <c r="C120" i="14"/>
  <c r="D120" i="14" s="1"/>
  <c r="C346" i="14"/>
  <c r="D346" i="14" s="1"/>
  <c r="C598" i="14"/>
  <c r="D598" i="14" s="1"/>
  <c r="C124" i="14"/>
  <c r="D124" i="14" s="1"/>
  <c r="C122" i="14"/>
  <c r="D122" i="14" s="1"/>
  <c r="C123" i="14"/>
  <c r="D123" i="14" s="1"/>
  <c r="C246" i="14"/>
  <c r="D246" i="14" s="1"/>
  <c r="D426" i="14" l="1"/>
  <c r="C427" i="14"/>
  <c r="C103" i="5"/>
  <c r="D104" i="5"/>
  <c r="C245" i="14"/>
  <c r="D245" i="14" s="1"/>
  <c r="C347" i="14"/>
  <c r="D347" i="14" s="1"/>
  <c r="C127" i="14"/>
  <c r="D127" i="14" s="1"/>
  <c r="C599" i="14"/>
  <c r="D599" i="14" s="1"/>
  <c r="D427" i="14" l="1"/>
  <c r="C428" i="14"/>
  <c r="C102" i="5"/>
  <c r="D103" i="5"/>
  <c r="C600" i="14"/>
  <c r="D600" i="14" s="1"/>
  <c r="C129" i="14"/>
  <c r="D129" i="14" s="1"/>
  <c r="C126" i="14"/>
  <c r="D126" i="14" s="1"/>
  <c r="C348" i="14"/>
  <c r="D348" i="14" s="1"/>
  <c r="C358" i="14"/>
  <c r="D358" i="14" s="1"/>
  <c r="C244" i="14"/>
  <c r="D244" i="14" s="1"/>
  <c r="D428" i="14" l="1"/>
  <c r="C429" i="14"/>
  <c r="C101" i="5"/>
  <c r="D102" i="5"/>
  <c r="C359" i="14"/>
  <c r="D359" i="14" s="1"/>
  <c r="C349" i="14"/>
  <c r="D349" i="14" s="1"/>
  <c r="C125" i="14"/>
  <c r="D125" i="14" s="1"/>
  <c r="C128" i="14"/>
  <c r="D128" i="14" s="1"/>
  <c r="C249" i="14"/>
  <c r="D249" i="14" s="1"/>
  <c r="C601" i="14"/>
  <c r="D601" i="14" s="1"/>
  <c r="D429" i="14" l="1"/>
  <c r="C430" i="14"/>
  <c r="C100" i="5"/>
  <c r="D101" i="5"/>
  <c r="C133" i="14"/>
  <c r="D133" i="14" s="1"/>
  <c r="C130" i="14"/>
  <c r="D130" i="14" s="1"/>
  <c r="C602" i="14"/>
  <c r="D602" i="14" s="1"/>
  <c r="C252" i="14"/>
  <c r="D252" i="14" s="1"/>
  <c r="C248" i="14"/>
  <c r="D248" i="14" s="1"/>
  <c r="C350" i="14"/>
  <c r="D350" i="14" s="1"/>
  <c r="C360" i="14"/>
  <c r="D360" i="14" s="1"/>
  <c r="D430" i="14" l="1"/>
  <c r="C431" i="14"/>
  <c r="C99" i="5"/>
  <c r="D100" i="5"/>
  <c r="C371" i="14"/>
  <c r="D371" i="14" s="1"/>
  <c r="C361" i="14"/>
  <c r="D361" i="14" s="1"/>
  <c r="C247" i="14"/>
  <c r="D247" i="14" s="1"/>
  <c r="C251" i="14"/>
  <c r="D251" i="14" s="1"/>
  <c r="C603" i="14"/>
  <c r="D603" i="14" s="1"/>
  <c r="C255" i="14"/>
  <c r="D255" i="14" s="1"/>
  <c r="C351" i="14"/>
  <c r="D351" i="14" s="1"/>
  <c r="C132" i="14"/>
  <c r="D132" i="14" s="1"/>
  <c r="D431" i="14" l="1"/>
  <c r="C432" i="14"/>
  <c r="C98" i="5"/>
  <c r="D99" i="5"/>
  <c r="C254" i="14"/>
  <c r="D254" i="14" s="1"/>
  <c r="C250" i="14"/>
  <c r="D250" i="14" s="1"/>
  <c r="C131" i="14"/>
  <c r="D131" i="14" s="1"/>
  <c r="C352" i="14"/>
  <c r="D352" i="14" s="1"/>
  <c r="C604" i="14"/>
  <c r="D604" i="14" s="1"/>
  <c r="C362" i="14"/>
  <c r="D362" i="14" s="1"/>
  <c r="C372" i="14"/>
  <c r="D372" i="14" s="1"/>
  <c r="D432" i="14" l="1"/>
  <c r="C433" i="14"/>
  <c r="C97" i="5"/>
  <c r="D98" i="5"/>
  <c r="C363" i="14"/>
  <c r="D363" i="14" s="1"/>
  <c r="C353" i="14"/>
  <c r="D353" i="14" s="1"/>
  <c r="C136" i="14"/>
  <c r="D136" i="14" s="1"/>
  <c r="C605" i="14"/>
  <c r="D605" i="14" s="1"/>
  <c r="C373" i="14"/>
  <c r="D373" i="14" s="1"/>
  <c r="C253" i="14"/>
  <c r="D253" i="14" s="1"/>
  <c r="D433" i="14" l="1"/>
  <c r="C434" i="14"/>
  <c r="C96" i="5"/>
  <c r="D97" i="5"/>
  <c r="C606" i="14"/>
  <c r="D606" i="14" s="1"/>
  <c r="C258" i="14"/>
  <c r="D258" i="14" s="1"/>
  <c r="C256" i="14"/>
  <c r="D256" i="14" s="1"/>
  <c r="C257" i="14"/>
  <c r="D257" i="14" s="1"/>
  <c r="C137" i="14"/>
  <c r="D137" i="14" s="1"/>
  <c r="C135" i="14"/>
  <c r="D135" i="14" s="1"/>
  <c r="C354" i="14"/>
  <c r="D354" i="14" s="1"/>
  <c r="C374" i="14"/>
  <c r="D374" i="14" s="1"/>
  <c r="C364" i="14"/>
  <c r="D364" i="14" s="1"/>
  <c r="D434" i="14" l="1"/>
  <c r="C435" i="14"/>
  <c r="C95" i="5"/>
  <c r="D96" i="5"/>
  <c r="C375" i="14"/>
  <c r="D375" i="14" s="1"/>
  <c r="C138" i="14"/>
  <c r="D138" i="14" s="1"/>
  <c r="C607" i="14"/>
  <c r="D607" i="14" s="1"/>
  <c r="C355" i="14"/>
  <c r="D355" i="14" s="1"/>
  <c r="C365" i="14"/>
  <c r="D365" i="14" s="1"/>
  <c r="C134" i="14"/>
  <c r="D134" i="14" s="1"/>
  <c r="D435" i="14" l="1"/>
  <c r="C436" i="14"/>
  <c r="C94" i="5"/>
  <c r="D95" i="5"/>
  <c r="C608" i="14"/>
  <c r="D608" i="14" s="1"/>
  <c r="C139" i="14"/>
  <c r="D139" i="14" s="1"/>
  <c r="C356" i="14"/>
  <c r="D356" i="14" s="1"/>
  <c r="C366" i="14"/>
  <c r="D366" i="14" s="1"/>
  <c r="C376" i="14"/>
  <c r="D376" i="14" s="1"/>
  <c r="D436" i="14" l="1"/>
  <c r="C437" i="14"/>
  <c r="C93" i="5"/>
  <c r="D94" i="5"/>
  <c r="C377" i="14"/>
  <c r="D377" i="14" s="1"/>
  <c r="C378" i="14"/>
  <c r="D378" i="14" s="1"/>
  <c r="C357" i="14"/>
  <c r="D357" i="14" s="1"/>
  <c r="C140" i="14"/>
  <c r="D140" i="14" s="1"/>
  <c r="C367" i="14"/>
  <c r="D367" i="14" s="1"/>
  <c r="C609" i="14"/>
  <c r="D609" i="14" s="1"/>
  <c r="D437" i="14" l="1"/>
  <c r="C438" i="14"/>
  <c r="C92" i="5"/>
  <c r="D93" i="5"/>
  <c r="C141" i="14"/>
  <c r="D141" i="14" s="1"/>
  <c r="C610" i="14"/>
  <c r="D610" i="14" s="1"/>
  <c r="C379" i="14"/>
  <c r="D379" i="14" s="1"/>
  <c r="C368" i="14"/>
  <c r="D368" i="14" s="1"/>
  <c r="D438" i="14" l="1"/>
  <c r="C439" i="14"/>
  <c r="C91" i="5"/>
  <c r="D92" i="5"/>
  <c r="C380" i="14"/>
  <c r="D380" i="14" s="1"/>
  <c r="C611" i="14"/>
  <c r="D611" i="14" s="1"/>
  <c r="C369" i="14"/>
  <c r="D369" i="14" s="1"/>
  <c r="C142" i="14"/>
  <c r="D142" i="14" s="1"/>
  <c r="D439" i="14" l="1"/>
  <c r="C440" i="14"/>
  <c r="C90" i="5"/>
  <c r="D91" i="5"/>
  <c r="C370" i="14"/>
  <c r="D370" i="14" s="1"/>
  <c r="C612" i="14"/>
  <c r="D612" i="14" s="1"/>
  <c r="C143" i="14"/>
  <c r="D143" i="14" s="1"/>
  <c r="D440" i="14" l="1"/>
  <c r="C441" i="14"/>
  <c r="C89" i="5"/>
  <c r="D90" i="5"/>
  <c r="C145" i="14"/>
  <c r="D145" i="14" s="1"/>
  <c r="C144" i="14"/>
  <c r="D144" i="14" s="1"/>
  <c r="C613" i="14"/>
  <c r="D613" i="14" s="1"/>
  <c r="D441" i="14" l="1"/>
  <c r="C442" i="14"/>
  <c r="C88" i="5"/>
  <c r="D89" i="5"/>
  <c r="C614" i="14"/>
  <c r="D614" i="14" s="1"/>
  <c r="C146" i="14"/>
  <c r="D146" i="14" s="1"/>
  <c r="D442" i="14" l="1"/>
  <c r="C443" i="14"/>
  <c r="C87" i="5"/>
  <c r="D88" i="5"/>
  <c r="C147" i="14"/>
  <c r="D147" i="14" s="1"/>
  <c r="C615" i="14"/>
  <c r="D615" i="14" s="1"/>
  <c r="D443" i="14" l="1"/>
  <c r="C444" i="14"/>
  <c r="C86" i="5"/>
  <c r="D87" i="5"/>
  <c r="C616" i="14"/>
  <c r="D616" i="14" s="1"/>
  <c r="C148" i="14"/>
  <c r="D148" i="14" s="1"/>
  <c r="D444" i="14" l="1"/>
  <c r="C445" i="14"/>
  <c r="C85" i="5"/>
  <c r="D86" i="5"/>
  <c r="C149" i="14"/>
  <c r="D149" i="14" s="1"/>
  <c r="C617" i="14"/>
  <c r="D617" i="14" s="1"/>
  <c r="D445" i="14" l="1"/>
  <c r="C446" i="14"/>
  <c r="C84" i="5"/>
  <c r="D85" i="5"/>
  <c r="C618" i="14"/>
  <c r="D618" i="14" s="1"/>
  <c r="C150" i="14"/>
  <c r="D150" i="14" s="1"/>
  <c r="D446" i="14" l="1"/>
  <c r="C447" i="14"/>
  <c r="C83" i="5"/>
  <c r="D84" i="5"/>
  <c r="C151" i="14"/>
  <c r="D151" i="14" s="1"/>
  <c r="C619" i="14"/>
  <c r="D619" i="14" s="1"/>
  <c r="D447" i="14" l="1"/>
  <c r="C448" i="14"/>
  <c r="C82" i="5"/>
  <c r="D83" i="5"/>
  <c r="C620" i="14"/>
  <c r="D620" i="14" s="1"/>
  <c r="C152" i="14"/>
  <c r="D152" i="14" s="1"/>
  <c r="D448" i="14" l="1"/>
  <c r="C449" i="14"/>
  <c r="C81" i="5"/>
  <c r="D82" i="5"/>
  <c r="C153" i="14"/>
  <c r="D153" i="14" s="1"/>
  <c r="C621" i="14"/>
  <c r="D621" i="14" s="1"/>
  <c r="D449" i="14" l="1"/>
  <c r="C450" i="14"/>
  <c r="C80" i="5"/>
  <c r="D81" i="5"/>
  <c r="C622" i="14"/>
  <c r="D622" i="14" s="1"/>
  <c r="C154" i="14"/>
  <c r="C157" i="14" l="1"/>
  <c r="C160" i="14" s="1"/>
  <c r="C163" i="14" s="1"/>
  <c r="C166" i="14" s="1"/>
  <c r="C169" i="14" s="1"/>
  <c r="C172" i="14" s="1"/>
  <c r="C175" i="14" s="1"/>
  <c r="C178" i="14" s="1"/>
  <c r="D154" i="14"/>
  <c r="D450" i="14"/>
  <c r="C452" i="14"/>
  <c r="C451" i="14"/>
  <c r="D451" i="14" s="1"/>
  <c r="C79" i="5"/>
  <c r="D80" i="5"/>
  <c r="C623" i="14"/>
  <c r="D623" i="14" s="1"/>
  <c r="D178" i="14" l="1"/>
  <c r="C177" i="14"/>
  <c r="D175" i="14"/>
  <c r="C174" i="14"/>
  <c r="D172" i="14"/>
  <c r="C171" i="14"/>
  <c r="D169" i="14"/>
  <c r="C168" i="14"/>
  <c r="D166" i="14"/>
  <c r="C165" i="14"/>
  <c r="D163" i="14"/>
  <c r="C162" i="14"/>
  <c r="D160" i="14"/>
  <c r="C159" i="14"/>
  <c r="D452" i="14"/>
  <c r="C454" i="14"/>
  <c r="C453" i="14"/>
  <c r="D453" i="14" s="1"/>
  <c r="D157" i="14"/>
  <c r="C156" i="14"/>
  <c r="C78" i="5"/>
  <c r="D79" i="5"/>
  <c r="C624" i="14"/>
  <c r="D624" i="14" s="1"/>
  <c r="D177" i="14" l="1"/>
  <c r="C176" i="14"/>
  <c r="D176" i="14" s="1"/>
  <c r="D174" i="14"/>
  <c r="C173" i="14"/>
  <c r="D173" i="14" s="1"/>
  <c r="D171" i="14"/>
  <c r="C170" i="14"/>
  <c r="D170" i="14" s="1"/>
  <c r="D168" i="14"/>
  <c r="C167" i="14"/>
  <c r="D167" i="14" s="1"/>
  <c r="D165" i="14"/>
  <c r="C164" i="14"/>
  <c r="D164" i="14" s="1"/>
  <c r="D162" i="14"/>
  <c r="C161" i="14"/>
  <c r="D161" i="14" s="1"/>
  <c r="D159" i="14"/>
  <c r="C158" i="14"/>
  <c r="D158" i="14" s="1"/>
  <c r="C155" i="14"/>
  <c r="D155" i="14" s="1"/>
  <c r="D156" i="14"/>
  <c r="D454" i="14"/>
  <c r="C455" i="14"/>
  <c r="C77" i="5"/>
  <c r="D78" i="5"/>
  <c r="C625" i="14"/>
  <c r="D625" i="14" s="1"/>
  <c r="D455" i="14" l="1"/>
  <c r="C456" i="14"/>
  <c r="C76" i="5"/>
  <c r="D77" i="5"/>
  <c r="C626" i="14"/>
  <c r="D626" i="14" s="1"/>
  <c r="D456" i="14" l="1"/>
  <c r="C457" i="14"/>
  <c r="C75" i="5"/>
  <c r="D76" i="5"/>
  <c r="C627" i="14"/>
  <c r="D627" i="14" s="1"/>
  <c r="D457" i="14" l="1"/>
  <c r="C458" i="14"/>
  <c r="C74" i="5"/>
  <c r="D75" i="5"/>
  <c r="C628" i="14"/>
  <c r="D628" i="14" s="1"/>
  <c r="D458" i="14" l="1"/>
  <c r="C459" i="14"/>
  <c r="C73" i="5"/>
  <c r="D74" i="5"/>
  <c r="D459" i="14" l="1"/>
  <c r="C460" i="14"/>
  <c r="C72" i="5"/>
  <c r="D73" i="5"/>
  <c r="D460" i="14" l="1"/>
  <c r="C461" i="14"/>
  <c r="C71" i="5"/>
  <c r="D72" i="5"/>
  <c r="D461" i="14" l="1"/>
  <c r="C462" i="14"/>
  <c r="C70" i="5"/>
  <c r="D71" i="5"/>
  <c r="D462" i="14" l="1"/>
  <c r="C463" i="14"/>
  <c r="C69" i="5"/>
  <c r="D70" i="5"/>
  <c r="D463" i="14" l="1"/>
  <c r="C464" i="14"/>
  <c r="C68" i="5"/>
  <c r="D69" i="5"/>
  <c r="D464" i="14" l="1"/>
  <c r="C465" i="14"/>
  <c r="C67" i="5"/>
  <c r="D68" i="5"/>
  <c r="D465" i="14" l="1"/>
  <c r="C466" i="14"/>
  <c r="C66" i="5"/>
  <c r="D67" i="5"/>
  <c r="D466" i="14" l="1"/>
  <c r="C467" i="14"/>
  <c r="C65" i="5"/>
  <c r="D66" i="5"/>
  <c r="D467" i="14" l="1"/>
  <c r="C468" i="14"/>
  <c r="C64" i="5"/>
  <c r="D65" i="5"/>
  <c r="D468" i="14" l="1"/>
  <c r="C469" i="14"/>
  <c r="C63" i="5"/>
  <c r="D64" i="5"/>
  <c r="D469" i="14" l="1"/>
  <c r="C470" i="14"/>
  <c r="C62" i="5"/>
  <c r="D63" i="5"/>
  <c r="D470" i="14" l="1"/>
  <c r="C471" i="14"/>
  <c r="D62" i="5"/>
  <c r="C61" i="5"/>
  <c r="D471" i="14" l="1"/>
  <c r="C472" i="14"/>
  <c r="C60" i="5"/>
  <c r="D61" i="5"/>
  <c r="D472" i="14" l="1"/>
  <c r="C473" i="14"/>
  <c r="D60" i="5"/>
  <c r="C59" i="5"/>
  <c r="D473" i="14" l="1"/>
  <c r="C474" i="14"/>
  <c r="D59" i="5"/>
  <c r="C58" i="5"/>
  <c r="D474" i="14" l="1"/>
  <c r="C475" i="14"/>
  <c r="C57" i="5"/>
  <c r="D58" i="5"/>
  <c r="D475" i="14" l="1"/>
  <c r="C476" i="14"/>
  <c r="C56" i="5"/>
  <c r="D57" i="5"/>
  <c r="D476" i="14" l="1"/>
  <c r="C477" i="14"/>
  <c r="D56" i="5"/>
  <c r="C55" i="5"/>
  <c r="D477" i="14" l="1"/>
  <c r="C478" i="14"/>
  <c r="D55" i="5"/>
  <c r="C54" i="5"/>
  <c r="D478" i="14" l="1"/>
  <c r="C479" i="14"/>
  <c r="C53" i="5"/>
  <c r="D53" i="5" s="1"/>
  <c r="D54" i="5"/>
  <c r="D479" i="14" l="1"/>
  <c r="C480" i="14"/>
  <c r="D480" i="14" l="1"/>
  <c r="C481" i="14"/>
  <c r="D481" i="14" l="1"/>
  <c r="C482" i="14"/>
  <c r="D482" i="14" l="1"/>
  <c r="C483" i="14"/>
  <c r="D483" i="14" l="1"/>
  <c r="C484" i="14"/>
  <c r="D484" i="14" s="1"/>
  <c r="C485" i="14"/>
  <c r="D485" i="14" l="1"/>
  <c r="C486" i="14"/>
  <c r="D486" i="14" s="1"/>
  <c r="C487" i="14"/>
  <c r="D487" i="14" l="1"/>
  <c r="C488" i="14"/>
  <c r="D488" i="14" l="1"/>
  <c r="C489" i="14"/>
  <c r="D489" i="14" l="1"/>
  <c r="C490" i="14"/>
  <c r="D490" i="14" l="1"/>
  <c r="C491" i="14"/>
  <c r="D491" i="14" l="1"/>
  <c r="C492" i="14"/>
  <c r="D492" i="14" l="1"/>
  <c r="C493" i="14"/>
  <c r="D493" i="14" l="1"/>
  <c r="C494" i="14"/>
  <c r="D494" i="14" l="1"/>
  <c r="C495" i="14"/>
  <c r="D495" i="14" l="1"/>
  <c r="C496" i="14"/>
  <c r="D496" i="14" l="1"/>
  <c r="C497" i="14"/>
  <c r="D497" i="14" l="1"/>
  <c r="C498" i="14"/>
  <c r="D498" i="14" l="1"/>
  <c r="C499" i="14"/>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8" i="14"/>
  <c r="C517" i="14"/>
  <c r="D517" i="14" s="1"/>
  <c r="D518" i="14" l="1"/>
  <c r="C520" i="14"/>
  <c r="C519" i="14"/>
  <c r="D519" i="14" s="1"/>
  <c r="D520" i="14" l="1"/>
  <c r="C521" i="14"/>
  <c r="D521" i="14" l="1"/>
  <c r="C522" i="14"/>
  <c r="D522" i="14" l="1"/>
  <c r="C523" i="14"/>
  <c r="D523" i="14" l="1"/>
  <c r="C524" i="14"/>
  <c r="D524" i="14" l="1"/>
  <c r="C525" i="14"/>
  <c r="D525" i="14" l="1"/>
  <c r="C526" i="14"/>
  <c r="D526" i="14" l="1"/>
  <c r="C527" i="14"/>
  <c r="D527" i="14" l="1"/>
  <c r="C528" i="14"/>
  <c r="D528" i="14" l="1"/>
  <c r="C529" i="14"/>
  <c r="D529" i="14" l="1"/>
  <c r="C530" i="14"/>
  <c r="D530" i="14" l="1"/>
  <c r="C531" i="14"/>
  <c r="D531" i="14" l="1"/>
  <c r="C532" i="14"/>
  <c r="D532" i="14" l="1"/>
  <c r="C533" i="14"/>
  <c r="D533" i="14" l="1"/>
  <c r="C534" i="14"/>
  <c r="D534" i="14" l="1"/>
  <c r="C535" i="14"/>
  <c r="D535" i="14" l="1"/>
  <c r="C536" i="14"/>
  <c r="D536" i="14" l="1"/>
  <c r="C537" i="14"/>
  <c r="D537" i="14" l="1"/>
  <c r="C538" i="14"/>
  <c r="D538" i="14" l="1"/>
  <c r="C539" i="14"/>
  <c r="D539" i="14" l="1"/>
  <c r="C540" i="14"/>
  <c r="D540" i="14" l="1"/>
  <c r="C541" i="14"/>
  <c r="D541" i="14" l="1"/>
  <c r="C542" i="14"/>
  <c r="D542" i="14" l="1"/>
  <c r="C543" i="14"/>
  <c r="D543" i="14" l="1"/>
  <c r="C544" i="14"/>
  <c r="D544" i="14" l="1"/>
  <c r="C545" i="14"/>
  <c r="D545" i="14" l="1"/>
  <c r="C546" i="14"/>
  <c r="D546" i="14" l="1"/>
  <c r="C547" i="14"/>
  <c r="D547" i="14" l="1"/>
  <c r="C548" i="14"/>
  <c r="D548" i="14" l="1"/>
  <c r="C549" i="14"/>
  <c r="D549" i="14" l="1"/>
  <c r="C550" i="14"/>
  <c r="D550" i="14" s="1"/>
  <c r="C551" i="14"/>
  <c r="D35" i="6"/>
  <c r="C181" i="5"/>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4" i="6"/>
  <c r="D3" i="6"/>
  <c r="D2" i="6"/>
  <c r="C20" i="1"/>
  <c r="C19" i="1"/>
  <c r="C18" i="1"/>
  <c r="C17" i="1"/>
  <c r="C16" i="1"/>
  <c r="C6" i="1"/>
  <c r="C5" i="1"/>
  <c r="C4" i="1"/>
  <c r="C2" i="1"/>
  <c r="C182" i="5" l="1"/>
  <c r="D182" i="5" s="1"/>
  <c r="D181" i="5"/>
  <c r="D551" i="14"/>
  <c r="C552" i="14"/>
  <c r="D552" i="14" s="1"/>
  <c r="C183" i="5" l="1"/>
  <c r="D183" i="5" s="1"/>
  <c r="C184" i="5" l="1"/>
  <c r="D184" i="5" s="1"/>
  <c r="C185" i="5" l="1"/>
  <c r="D185" i="5" s="1"/>
  <c r="C186" i="5" l="1"/>
  <c r="D186" i="5" s="1"/>
  <c r="C187" i="5" l="1"/>
  <c r="D187" i="5" s="1"/>
  <c r="C188" i="5" l="1"/>
  <c r="D188" i="5" s="1"/>
  <c r="C189" i="5" l="1"/>
  <c r="D189" i="5" s="1"/>
  <c r="C190" i="5" l="1"/>
  <c r="D190" i="5" s="1"/>
  <c r="C191" i="5" l="1"/>
  <c r="D191" i="5" s="1"/>
  <c r="C192" i="5" l="1"/>
  <c r="D192" i="5" s="1"/>
  <c r="C193" i="5" l="1"/>
  <c r="D193" i="5" s="1"/>
  <c r="C194" i="5" l="1"/>
  <c r="D194" i="5" s="1"/>
  <c r="C195" i="5" l="1"/>
  <c r="D195" i="5" s="1"/>
  <c r="C196" i="5" l="1"/>
  <c r="C197" i="5" s="1"/>
  <c r="D197" i="5" s="1"/>
  <c r="D196" i="5" l="1"/>
  <c r="C198" i="5"/>
  <c r="D198" i="5" s="1"/>
  <c r="C199" i="5" l="1"/>
  <c r="D199" i="5" s="1"/>
  <c r="C200" i="5" l="1"/>
  <c r="D200" i="5" s="1"/>
  <c r="C201" i="5" l="1"/>
  <c r="D201" i="5" s="1"/>
  <c r="C202" i="5" l="1"/>
  <c r="D202" i="5" s="1"/>
  <c r="C203" i="5" l="1"/>
  <c r="D203" i="5" s="1"/>
  <c r="C204" i="5" l="1"/>
  <c r="D204" i="5" s="1"/>
  <c r="C205" i="5" l="1"/>
  <c r="D205" i="5" s="1"/>
  <c r="C206" i="5" l="1"/>
  <c r="D206" i="5" s="1"/>
  <c r="C207" i="5" l="1"/>
  <c r="D207" i="5" s="1"/>
  <c r="C208" i="5" l="1"/>
  <c r="D208" i="5" s="1"/>
</calcChain>
</file>

<file path=xl/sharedStrings.xml><?xml version="1.0" encoding="utf-8"?>
<sst xmlns="http://schemas.openxmlformats.org/spreadsheetml/2006/main" count="8184" uniqueCount="3421">
  <si>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</si>
  <si>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</si>
  <si>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</si>
  <si>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</si>
  <si>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</si>
  <si>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</si>
  <si>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</si>
  <si>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</si>
  <si>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</si>
  <si>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</si>
  <si>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</si>
  <si>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</si>
  <si>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</si>
  <si>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</si>
  <si>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</si>
  <si>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</si>
  <si>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</si>
  <si>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</si>
  <si>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</si>
  <si>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</si>
  <si>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</si>
  <si>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</si>
  <si>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</si>
  <si>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</si>
  <si>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</si>
  <si>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</si>
  <si>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</si>
  <si>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</si>
  <si>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</si>
  <si>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</si>
  <si>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</si>
  <si>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</si>
  <si>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</si>
  <si>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</si>
  <si>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</si>
  <si>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</si>
  <si>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</si>
  <si>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</si>
  <si>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</si>
  <si>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</si>
  <si>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</si>
  <si>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</si>
  <si>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</si>
  <si>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</si>
  <si>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</si>
  <si>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</si>
  <si>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</si>
  <si>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</si>
  <si>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</si>
  <si>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</si>
  <si>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</si>
  <si>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</si>
  <si>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</si>
  <si>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</si>
  <si>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</si>
  <si>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</si>
  <si>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</si>
  <si>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</si>
  <si>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</si>
  <si>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</si>
  <si>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</si>
  <si>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</si>
  <si>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</si>
  <si>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</si>
  <si>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</si>
  <si>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</si>
  <si>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</si>
  <si>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</si>
  <si>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</si>
  <si>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</si>
  <si>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</si>
  <si>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</si>
  <si>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</si>
  <si>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</si>
  <si>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</si>
  <si>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</si>
  <si>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</si>
  <si>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</si>
  <si>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</si>
  <si>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</si>
  <si>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</si>
  <si>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</si>
  <si>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</si>
  <si>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</si>
  <si>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</si>
  <si>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</si>
  <si>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</si>
  <si>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</si>
  <si>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</si>
  <si>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</si>
  <si>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</si>
  <si>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</si>
  <si>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</si>
  <si>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</si>
  <si>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</si>
  <si>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</si>
  <si>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</si>
  <si>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</si>
  <si>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</si>
  <si>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</si>
  <si>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</si>
  <si>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</si>
  <si>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</si>
  <si>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</si>
  <si>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</si>
  <si>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</si>
  <si>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</si>
  <si>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</si>
  <si>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</si>
  <si>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</si>
  <si>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</si>
  <si>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</si>
  <si>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</si>
  <si>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</si>
  <si>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</si>
  <si>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</si>
  <si>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</si>
  <si>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</si>
  <si>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</si>
  <si>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</si>
  <si>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</si>
  <si>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</si>
  <si>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</si>
  <si>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</si>
  <si>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</si>
  <si>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</si>
  <si>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</si>
  <si>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</si>
  <si>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</si>
  <si>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</si>
  <si>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</si>
  <si>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</si>
  <si>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</si>
  <si>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</si>
  <si>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</si>
  <si>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</si>
  <si>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</si>
  <si>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</si>
  <si>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</si>
  <si>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</si>
  <si>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</si>
  <si>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</si>
  <si>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</si>
  <si>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</si>
  <si>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</si>
  <si>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</si>
  <si>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</si>
  <si>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</si>
  <si>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</si>
  <si>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</si>
  <si>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</si>
  <si>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</si>
  <si>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</si>
  <si>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</si>
  <si>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</si>
  <si>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</si>
  <si>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</si>
  <si>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</si>
  <si>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</si>
  <si>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</si>
  <si>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</si>
  <si>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</si>
  <si>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</si>
  <si>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</si>
  <si>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</si>
  <si>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</si>
  <si>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</si>
  <si>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</si>
  <si>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</si>
  <si>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</si>
  <si>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</si>
  <si>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</si>
  <si>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</si>
  <si>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</si>
  <si>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</si>
  <si>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</si>
  <si>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</si>
  <si>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</si>
  <si>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</si>
  <si>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</si>
  <si>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</si>
  <si>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</si>
  <si>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</si>
  <si>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</si>
  <si>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</si>
  <si>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</si>
  <si>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</si>
  <si>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</si>
  <si>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</si>
  <si>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</si>
  <si>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</si>
  <si>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</si>
  <si>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</si>
  <si>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</si>
  <si>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</si>
  <si>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</si>
  <si>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</si>
  <si>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</si>
  <si>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</si>
  <si>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</si>
  <si>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</si>
  <si>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</si>
  <si>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</si>
  <si>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</si>
  <si>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</si>
  <si>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</si>
  <si>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</si>
  <si>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</si>
  <si>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</si>
  <si>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</si>
  <si>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</si>
  <si>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</si>
  <si>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</si>
  <si>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</si>
  <si>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</si>
  <si>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</si>
  <si>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</si>
  <si>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</si>
  <si>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</si>
  <si>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</si>
  <si>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</si>
  <si>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</si>
  <si>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</si>
  <si>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</si>
  <si>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</si>
  <si>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</si>
  <si>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</si>
  <si>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</si>
  <si>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</si>
  <si>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</si>
  <si>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</si>
  <si>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</si>
  <si>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</si>
  <si>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</si>
  <si>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</si>
  <si>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</si>
  <si>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</si>
  <si>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</si>
  <si>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</si>
  <si>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</si>
  <si>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</si>
  <si>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</si>
  <si>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</si>
  <si>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</si>
  <si>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</si>
  <si>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</si>
  <si>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</si>
  <si>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</si>
  <si>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</si>
  <si>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</si>
  <si>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</si>
  <si>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</si>
  <si>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</si>
  <si>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</si>
  <si>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</si>
  <si>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</si>
  <si>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</si>
  <si>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</si>
  <si>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</si>
  <si>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</si>
  <si>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</si>
  <si>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</si>
  <si>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</si>
  <si>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</si>
  <si>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</si>
  <si>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</si>
  <si>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</si>
  <si>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</si>
  <si>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</si>
  <si>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</si>
  <si>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</si>
  <si>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</si>
  <si>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</si>
  <si>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</si>
  <si>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</si>
  <si>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</si>
  <si>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</si>
  <si>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</si>
  <si>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</si>
  <si>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</si>
  <si>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</si>
  <si>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</si>
  <si>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</si>
  <si>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</si>
  <si>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</si>
  <si>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</si>
  <si>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</si>
  <si>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</si>
  <si>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</si>
  <si>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</si>
  <si>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</si>
  <si>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</si>
  <si>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</si>
  <si>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</si>
  <si>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</si>
  <si>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</si>
  <si>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</si>
  <si>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</si>
  <si>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</si>
  <si>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</si>
  <si>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</si>
  <si>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</si>
  <si>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</si>
  <si>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</si>
  <si>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</si>
  <si>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</si>
  <si>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</si>
  <si>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</si>
  <si>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</si>
  <si>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</si>
  <si>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</si>
  <si>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</si>
  <si>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</si>
  <si>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</si>
  <si>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</si>
  <si>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</si>
  <si>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</si>
  <si>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</si>
  <si>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</si>
  <si>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</si>
  <si>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</si>
  <si>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</si>
  <si>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</si>
  <si>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</si>
  <si>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</si>
  <si>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</si>
  <si>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</si>
  <si>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</si>
  <si>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</si>
  <si>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</si>
  <si>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</si>
  <si>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</si>
  <si>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</si>
  <si>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</si>
  <si>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</si>
  <si>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</si>
  <si>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</si>
  <si>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</si>
  <si>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</si>
  <si>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</si>
  <si>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</si>
  <si>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</si>
  <si>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</si>
  <si>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</si>
  <si>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</si>
  <si>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</si>
  <si>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</si>
  <si>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</si>
  <si>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</si>
  <si>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</si>
  <si>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</si>
  <si>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</si>
  <si>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</si>
  <si>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</si>
  <si>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</si>
  <si>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</si>
  <si>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</si>
  <si>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</si>
  <si>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</si>
  <si>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</si>
  <si>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</si>
  <si>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</si>
  <si>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</si>
  <si>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</si>
  <si>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</si>
  <si>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</si>
  <si>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</si>
  <si>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</si>
  <si>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</si>
  <si>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</si>
  <si>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</si>
  <si>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</si>
  <si>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</si>
  <si>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</si>
  <si>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</si>
  <si>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</si>
  <si>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</si>
  <si>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</si>
  <si>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</si>
  <si>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</si>
  <si>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</si>
  <si>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</si>
  <si>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</si>
  <si>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</si>
  <si>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</si>
  <si>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</si>
  <si>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</si>
  <si>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</si>
  <si>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</si>
  <si>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</si>
  <si>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</si>
  <si>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</si>
  <si>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</si>
  <si>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</si>
  <si>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</si>
  <si>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</si>
  <si>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</si>
  <si>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</si>
  <si>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</si>
  <si>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</si>
  <si>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</si>
  <si>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</si>
  <si>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</si>
  <si>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</si>
  <si>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</si>
  <si>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</si>
  <si>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</si>
  <si>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</si>
  <si>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</si>
  <si>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</si>
  <si>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</si>
  <si>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</si>
  <si>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</si>
  <si>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</si>
  <si>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</si>
  <si>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</si>
  <si>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</si>
  <si>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</si>
  <si>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</si>
  <si>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</si>
  <si>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</si>
  <si>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</si>
  <si>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</si>
  <si>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</si>
  <si>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</si>
  <si>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</si>
  <si>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</si>
  <si>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</si>
  <si>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</si>
  <si>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</si>
  <si>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</si>
  <si>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</si>
  <si>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</si>
  <si>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</si>
  <si>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</si>
  <si>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</si>
  <si>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</si>
  <si>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</si>
  <si>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</si>
  <si>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</si>
  <si>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</si>
  <si>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</si>
  <si>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</si>
  <si>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</si>
  <si>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</si>
  <si>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</si>
  <si>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</si>
  <si>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</si>
  <si>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</si>
  <si>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</si>
  <si>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</si>
  <si>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</si>
  <si>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</si>
  <si>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</si>
  <si>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</si>
  <si>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</si>
  <si>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</si>
  <si>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</si>
  <si>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</si>
  <si>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</si>
  <si>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</si>
  <si>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</si>
  <si>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</si>
  <si>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</si>
  <si>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</si>
  <si>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</si>
  <si>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</si>
  <si>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</si>
  <si>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</si>
  <si>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</si>
  <si>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</si>
  <si>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</si>
  <si>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</si>
  <si>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</si>
  <si>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</si>
  <si>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</si>
  <si>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</si>
  <si>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</si>
  <si>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</si>
  <si>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</si>
  <si>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</si>
  <si>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</si>
  <si>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</si>
  <si>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</si>
  <si>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</si>
  <si>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</si>
  <si>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</si>
  <si>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</si>
  <si>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</si>
  <si>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</si>
  <si>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</si>
  <si>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</si>
  <si>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</si>
  <si>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</si>
  <si>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</si>
  <si>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</si>
  <si>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</si>
  <si>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</si>
  <si>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</si>
  <si>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</si>
  <si>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</si>
  <si>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</si>
  <si>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</si>
  <si>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</si>
  <si>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</si>
  <si>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</si>
  <si>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</si>
  <si>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</si>
  <si>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</si>
  <si>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</si>
  <si>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</si>
  <si>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</si>
  <si>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</si>
  <si>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</si>
  <si>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</si>
  <si>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</si>
  <si>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</si>
  <si>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</si>
  <si>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</si>
  <si>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</si>
  <si>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</si>
  <si>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</si>
  <si>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</si>
  <si>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</si>
  <si>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</si>
  <si>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</si>
  <si>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</si>
  <si>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</si>
  <si>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</si>
  <si>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</si>
  <si>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</si>
  <si>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</si>
  <si>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</si>
  <si>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</si>
  <si>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</si>
  <si>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</si>
  <si>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</si>
  <si>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</si>
  <si>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</si>
  <si>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</si>
  <si>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</si>
  <si>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</si>
  <si>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</si>
  <si>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</si>
  <si>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</si>
  <si>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</si>
  <si>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</si>
  <si>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</si>
  <si>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</si>
  <si>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</si>
  <si>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</si>
  <si>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</si>
  <si>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</si>
  <si>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</si>
  <si>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</si>
  <si>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</si>
  <si>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</si>
  <si>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</si>
  <si>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</si>
  <si>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</si>
  <si>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</si>
  <si>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</si>
  <si>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</si>
  <si>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</si>
  <si>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</si>
  <si>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</si>
  <si>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</si>
  <si>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</si>
  <si>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</si>
  <si>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</si>
  <si>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</si>
  <si>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</si>
  <si>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</si>
  <si>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</si>
  <si>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</si>
  <si>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</si>
  <si>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</si>
  <si>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</si>
  <si>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</si>
  <si>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</si>
  <si>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</si>
  <si>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</si>
  <si>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</si>
  <si>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</si>
  <si>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</si>
  <si>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</si>
  <si>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</si>
  <si>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</si>
  <si>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</si>
  <si>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</si>
  <si>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</si>
  <si>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</si>
  <si>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</si>
  <si>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</si>
  <si>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</si>
  <si>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</si>
  <si>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</si>
  <si>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</si>
  <si>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</si>
  <si>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</si>
  <si>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</si>
  <si>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</si>
  <si>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</si>
  <si>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</si>
  <si>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</si>
  <si>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</si>
  <si>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</si>
  <si>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</si>
  <si>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</si>
  <si>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</si>
  <si>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</si>
  <si>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</si>
  <si>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</si>
  <si>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</si>
  <si>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</si>
  <si>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</si>
  <si>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</si>
  <si>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</si>
  <si>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</si>
  <si>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</si>
  <si>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</si>
  <si>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</si>
  <si>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</si>
  <si>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</si>
  <si>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</si>
  <si>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</si>
  <si>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</si>
  <si>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</si>
  <si>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</si>
  <si>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</si>
  <si>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</si>
  <si>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</si>
  <si>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</si>
  <si>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</si>
  <si>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</si>
  <si>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</si>
  <si>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</si>
  <si>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</si>
  <si>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</si>
  <si>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</si>
  <si>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</si>
  <si>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</si>
  <si>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</si>
  <si>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</si>
  <si>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</si>
  <si>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</si>
  <si>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</si>
  <si>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</si>
  <si>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</si>
  <si>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</si>
  <si>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</si>
  <si>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</si>
  <si>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</si>
  <si>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</si>
  <si>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</si>
  <si>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</si>
  <si>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</si>
  <si>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</si>
  <si>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</si>
  <si>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</si>
  <si>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</si>
  <si>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</si>
  <si>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</si>
  <si>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</si>
  <si>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</si>
  <si>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</si>
  <si>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</si>
  <si>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</si>
  <si>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</si>
  <si>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</si>
  <si>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</si>
  <si>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</si>
  <si>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</si>
  <si>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</si>
  <si>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</si>
  <si>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</si>
  <si>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</si>
  <si>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</si>
  <si>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</si>
  <si>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</si>
  <si>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</si>
  <si>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</si>
  <si>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</si>
  <si>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</si>
  <si>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</si>
  <si>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</si>
  <si>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</si>
  <si>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</si>
  <si>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</si>
  <si>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</si>
  <si>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</si>
  <si>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</si>
  <si>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</si>
  <si>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</si>
  <si>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</si>
  <si>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</si>
  <si>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</si>
  <si>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</si>
  <si>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</si>
  <si>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</si>
  <si>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</si>
  <si>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</si>
  <si>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</si>
  <si>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</si>
  <si>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</si>
  <si>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</si>
  <si>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</si>
  <si>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</si>
  <si>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</si>
  <si>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</si>
  <si>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</si>
  <si>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</si>
  <si>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</si>
  <si>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</si>
  <si>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</si>
  <si>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</si>
  <si>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</si>
  <si>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</si>
  <si>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</si>
  <si>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</si>
  <si>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</si>
  <si>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</si>
  <si>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</si>
  <si>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</si>
  <si>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</si>
  <si>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</si>
  <si>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</si>
  <si>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</si>
  <si>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</si>
  <si>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</si>
  <si>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</si>
  <si>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</si>
  <si>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</si>
  <si>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</si>
  <si>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</si>
  <si>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</si>
  <si>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</si>
  <si>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</si>
  <si>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</si>
  <si>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</si>
  <si>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</si>
  <si>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</si>
  <si>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</si>
  <si>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</si>
  <si>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</si>
  <si>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</si>
  <si>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</si>
  <si>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</si>
  <si>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</si>
  <si>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</si>
  <si>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</si>
  <si>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</si>
  <si>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</si>
  <si>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</si>
  <si>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</si>
  <si>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</si>
  <si>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</si>
  <si>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</si>
  <si>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</si>
  <si>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</si>
  <si>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</si>
  <si>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</si>
  <si>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</si>
  <si>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</si>
  <si>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</si>
  <si>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</si>
  <si>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</si>
  <si>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</si>
  <si>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</si>
  <si>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</si>
  <si>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</si>
  <si>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</si>
  <si>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</si>
  <si>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</si>
  <si>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</si>
  <si>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</si>
  <si>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</si>
  <si>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</si>
  <si>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</si>
  <si>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</si>
  <si>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</si>
  <si>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</si>
  <si>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</si>
  <si>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</si>
  <si>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</si>
  <si>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</si>
  <si>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</si>
  <si>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</si>
  <si>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</si>
  <si>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</si>
  <si>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</si>
  <si>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</si>
  <si>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</si>
  <si>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</si>
  <si>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</si>
  <si>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</si>
  <si>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</si>
  <si>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</si>
  <si>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</si>
  <si>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</si>
  <si>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</si>
  <si>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</si>
  <si>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</si>
  <si>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</si>
  <si>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</si>
  <si>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</si>
  <si>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</si>
  <si>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</si>
  <si>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</si>
  <si>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</si>
  <si>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</si>
  <si>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</si>
  <si>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</si>
  <si>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</si>
  <si>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</si>
  <si>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</si>
  <si>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</si>
  <si>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</si>
  <si>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</si>
  <si>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</si>
  <si>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</si>
  <si>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</si>
  <si>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</si>
  <si>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</si>
  <si>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</si>
  <si>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</si>
  <si>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</si>
  <si>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</si>
  <si>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</si>
  <si>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</si>
  <si>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</si>
  <si>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</si>
  <si>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</si>
  <si>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</si>
  <si>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</si>
  <si>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</si>
  <si>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</si>
  <si>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</si>
  <si>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</si>
  <si>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</si>
  <si>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</si>
  <si>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</si>
  <si>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</si>
  <si>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</si>
  <si>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</si>
  <si>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</si>
  <si>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</si>
  <si>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</si>
  <si>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</si>
  <si>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</si>
  <si>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</si>
  <si>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</si>
  <si>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</si>
  <si>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</si>
  <si>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</si>
  <si>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</si>
  <si>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</si>
  <si>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</si>
  <si>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</si>
  <si>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</si>
  <si>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</si>
  <si>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</si>
  <si>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</si>
  <si>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</si>
  <si>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</si>
  <si>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</si>
  <si>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</si>
  <si>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</si>
  <si>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</si>
  <si>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</si>
  <si>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</si>
  <si>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</si>
  <si>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</si>
  <si>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</si>
  <si>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</si>
  <si>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</si>
  <si>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</si>
  <si>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</si>
  <si>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</si>
  <si>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</si>
  <si>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</si>
  <si>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</si>
  <si>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</si>
  <si>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</si>
  <si>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</si>
  <si>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</si>
  <si>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</si>
  <si>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</si>
  <si>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</si>
  <si>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</si>
  <si>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</si>
  <si>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</si>
  <si>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</si>
  <si>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</si>
  <si>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</si>
  <si>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</si>
  <si>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</si>
  <si>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</si>
  <si>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</si>
  <si>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</si>
  <si>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</si>
  <si>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</si>
  <si>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</si>
  <si>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</si>
  <si>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</si>
  <si>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</si>
  <si>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</si>
  <si>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</si>
  <si>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</si>
  <si>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</si>
  <si>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</si>
  <si>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</si>
  <si>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</si>
  <si>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</si>
  <si>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</si>
  <si>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</si>
  <si>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</si>
  <si>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</si>
  <si>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</si>
  <si>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</si>
  <si>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</si>
  <si>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</si>
  <si>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</si>
  <si>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</si>
  <si>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</si>
  <si>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</si>
  <si>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</si>
  <si>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</si>
  <si>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</si>
  <si>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</si>
  <si>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</si>
  <si>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</si>
  <si>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</si>
  <si>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</si>
  <si>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</si>
  <si>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</si>
  <si>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</si>
  <si>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</si>
  <si>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</si>
  <si>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</si>
  <si>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</si>
  <si>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</si>
  <si>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</si>
  <si>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</si>
  <si>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</si>
  <si>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</si>
  <si>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</si>
  <si>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</si>
  <si>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</si>
  <si>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</si>
  <si>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</si>
  <si>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</si>
  <si>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</si>
  <si>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</si>
  <si>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</si>
  <si>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</si>
  <si>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</si>
  <si>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</si>
  <si>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</si>
  <si>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</si>
  <si>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</si>
  <si>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</si>
  <si>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</si>
  <si>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</si>
  <si>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</si>
  <si>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</si>
  <si>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</si>
  <si>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</si>
  <si>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</si>
  <si>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</si>
  <si>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</si>
  <si>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</si>
  <si>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</si>
  <si>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</si>
  <si>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</si>
  <si>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</si>
  <si>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</si>
  <si>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</si>
  <si>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</si>
  <si>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</si>
  <si>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</si>
  <si>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</si>
  <si>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</si>
  <si>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</si>
  <si>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</si>
  <si>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</si>
  <si>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</si>
  <si>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</si>
  <si>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</si>
  <si>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</si>
  <si>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</si>
  <si>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</si>
  <si>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</si>
  <si>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</si>
  <si>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</si>
  <si>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</si>
  <si>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</si>
  <si>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</si>
  <si>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</si>
  <si>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</si>
  <si>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</si>
  <si>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</si>
  <si>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</si>
  <si>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</si>
  <si>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</si>
  <si>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</si>
  <si>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</si>
  <si>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</si>
  <si>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</si>
  <si>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</si>
  <si>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</si>
  <si>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</si>
  <si>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</si>
  <si>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</si>
  <si>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</si>
  <si>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</si>
  <si>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</si>
  <si>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</si>
  <si>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</si>
  <si>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</si>
  <si>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</si>
  <si>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</si>
  <si>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</si>
  <si>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</si>
  <si>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</si>
  <si>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</si>
  <si>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</si>
  <si>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</si>
  <si>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</si>
  <si>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</si>
  <si>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</si>
  <si>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</si>
  <si>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</si>
  <si>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</si>
  <si>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</si>
  <si>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</si>
  <si>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</si>
  <si>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</si>
  <si>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</si>
  <si>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</si>
  <si>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</si>
  <si>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</si>
  <si>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</si>
  <si>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</si>
  <si>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</si>
  <si>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</si>
  <si>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</si>
  <si>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</si>
  <si>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</si>
  <si>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</si>
  <si>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</si>
  <si>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</si>
  <si>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</si>
  <si>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</si>
  <si>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</si>
  <si>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</si>
  <si>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</si>
  <si>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</si>
  <si>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</si>
  <si>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</si>
  <si>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</si>
  <si>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</si>
  <si>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</si>
  <si>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</si>
  <si>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</si>
  <si>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</si>
  <si>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</si>
  <si>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</si>
  <si>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</si>
  <si>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</si>
  <si>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</si>
  <si>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</si>
  <si>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</si>
  <si>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</si>
  <si>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</si>
  <si>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</si>
  <si>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</si>
  <si>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</si>
  <si>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</si>
  <si>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</si>
  <si>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</si>
  <si>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</si>
  <si>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</si>
  <si>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</si>
  <si>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</si>
  <si>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</si>
  <si>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</si>
  <si>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</si>
  <si>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</si>
  <si>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</si>
  <si>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</si>
  <si>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</si>
  <si>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</si>
  <si>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</si>
  <si>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</si>
  <si>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</si>
  <si>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</si>
  <si>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</si>
  <si>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</si>
  <si>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</si>
  <si>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</si>
  <si>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</si>
  <si>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</si>
  <si>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</si>
  <si>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</si>
  <si>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</si>
  <si>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</si>
  <si>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</si>
  <si>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</si>
  <si>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</si>
  <si>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</si>
  <si>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</si>
  <si>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</si>
  <si>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</si>
  <si>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</si>
  <si>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</si>
  <si>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</si>
  <si>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</si>
  <si>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</si>
  <si>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</si>
  <si>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</si>
  <si>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</si>
  <si>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</si>
  <si>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</si>
  <si>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</si>
  <si>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</si>
  <si>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</si>
  <si>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</si>
  <si>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</si>
  <si>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</si>
  <si>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</si>
  <si>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</si>
  <si>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</si>
  <si>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</si>
  <si>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</si>
  <si>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</si>
  <si>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</si>
  <si>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</si>
  <si>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</si>
  <si>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</si>
  <si>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</si>
  <si>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</si>
  <si>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</si>
  <si>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</si>
  <si>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</si>
  <si>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</si>
  <si>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</si>
  <si>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</si>
  <si>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</si>
  <si>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</si>
  <si>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</si>
  <si>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</si>
  <si>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</si>
  <si>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</si>
  <si>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</si>
  <si>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</si>
  <si>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</si>
  <si>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</si>
  <si>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</si>
  <si>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</si>
  <si>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</si>
  <si>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</si>
  <si>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</si>
  <si>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</si>
  <si>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</si>
  <si>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</si>
  <si>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</si>
  <si>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</si>
  <si>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</si>
  <si>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</si>
  <si>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</si>
  <si>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</si>
  <si>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</si>
  <si>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</si>
  <si>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</si>
  <si>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</si>
  <si>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</si>
  <si>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</si>
  <si>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</si>
  <si>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</si>
  <si>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</si>
  <si>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</si>
  <si>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</si>
  <si>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</si>
  <si>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</si>
  <si>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</si>
  <si>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</si>
  <si>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</si>
  <si>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</si>
  <si>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</si>
  <si>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</si>
  <si>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</si>
  <si>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</si>
  <si>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</si>
  <si>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</si>
  <si>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</si>
  <si>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</si>
  <si>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</si>
  <si>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</si>
  <si>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</si>
  <si>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</si>
  <si>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</si>
  <si>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</si>
  <si>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</si>
  <si>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</si>
  <si>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</si>
  <si>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</si>
  <si>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</si>
  <si>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</si>
  <si>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</si>
  <si>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</si>
  <si>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</si>
  <si>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</si>
  <si>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</si>
  <si>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</si>
  <si>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</si>
  <si>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</si>
  <si>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</si>
  <si>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</si>
  <si>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</si>
  <si>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</si>
  <si>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</si>
  <si>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</si>
  <si>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</si>
  <si>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</si>
  <si>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</si>
  <si>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</si>
  <si>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</si>
  <si>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</si>
  <si>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</si>
  <si>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</si>
  <si>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</si>
  <si>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</si>
  <si>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</si>
  <si>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</si>
  <si>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</si>
  <si>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</si>
  <si>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</si>
  <si>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</si>
  <si>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</si>
  <si>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</si>
  <si>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</si>
  <si>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</si>
  <si>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</si>
  <si>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</si>
  <si>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</si>
  <si>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</si>
  <si>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</si>
  <si>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</si>
  <si>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</si>
  <si>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</si>
  <si>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</si>
  <si>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</si>
  <si>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</si>
  <si>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</si>
  <si>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</si>
  <si>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</si>
  <si>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</si>
  <si>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</si>
  <si>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</si>
  <si>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</si>
  <si>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</si>
  <si>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</si>
  <si>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</si>
  <si>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</si>
  <si>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</si>
  <si>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</si>
  <si>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</si>
  <si>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</si>
  <si>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</si>
  <si>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</si>
  <si>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</si>
  <si>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</si>
  <si>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</si>
  <si>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</si>
  <si>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</si>
  <si>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</si>
  <si>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</si>
  <si>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</si>
  <si>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</si>
  <si>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</si>
  <si>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</si>
  <si>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</si>
  <si>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</si>
  <si>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</si>
  <si>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</si>
  <si>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</si>
  <si>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</si>
  <si>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</si>
  <si>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</si>
  <si>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</si>
  <si>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</si>
  <si>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</si>
  <si>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</si>
  <si>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</si>
  <si>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</si>
  <si>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</si>
  <si>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</si>
  <si>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</si>
  <si>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</si>
  <si>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</si>
  <si>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</si>
  <si>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</si>
  <si>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</si>
  <si>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</si>
  <si>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</si>
  <si>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</si>
  <si>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</si>
  <si>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</si>
  <si>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</si>
  <si>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</si>
  <si>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</si>
  <si>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</si>
  <si>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</si>
  <si>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</si>
  <si>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</si>
  <si>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</si>
  <si>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</si>
  <si>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</si>
  <si>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</si>
  <si>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</si>
  <si>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</si>
  <si>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</si>
  <si>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</si>
  <si>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</si>
  <si>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</si>
  <si>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</si>
  <si>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</si>
  <si>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</si>
  <si>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</si>
  <si>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</si>
  <si>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</si>
  <si>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</si>
  <si>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</si>
  <si>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</si>
  <si>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</si>
  <si>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</si>
  <si>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</si>
  <si>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</si>
  <si>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</si>
  <si>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</si>
  <si>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</si>
  <si>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</si>
  <si>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</si>
  <si>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</si>
  <si>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</si>
  <si>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</si>
  <si>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</si>
  <si>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</si>
  <si>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</si>
  <si>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</si>
  <si>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</si>
  <si>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</si>
  <si>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</si>
  <si>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</si>
  <si>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</si>
  <si>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</si>
  <si>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</si>
  <si>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</si>
  <si>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</si>
  <si>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</si>
  <si>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</si>
  <si>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</si>
  <si>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</si>
  <si>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</si>
  <si>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</si>
  <si>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</si>
  <si>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</si>
  <si>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</si>
  <si>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</si>
  <si>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</si>
  <si>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</si>
  <si>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</si>
  <si>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</si>
  <si>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</si>
  <si>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</si>
  <si>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</si>
  <si>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</si>
  <si>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</si>
  <si>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</si>
  <si>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</si>
  <si>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</si>
  <si>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</si>
  <si>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</si>
  <si>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</si>
  <si>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</si>
  <si>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</si>
  <si>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</si>
  <si>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</si>
  <si>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</si>
  <si>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</si>
  <si>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</si>
  <si>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</si>
  <si>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</si>
  <si>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</si>
  <si>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</si>
  <si>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</si>
  <si>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</si>
  <si>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</si>
  <si>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</si>
  <si>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</si>
  <si>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</si>
  <si>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</si>
  <si>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</si>
  <si>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</si>
  <si>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</si>
  <si>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</si>
  <si>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</si>
  <si>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</si>
  <si>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</si>
  <si>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</si>
  <si>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</si>
  <si>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</si>
  <si>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</si>
  <si>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</si>
  <si>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</si>
  <si>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</si>
  <si>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</si>
  <si>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</si>
  <si>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</si>
  <si>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</si>
  <si>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</si>
  <si>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</si>
  <si>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</si>
  <si>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</si>
  <si>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</si>
  <si>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</si>
  <si>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</si>
  <si>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</si>
  <si>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</si>
  <si>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</si>
  <si>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</si>
  <si>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</si>
  <si>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</si>
  <si>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</si>
  <si>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</si>
  <si>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</si>
  <si>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</si>
  <si>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</si>
  <si>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</si>
  <si>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</si>
  <si>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</si>
  <si>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</si>
  <si>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</si>
  <si>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</si>
  <si>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</si>
  <si>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</si>
  <si>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</si>
  <si>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</si>
  <si>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</si>
  <si>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</si>
  <si>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</si>
  <si>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</si>
  <si>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</si>
  <si>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</si>
  <si>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</si>
  <si>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</si>
  <si>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</si>
  <si>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</si>
  <si>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</si>
  <si>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</si>
  <si>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</si>
  <si>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</si>
  <si>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</si>
  <si>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</si>
  <si>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</si>
  <si>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</si>
  <si>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</si>
  <si>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</si>
  <si>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</si>
  <si>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</si>
  <si>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</si>
  <si>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</si>
  <si>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</si>
  <si>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</si>
  <si>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</si>
  <si>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</si>
  <si>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</si>
  <si>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</si>
  <si>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</si>
  <si>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</si>
  <si>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</si>
  <si>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</si>
  <si>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</si>
  <si>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</si>
  <si>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</si>
  <si>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</si>
  <si>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</si>
  <si>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</si>
  <si>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</si>
  <si>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</si>
  <si>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</si>
  <si>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</si>
  <si>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</si>
  <si>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</si>
  <si>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</si>
  <si>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</si>
  <si>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</si>
  <si>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</si>
  <si>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</si>
  <si>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</si>
  <si>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</si>
  <si>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</si>
  <si>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</si>
  <si>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</si>
  <si>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</si>
  <si>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</si>
  <si>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</si>
  <si>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</si>
  <si>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</si>
  <si>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</si>
  <si>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</si>
  <si>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</si>
  <si>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</si>
  <si>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</si>
  <si>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</si>
  <si>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</si>
  <si>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</si>
  <si>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</si>
  <si>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</si>
  <si>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</si>
  <si>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</si>
  <si>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</si>
  <si>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</si>
  <si>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</si>
  <si>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</si>
  <si>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</si>
  <si>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</si>
  <si>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</si>
  <si>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</si>
  <si>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</si>
  <si>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</si>
  <si>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</si>
  <si>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</si>
  <si>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</si>
  <si>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</si>
  <si>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</si>
  <si>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</si>
  <si>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</si>
  <si>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</si>
  <si>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</si>
  <si>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</si>
  <si>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</si>
  <si>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</si>
  <si>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</si>
  <si>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</si>
  <si>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</si>
  <si>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</si>
  <si>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</si>
  <si>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</si>
  <si>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</si>
  <si>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</si>
  <si>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</si>
  <si>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</si>
  <si>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</si>
  <si>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</si>
  <si>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</si>
  <si>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</si>
  <si>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</si>
  <si>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</si>
  <si>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</si>
  <si>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</si>
  <si>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</si>
  <si>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</si>
  <si>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</si>
  <si>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</si>
  <si>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</si>
  <si>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</si>
  <si>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</si>
  <si>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</si>
  <si>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</si>
  <si>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</si>
  <si>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</si>
  <si>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</si>
  <si>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</si>
  <si>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</si>
  <si>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</si>
  <si>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</si>
  <si>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</si>
  <si>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</si>
  <si>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</si>
  <si>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</si>
  <si>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</si>
  <si>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</si>
  <si>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</si>
  <si>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</si>
  <si>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</si>
  <si>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</si>
  <si>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</si>
  <si>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</si>
  <si>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</si>
  <si>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</si>
  <si>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</si>
  <si>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</si>
  <si>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</si>
  <si>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</si>
  <si>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</si>
  <si>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</si>
  <si>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</si>
  <si>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</si>
  <si>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</si>
  <si>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</si>
  <si>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</si>
  <si>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</si>
  <si>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</si>
  <si>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</si>
  <si>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</si>
  <si>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</si>
  <si>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</si>
  <si>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</si>
  <si>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</si>
  <si>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</si>
  <si>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</si>
  <si>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</si>
  <si>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</si>
  <si>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</si>
  <si>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</si>
  <si>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</si>
  <si>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</si>
  <si>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</si>
  <si>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</si>
  <si>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</si>
  <si>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</si>
  <si>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</si>
  <si>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</si>
  <si>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</si>
  <si>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</si>
  <si>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</si>
  <si>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</si>
  <si>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</si>
  <si>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</si>
  <si>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</si>
  <si>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</si>
  <si>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</si>
  <si>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</si>
  <si>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</si>
  <si>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</si>
  <si>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</si>
  <si>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</si>
  <si>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</si>
  <si>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</si>
  <si>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</si>
  <si>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</si>
  <si>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</si>
  <si>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</si>
  <si>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</si>
  <si>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</si>
  <si>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</si>
  <si>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</si>
  <si>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</si>
  <si>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</si>
  <si>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</si>
  <si>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</si>
  <si>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</si>
  <si>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</si>
  <si>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</si>
  <si>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</si>
  <si>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</si>
  <si>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</si>
  <si>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</si>
  <si>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</si>
  <si>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</si>
  <si>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</si>
  <si>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</si>
  <si>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</si>
  <si>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</si>
  <si>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</si>
  <si>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</si>
  <si>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</si>
  <si>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</si>
  <si>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</si>
  <si>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</si>
  <si>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</si>
  <si>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</si>
  <si>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</si>
  <si>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</si>
  <si>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</si>
  <si>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</si>
  <si>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</si>
  <si>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</si>
  <si>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</si>
  <si>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</si>
  <si>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</si>
  <si>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</si>
  <si>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</si>
  <si>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</si>
  <si>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</si>
  <si>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</si>
  <si>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</si>
  <si>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</si>
  <si>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</si>
  <si>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</si>
  <si>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</si>
  <si>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</si>
  <si>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</si>
  <si>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</si>
  <si>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</si>
  <si>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</si>
  <si>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</si>
  <si>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</si>
  <si>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</si>
  <si>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</si>
  <si>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</si>
  <si>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</si>
  <si>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</si>
  <si>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</si>
  <si>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</si>
  <si>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</si>
  <si>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</si>
  <si>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</si>
  <si>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</si>
  <si>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</si>
  <si>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</si>
  <si>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</si>
  <si>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</si>
  <si>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</si>
  <si>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</si>
  <si>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</si>
  <si>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</si>
  <si>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</si>
  <si>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</si>
  <si>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</si>
  <si>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</si>
  <si>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</si>
  <si>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</si>
  <si>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</si>
  <si>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</si>
  <si>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</si>
  <si>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</si>
  <si>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</si>
  <si>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</si>
  <si>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</si>
  <si>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</si>
  <si>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</si>
  <si>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</si>
  <si>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</si>
  <si>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</si>
  <si>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</si>
  <si>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</si>
  <si>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</si>
  <si>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</si>
  <si>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</si>
  <si>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</si>
  <si>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</si>
  <si>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</si>
  <si>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</si>
  <si>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</si>
  <si>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</si>
  <si>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</si>
  <si>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</si>
  <si>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</si>
  <si>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</si>
  <si>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</si>
  <si>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</si>
  <si>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</si>
  <si>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</si>
  <si>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</si>
  <si>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</si>
  <si>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</si>
  <si>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</si>
  <si>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</si>
  <si>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</si>
  <si>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</si>
  <si>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</si>
  <si>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</si>
  <si>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</si>
  <si>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</si>
  <si>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</si>
  <si>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</si>
  <si>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</si>
  <si>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</si>
  <si>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</si>
  <si>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</si>
  <si>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</si>
  <si>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</si>
  <si>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</si>
  <si>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</si>
  <si>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</si>
  <si>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</si>
  <si>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</si>
  <si>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</si>
  <si>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</si>
  <si>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</si>
  <si>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</si>
  <si>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</si>
  <si>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</si>
  <si>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</si>
  <si>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</si>
  <si>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</si>
  <si>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</si>
  <si>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</si>
  <si>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</si>
  <si>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</si>
  <si>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</si>
  <si>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</si>
  <si>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</si>
  <si>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</si>
  <si>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</si>
  <si>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</si>
  <si>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</si>
  <si>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</si>
  <si>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</si>
  <si>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</si>
  <si>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</si>
  <si>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</si>
  <si>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</si>
  <si>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</si>
  <si>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</si>
  <si>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</si>
  <si>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</si>
  <si>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</si>
  <si>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</si>
  <si>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</si>
  <si>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</si>
  <si>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</si>
  <si>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</si>
  <si>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</si>
  <si>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</si>
  <si>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</si>
  <si>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</si>
  <si>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</si>
  <si>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</si>
  <si>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</si>
  <si>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</si>
  <si>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</si>
  <si>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</si>
  <si>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</si>
  <si>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</si>
  <si>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</si>
  <si>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</si>
  <si>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</si>
  <si>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</si>
  <si>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</si>
  <si>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</si>
  <si>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</si>
  <si>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</si>
  <si>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</si>
  <si>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</si>
  <si>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</si>
  <si>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</si>
  <si>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</si>
  <si>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</si>
  <si>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</si>
  <si>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</si>
  <si>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</si>
  <si>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</si>
  <si>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</si>
  <si>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</si>
  <si>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</si>
  <si>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</si>
  <si>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</si>
  <si>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</si>
  <si>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</si>
  <si>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</si>
  <si>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</si>
  <si>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</si>
  <si>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</si>
  <si>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</si>
  <si>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</si>
  <si>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</si>
  <si>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</si>
  <si>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</si>
  <si>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</si>
  <si>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</si>
  <si>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</si>
  <si>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</si>
  <si>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</si>
  <si>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</si>
  <si>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</si>
  <si>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</si>
  <si>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</si>
  <si>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</si>
  <si>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</si>
  <si>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</si>
  <si>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</si>
  <si>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</si>
  <si>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</si>
  <si>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</si>
  <si>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</si>
  <si>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</si>
  <si>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</si>
  <si>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</si>
  <si>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</si>
  <si>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</si>
  <si>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</si>
  <si>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</si>
  <si>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</si>
  <si>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</si>
  <si>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</si>
  <si>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</si>
  <si>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</si>
  <si>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</si>
  <si>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</si>
  <si>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</si>
  <si>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</si>
  <si>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</si>
  <si>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</si>
  <si>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</si>
  <si>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</si>
  <si>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</si>
  <si>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</si>
  <si>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</si>
  <si>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</si>
  <si>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</si>
  <si>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</si>
  <si>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</si>
  <si>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</si>
  <si>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</si>
  <si>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</si>
  <si>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</si>
  <si>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</si>
  <si>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</si>
  <si>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</si>
  <si>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</si>
  <si>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</si>
  <si>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</si>
  <si>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</si>
  <si>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</si>
  <si>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</si>
  <si>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</si>
  <si>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</si>
  <si>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</si>
  <si>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</si>
  <si>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</si>
  <si>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</si>
  <si>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</si>
  <si>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</si>
  <si>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</si>
  <si>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</si>
  <si>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</si>
  <si>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</si>
  <si>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</si>
  <si>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</si>
  <si>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</si>
  <si>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</si>
  <si>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</si>
  <si>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</si>
  <si>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</si>
  <si>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</si>
  <si>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</si>
  <si>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</si>
  <si>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</si>
  <si>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</si>
  <si>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</si>
  <si>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</si>
  <si>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</si>
  <si>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</si>
  <si>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</si>
  <si>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</si>
  <si>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</si>
  <si>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</si>
  <si>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</si>
  <si>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</si>
  <si>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</si>
  <si>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</si>
  <si>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</si>
  <si>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</si>
  <si>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</si>
  <si>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</si>
  <si>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</si>
  <si>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</si>
  <si>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</si>
  <si>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</si>
  <si>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</si>
  <si>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</si>
  <si>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</si>
  <si>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</si>
  <si>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</si>
  <si>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</si>
  <si>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</si>
  <si>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</si>
  <si>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</si>
  <si>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</si>
  <si>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</si>
  <si>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</si>
  <si>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</si>
  <si>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</si>
  <si>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</si>
  <si>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</si>
  <si>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</si>
  <si>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</si>
  <si>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</si>
  <si>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</si>
  <si>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</si>
  <si>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</si>
  <si>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</si>
  <si>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</si>
  <si>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</si>
  <si>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</si>
  <si>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</si>
  <si>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</si>
  <si>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</si>
  <si>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</si>
  <si>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</si>
  <si>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</si>
  <si>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</si>
  <si>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</si>
  <si>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</si>
  <si>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</si>
  <si>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</si>
  <si>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</si>
  <si>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</si>
  <si>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</si>
  <si>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</si>
  <si>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</si>
  <si>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</si>
  <si>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</si>
  <si>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</si>
  <si>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</si>
  <si>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</si>
  <si>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</si>
  <si>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</si>
  <si>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</si>
  <si>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</si>
  <si>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</si>
  <si>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</si>
  <si>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</si>
  <si>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</si>
  <si>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</si>
  <si>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</si>
  <si>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</si>
  <si>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</si>
  <si>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</si>
  <si>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</si>
  <si>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</si>
  <si>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</si>
  <si>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</si>
  <si>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</si>
  <si>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</si>
  <si>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</si>
  <si>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</si>
  <si>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</si>
  <si>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</si>
  <si>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</si>
  <si>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</si>
  <si>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</si>
  <si>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</si>
  <si>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</si>
  <si>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</si>
  <si>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</si>
  <si>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</si>
  <si>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</si>
  <si>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</si>
  <si>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</si>
  <si>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</si>
  <si>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</si>
  <si>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</si>
  <si>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</si>
  <si>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</si>
  <si>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</si>
  <si>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</si>
  <si>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</si>
  <si>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</si>
  <si>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</si>
  <si>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</si>
  <si>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</si>
  <si>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</si>
  <si>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</si>
  <si>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</si>
  <si>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</si>
  <si>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</si>
  <si>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</si>
  <si>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</si>
  <si>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</si>
  <si>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</si>
  <si>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</si>
  <si>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</si>
  <si>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</si>
  <si>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</si>
  <si>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</si>
  <si>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</si>
  <si>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</si>
  <si>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</si>
  <si>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</si>
  <si>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</si>
  <si>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</si>
  <si>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</si>
  <si>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</si>
  <si>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</si>
  <si>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</si>
  <si>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</si>
  <si>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</si>
  <si>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</si>
  <si>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</si>
  <si>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</si>
  <si>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</si>
  <si>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</si>
  <si>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</si>
  <si>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</si>
  <si>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</si>
  <si>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</si>
  <si>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</si>
  <si>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</si>
  <si>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</si>
  <si>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</si>
  <si>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</si>
  <si>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</si>
  <si>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</si>
  <si>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</si>
  <si>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</si>
  <si>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</si>
  <si>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</si>
  <si>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</si>
  <si>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</si>
  <si>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</si>
  <si>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</si>
  <si>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</si>
  <si>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</si>
  <si>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</si>
  <si>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</si>
  <si>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</si>
  <si>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</si>
  <si>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</si>
  <si>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</si>
  <si>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</si>
  <si>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</si>
  <si>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</si>
  <si>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</si>
  <si>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</si>
  <si>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</si>
  <si>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</si>
  <si>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</si>
  <si>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</si>
  <si>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</si>
  <si>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</si>
  <si>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</si>
  <si>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</si>
  <si>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</si>
  <si>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</si>
  <si>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</si>
  <si>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</si>
  <si>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</si>
  <si>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</si>
  <si>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</si>
  <si>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</si>
  <si>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</si>
  <si>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</si>
  <si>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</si>
  <si>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</si>
  <si>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</si>
  <si>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</si>
  <si>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</si>
  <si>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</si>
  <si>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</si>
  <si>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</si>
  <si>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</si>
  <si>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</si>
  <si>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</si>
  <si>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</si>
  <si>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</si>
  <si>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</si>
  <si>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</si>
  <si>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</si>
  <si>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</si>
  <si>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</si>
  <si>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</si>
  <si>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</si>
  <si>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</si>
  <si>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</si>
  <si>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</si>
  <si>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</si>
  <si>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</si>
  <si>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</si>
  <si>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</si>
  <si>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</si>
  <si>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</si>
  <si>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</si>
  <si>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</si>
  <si>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</si>
  <si>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</si>
  <si>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</si>
  <si>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</si>
  <si>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</si>
  <si>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</si>
  <si>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</si>
  <si>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</si>
  <si>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</si>
  <si>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</si>
  <si>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</si>
  <si>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</si>
  <si>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</si>
  <si>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</si>
  <si>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</si>
  <si>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</si>
  <si>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</si>
  <si>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</si>
  <si>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</si>
  <si>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</si>
  <si>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</si>
  <si>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</si>
  <si>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</si>
  <si>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</si>
  <si>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</si>
  <si>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</si>
  <si>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</si>
  <si>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</si>
  <si>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</si>
  <si>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</si>
  <si>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</si>
  <si>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</si>
  <si>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</si>
  <si>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</si>
  <si>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</si>
  <si>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</si>
  <si>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</si>
  <si>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</si>
  <si>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</si>
  <si>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</si>
  <si>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</si>
  <si>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</si>
  <si>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</si>
  <si>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</si>
  <si>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</si>
  <si>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</si>
  <si>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</si>
  <si>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</si>
  <si>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</si>
  <si>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</si>
  <si>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</si>
  <si>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</si>
  <si>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</si>
  <si>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</si>
  <si>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</si>
  <si>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</si>
  <si>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</si>
  <si>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</si>
  <si>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</si>
  <si>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</si>
  <si>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</si>
  <si>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</si>
  <si>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</si>
  <si>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</si>
  <si>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</si>
  <si>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</si>
  <si>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</si>
  <si>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</si>
  <si>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</si>
  <si>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</si>
  <si>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</si>
  <si>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</si>
  <si>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</si>
  <si>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</si>
  <si>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</si>
  <si>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</si>
  <si>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</si>
  <si>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</si>
  <si>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</si>
  <si>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</si>
  <si>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</si>
  <si>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</si>
  <si>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</si>
  <si>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</si>
  <si>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</si>
  <si>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</si>
  <si>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</si>
  <si>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</si>
  <si>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</si>
  <si>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</si>
  <si>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</si>
  <si>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</si>
  <si>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</si>
  <si>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</si>
  <si>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</si>
  <si>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</si>
  <si>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</si>
  <si>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</si>
  <si>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</si>
  <si>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</si>
  <si>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</si>
  <si>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</si>
  <si>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</si>
  <si>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</si>
  <si>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</si>
  <si>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</si>
  <si>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</si>
  <si>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</si>
  <si>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</si>
  <si>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</si>
  <si>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</si>
  <si>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</si>
  <si>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</si>
  <si>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</si>
  <si>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</si>
  <si>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</si>
  <si>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</si>
  <si>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</si>
  <si>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</si>
  <si>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</si>
  <si>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</si>
  <si>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</si>
  <si>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</si>
  <si>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</si>
  <si>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</si>
  <si>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</si>
  <si>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</si>
  <si>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</si>
  <si>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</si>
  <si>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</si>
  <si>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</si>
  <si>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</si>
  <si>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</si>
  <si>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</si>
  <si>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</si>
  <si>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</si>
  <si>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</si>
  <si>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</si>
  <si>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</si>
  <si>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</si>
  <si>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</si>
  <si>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</si>
  <si>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</si>
  <si>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</si>
  <si>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</si>
  <si>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</si>
  <si>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</si>
  <si>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</si>
  <si>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</si>
  <si>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</si>
  <si>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</si>
  <si>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</si>
  <si>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</si>
  <si>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</si>
  <si>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</si>
  <si>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</si>
  <si>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</si>
  <si>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</si>
  <si>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</si>
  <si>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</si>
  <si>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</si>
  <si>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</si>
  <si>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</si>
  <si>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</si>
  <si>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</si>
  <si>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</si>
  <si>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</si>
  <si>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</si>
  <si>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</si>
  <si>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</si>
  <si>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</si>
  <si>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</si>
  <si>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</si>
  <si>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</si>
  <si>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</si>
  <si>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</si>
  <si>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</si>
  <si>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</si>
  <si>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</si>
  <si>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</si>
  <si>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</si>
  <si>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</si>
  <si>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</si>
  <si>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</si>
  <si>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</si>
  <si>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</si>
  <si>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</si>
  <si>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</si>
  <si>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</si>
  <si>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</si>
  <si>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</si>
  <si>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</si>
  <si>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</si>
  <si>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</si>
  <si>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</si>
  <si>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</si>
  <si>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</si>
  <si>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</si>
  <si>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</si>
  <si>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</si>
  <si>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</si>
  <si>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</si>
  <si>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</si>
  <si>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</si>
  <si>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</si>
  <si>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</si>
  <si>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</si>
  <si>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</si>
  <si>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</si>
  <si>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</si>
  <si>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</si>
  <si>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</si>
  <si>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</si>
  <si>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</si>
  <si>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</si>
  <si>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</si>
  <si>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</si>
  <si>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</si>
  <si>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</si>
  <si>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</si>
  <si>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</si>
  <si>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</si>
  <si>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</si>
  <si>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</si>
  <si>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</si>
  <si>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</si>
  <si>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</si>
  <si>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</si>
  <si>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</si>
  <si>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</si>
  <si>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</si>
  <si>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</si>
  <si>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</si>
  <si>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</si>
  <si>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</si>
  <si>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</si>
  <si>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</si>
  <si>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</si>
  <si>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</si>
  <si>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</si>
  <si>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</si>
  <si>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</si>
  <si>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</si>
  <si>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</si>
  <si>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</si>
  <si>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</si>
  <si>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</si>
  <si>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</si>
  <si>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</si>
  <si>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</si>
  <si>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</si>
  <si>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</si>
  <si>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</si>
  <si>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</si>
  <si>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</si>
  <si>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</si>
  <si>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</si>
  <si>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</si>
  <si>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</si>
  <si>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</si>
  <si>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</si>
  <si>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</si>
  <si>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</si>
  <si>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</si>
  <si>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</si>
  <si>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</si>
  <si>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</si>
  <si>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</si>
  <si>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</si>
  <si>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</si>
  <si>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</si>
  <si>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</si>
  <si>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</si>
  <si>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</si>
  <si>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</si>
  <si>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</si>
  <si>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</si>
  <si>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</si>
  <si>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</si>
  <si>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</si>
  <si>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</si>
  <si>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</si>
  <si>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</si>
  <si>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</si>
  <si>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</si>
  <si>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</si>
  <si>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</si>
  <si>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</si>
  <si>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</si>
  <si>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</si>
  <si>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</si>
  <si>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</si>
  <si>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</si>
  <si>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</si>
  <si>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</si>
  <si>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</si>
  <si>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</si>
  <si>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</si>
  <si>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</si>
  <si>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</si>
  <si>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</si>
  <si>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</si>
  <si>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</si>
  <si>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</si>
  <si>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</si>
  <si>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</si>
  <si>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</si>
  <si>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</si>
  <si>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</si>
  <si>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</si>
  <si>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</si>
  <si>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</si>
  <si>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</si>
  <si>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</si>
  <si>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</si>
  <si>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</si>
  <si>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</si>
  <si>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</si>
  <si>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</si>
  <si>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</si>
  <si>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</si>
  <si>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</si>
  <si>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</si>
  <si>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</si>
  <si>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</si>
  <si>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</si>
  <si>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</si>
  <si>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</si>
  <si>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</si>
  <si>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</si>
  <si>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</si>
  <si>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</si>
  <si>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</si>
  <si>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</si>
  <si>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</si>
  <si>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</si>
  <si>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</si>
  <si>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</si>
  <si>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</si>
  <si>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</si>
  <si>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</si>
  <si>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</si>
  <si>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</si>
  <si>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</si>
  <si>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</si>
  <si>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</si>
  <si>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</si>
  <si>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</si>
  <si>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</si>
  <si>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</si>
  <si>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</si>
  <si>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</si>
  <si>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</si>
  <si>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</si>
  <si>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</si>
  <si>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</si>
  <si>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</si>
  <si>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</si>
  <si>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</si>
  <si>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</si>
  <si>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</si>
  <si>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</si>
  <si>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</si>
  <si>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</si>
  <si>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</si>
  <si>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</si>
  <si>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</si>
  <si>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</si>
  <si>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</si>
  <si>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</si>
  <si>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</si>
  <si>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</si>
  <si>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</si>
  <si>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</si>
  <si>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</si>
  <si>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</si>
  <si>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</si>
  <si>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</si>
  <si>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</si>
  <si>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</si>
  <si>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</si>
  <si>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</si>
  <si>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</si>
  <si>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</si>
  <si>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</si>
  <si>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</si>
  <si>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</si>
  <si>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</si>
  <si>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</si>
  <si>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</si>
  <si>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</si>
  <si>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</si>
  <si>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</si>
  <si>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</si>
  <si>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</si>
  <si>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</si>
  <si>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</si>
  <si>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</si>
  <si>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</si>
  <si>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</si>
  <si>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</si>
  <si>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</si>
  <si>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</si>
  <si>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</si>
  <si>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</si>
  <si>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</si>
  <si>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</si>
  <si>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</si>
  <si>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</si>
  <si>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</si>
  <si>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</si>
  <si>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</si>
  <si>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</si>
  <si>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</si>
  <si>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</si>
  <si>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</si>
  <si>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</si>
  <si>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</si>
  <si>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</si>
  <si>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</si>
  <si>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</si>
  <si>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</si>
  <si>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</si>
  <si>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</si>
  <si>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</si>
  <si>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</si>
  <si>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</si>
  <si>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</si>
  <si>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</si>
  <si>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</si>
  <si>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</si>
  <si>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</si>
  <si>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</si>
  <si>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</si>
  <si>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</si>
  <si>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</si>
  <si>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</si>
  <si>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</si>
  <si>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</si>
  <si>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</si>
  <si>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</si>
  <si>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</si>
  <si>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</si>
  <si>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</si>
  <si>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</si>
  <si>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</si>
  <si>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</si>
  <si>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</si>
  <si>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</si>
  <si>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</si>
  <si>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</si>
  <si>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</si>
  <si>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</si>
  <si>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</si>
  <si>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</si>
  <si>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</si>
  <si>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</si>
  <si>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</si>
  <si>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</si>
  <si>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</si>
  <si>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</si>
  <si>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</si>
  <si>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</si>
  <si>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</si>
  <si>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</si>
  <si>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</si>
  <si>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</si>
  <si>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</si>
  <si>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</si>
  <si>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</si>
  <si>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</si>
  <si>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</si>
  <si>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</si>
  <si>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</si>
  <si>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</si>
  <si>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</si>
  <si>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</si>
  <si>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</si>
  <si>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</si>
  <si>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</si>
  <si>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</si>
  <si>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</si>
  <si>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</si>
  <si>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</si>
  <si>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</si>
  <si>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</si>
  <si>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</si>
  <si>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</si>
  <si>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</si>
  <si>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</si>
  <si>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</si>
  <si>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</si>
  <si>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</si>
  <si>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</si>
  <si>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</si>
  <si>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</si>
  <si>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</si>
  <si>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</si>
  <si>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</si>
  <si>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</si>
  <si>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</si>
  <si>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</si>
  <si>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</si>
  <si>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</si>
  <si>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</si>
  <si>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</si>
  <si>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</si>
  <si>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</si>
  <si>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</si>
  <si>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</si>
  <si>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</si>
  <si>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</si>
  <si>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</si>
  <si>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</si>
  <si>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</si>
  <si>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</si>
  <si>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</si>
  <si>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</si>
  <si>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</si>
  <si>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</si>
  <si>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</si>
  <si>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</si>
  <si>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</si>
  <si>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</si>
  <si>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</si>
  <si>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</si>
  <si>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</si>
  <si>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</si>
  <si>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</si>
  <si>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</si>
  <si>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</si>
  <si>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</si>
  <si>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</si>
  <si>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</si>
  <si>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</si>
  <si>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</si>
  <si>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</si>
  <si>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</si>
  <si>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</si>
  <si>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</si>
  <si>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</si>
  <si>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</si>
  <si>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</si>
  <si>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</si>
  <si>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</si>
  <si>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</si>
  <si>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</si>
  <si>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</si>
  <si>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</si>
  <si>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</si>
  <si>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</si>
  <si>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</si>
  <si>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</si>
  <si>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</si>
  <si>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</si>
  <si>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</si>
  <si>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</si>
  <si>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</si>
  <si>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</si>
  <si>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</si>
  <si>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</si>
  <si>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</si>
  <si>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</si>
  <si>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</si>
  <si>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</si>
  <si>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</si>
  <si>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</si>
  <si>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</si>
  <si>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</si>
  <si>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</si>
  <si>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</si>
  <si>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</si>
  <si>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</si>
  <si>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</si>
  <si>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</si>
  <si>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</si>
  <si>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</si>
  <si>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</si>
  <si>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</si>
  <si>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</si>
  <si>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</si>
  <si>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</si>
  <si>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</si>
  <si>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</si>
  <si>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</si>
  <si>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</si>
  <si>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</si>
  <si>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</si>
  <si>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</si>
  <si>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</si>
  <si>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</si>
  <si>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</si>
  <si>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</si>
  <si>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</si>
  <si>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</si>
  <si>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</si>
  <si>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</si>
  <si>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</si>
  <si>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</si>
  <si>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</si>
  <si>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</si>
  <si>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</si>
  <si>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</si>
  <si>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</si>
  <si>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</si>
  <si>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</si>
  <si>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</si>
  <si>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</si>
  <si>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</si>
  <si>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</si>
  <si>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</si>
  <si>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</si>
  <si>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</si>
  <si>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</si>
  <si>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</si>
  <si>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</si>
  <si>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</si>
  <si>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</si>
  <si>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</si>
  <si>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</si>
  <si>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</si>
  <si>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</si>
  <si>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</si>
  <si>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</si>
  <si>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</si>
  <si>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</si>
  <si>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</si>
  <si>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</si>
  <si>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</si>
  <si>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</si>
  <si>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</si>
  <si>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</si>
  <si>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</si>
  <si>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</si>
  <si>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I_loop_pwr_chan_sw</t>
  </si>
  <si>
    <t>I_CFG_SEL</t>
  </si>
  <si>
    <t>loop gain calculate mode
0:select avr_power
1:select max_power</t>
  </si>
  <si>
    <t>I_CFG_START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</si>
  <si>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</si>
  <si>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</si>
  <si>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</si>
  <si>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</si>
  <si>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</si>
  <si>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</si>
  <si>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</si>
  <si>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</si>
  <si>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</si>
  <si>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</si>
  <si>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</si>
  <si>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</si>
  <si>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</si>
  <si>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</si>
  <si>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</si>
  <si>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</si>
  <si>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</si>
  <si>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</si>
  <si>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</si>
  <si>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</si>
  <si>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</si>
  <si>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</si>
  <si>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</si>
  <si>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</si>
  <si>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</si>
  <si>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</si>
  <si>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</si>
  <si>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I_CFG_DAT0</t>
  </si>
  <si>
    <t>I_CFG_DAT1</t>
  </si>
  <si>
    <t>I_CFG_DAT2</t>
  </si>
  <si>
    <t>I_CFG_DAT3</t>
  </si>
  <si>
    <t>I_CFG_DAT4</t>
  </si>
  <si>
    <t>I_CFG_DAT5</t>
  </si>
  <si>
    <t>I_CFG_DAT6</t>
  </si>
  <si>
    <t>I_CFG_DAT7</t>
  </si>
  <si>
    <t>I_DIG_ATT_CURVALUE0</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</si>
  <si>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</si>
  <si>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</si>
  <si>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</si>
  <si>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</si>
  <si>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</si>
  <si>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</si>
  <si>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</si>
  <si>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</si>
  <si>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</si>
  <si>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</si>
  <si>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</si>
  <si>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</si>
  <si>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</si>
  <si>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</si>
  <si>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</si>
  <si>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</si>
  <si>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</si>
  <si>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</si>
  <si>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</si>
  <si>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</si>
  <si>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</si>
  <si>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</si>
  <si>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</si>
  <si>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</si>
  <si>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</si>
  <si>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</si>
  <si>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</si>
  <si>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</si>
  <si>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</si>
  <si>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O_delta1</t>
  </si>
  <si>
    <t>O_delta2</t>
  </si>
  <si>
    <t>O_delta3</t>
  </si>
  <si>
    <t>O_delta4</t>
  </si>
  <si>
    <t>O_delta5</t>
  </si>
  <si>
    <t>O_delta6</t>
  </si>
  <si>
    <t>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</si>
  <si>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</si>
  <si>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</si>
  <si>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</si>
  <si>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</si>
  <si>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</si>
  <si>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</si>
  <si>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</si>
  <si>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</si>
  <si>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</si>
  <si>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</si>
  <si>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</si>
  <si>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</si>
  <si>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</si>
  <si>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</si>
  <si>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</si>
  <si>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</si>
  <si>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</si>
  <si>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</si>
  <si>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</si>
  <si>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</si>
  <si>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</si>
  <si>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</si>
  <si>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</si>
  <si>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</si>
  <si>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</si>
  <si>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</si>
  <si>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</si>
  <si>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</si>
  <si>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</si>
  <si>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</si>
  <si>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</si>
  <si>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</si>
  <si>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</si>
  <si>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</si>
  <si>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</si>
  <si>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</si>
  <si>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</si>
  <si>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</si>
  <si>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</si>
  <si>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</si>
  <si>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</si>
  <si>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</si>
  <si>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</si>
  <si>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</si>
  <si>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</si>
  <si>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</si>
  <si>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</si>
  <si>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</si>
  <si>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</si>
  <si>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</si>
  <si>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</si>
  <si>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</si>
  <si>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</si>
  <si>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</si>
  <si>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</si>
  <si>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</si>
  <si>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</si>
  <si>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</si>
  <si>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</si>
  <si>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</si>
  <si>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</si>
  <si>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</si>
  <si>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</si>
  <si>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</si>
  <si>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</si>
  <si>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</si>
  <si>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</si>
  <si>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</si>
  <si>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</si>
  <si>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</si>
  <si>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</si>
  <si>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</si>
  <si>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</si>
  <si>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</si>
  <si>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</si>
  <si>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</si>
  <si>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</si>
  <si>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</si>
  <si>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</si>
  <si>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</si>
  <si>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</si>
  <si>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</si>
  <si>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</si>
  <si>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</si>
  <si>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</si>
  <si>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</si>
  <si>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</si>
  <si>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</si>
  <si>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</si>
  <si>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</si>
  <si>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</si>
  <si>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</si>
  <si>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</si>
  <si>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</si>
  <si>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</si>
  <si>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</si>
  <si>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</si>
  <si>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</si>
  <si>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</si>
  <si>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</si>
  <si>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</si>
  <si>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</si>
  <si>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</si>
  <si>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</si>
  <si>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</si>
  <si>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</si>
  <si>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</si>
  <si>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</si>
  <si>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</si>
  <si>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</si>
  <si>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</si>
  <si>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</si>
  <si>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</si>
  <si>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</si>
  <si>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</si>
  <si>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</si>
  <si>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</si>
  <si>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</si>
  <si>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</si>
  <si>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</si>
  <si>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</si>
  <si>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</si>
  <si>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</si>
  <si>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</si>
  <si>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</si>
  <si>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</si>
  <si>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</si>
  <si>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</si>
  <si>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</si>
  <si>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</si>
  <si>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</si>
  <si>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</si>
  <si>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</si>
  <si>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</si>
  <si>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</si>
  <si>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</si>
  <si>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</si>
  <si>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</si>
  <si>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</si>
  <si>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</si>
  <si>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</si>
  <si>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</si>
  <si>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</si>
  <si>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</si>
  <si>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</si>
  <si>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</si>
  <si>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</si>
  <si>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</si>
  <si>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</si>
  <si>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</si>
  <si>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</si>
  <si>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</si>
  <si>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</si>
  <si>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</si>
  <si>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</si>
  <si>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</si>
  <si>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</si>
  <si>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</si>
  <si>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</si>
  <si>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</si>
  <si>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</si>
  <si>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</si>
  <si>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</si>
  <si>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</si>
  <si>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</si>
  <si>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</si>
  <si>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</si>
  <si>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</si>
  <si>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</si>
  <si>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</si>
  <si>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</si>
  <si>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</si>
  <si>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</si>
  <si>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</si>
  <si>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</si>
  <si>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</si>
  <si>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</si>
  <si>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</si>
  <si>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</si>
  <si>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</si>
  <si>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</si>
  <si>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</si>
  <si>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</si>
  <si>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</si>
  <si>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</si>
  <si>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</si>
  <si>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</si>
  <si>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</si>
  <si>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</si>
  <si>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</si>
  <si>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</si>
  <si>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</si>
  <si>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</si>
  <si>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</si>
  <si>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</si>
  <si>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</si>
  <si>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</si>
  <si>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</si>
  <si>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</si>
  <si>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</si>
  <si>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</si>
  <si>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</si>
  <si>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</si>
  <si>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</si>
  <si>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</si>
  <si>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</si>
  <si>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</si>
  <si>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</si>
  <si>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</si>
  <si>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</si>
  <si>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</si>
  <si>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</si>
  <si>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</si>
  <si>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</si>
  <si>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</si>
  <si>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</si>
  <si>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</si>
  <si>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</si>
  <si>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</si>
  <si>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</si>
  <si>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</si>
  <si>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</si>
  <si>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</si>
  <si>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</si>
  <si>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</si>
  <si>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</si>
  <si>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</si>
  <si>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</si>
  <si>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</si>
  <si>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</si>
  <si>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</si>
  <si>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</si>
  <si>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</si>
  <si>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</si>
  <si>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</si>
  <si>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</si>
  <si>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</si>
  <si>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</si>
  <si>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</si>
  <si>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</si>
  <si>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</si>
  <si>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</si>
  <si>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</si>
  <si>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</si>
  <si>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</si>
  <si>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</si>
  <si>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</si>
  <si>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</si>
  <si>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</si>
  <si>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</si>
  <si>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</si>
  <si>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dpd_rstn
[0]:s_axi_user_aresetn
[4]:s_axi_ctrl_aresetn
[8]:dpd_aresetn</t>
  </si>
  <si>
    <t>loop gian module enable 1:enable  0:disable</t>
  </si>
  <si>
    <t>Enable signal input of power statistics
1:enable
0:disable</t>
  </si>
  <si>
    <t>I_power_calc_length
The input range is 00~08
The statistical cycle will be halved for every additional 1 
 At the 245MHz clock,  00:17ms   08:66us</t>
  </si>
  <si>
    <t>I_loop_pwr_chan_sw
The input range is 00~07, corresponding to 8 channels</t>
  </si>
  <si>
    <t>Output the current analog att value 0</t>
  </si>
  <si>
    <t>Output the current analog att value 1</t>
  </si>
  <si>
    <t>Output the current analog att value 2</t>
  </si>
  <si>
    <t>Output the current analog att value 3</t>
  </si>
  <si>
    <t>Output the current analog att value 4</t>
  </si>
  <si>
    <t>Output the current analog att value 5</t>
  </si>
  <si>
    <t>Output the current analog att value 6</t>
  </si>
  <si>
    <t>Output the current analog att value 7</t>
  </si>
  <si>
    <t>Output the current digital att value 0</t>
  </si>
  <si>
    <t>Output the current digital att value 1</t>
  </si>
  <si>
    <t>Output the current digital att value 2</t>
  </si>
  <si>
    <t>Output the current digital att value 3</t>
  </si>
  <si>
    <t>Output the current digital att value 4</t>
  </si>
  <si>
    <t>Output the current digital att value 5</t>
  </si>
  <si>
    <t>Output the current digital att value 6</t>
  </si>
  <si>
    <t>Output the current digital att value 7</t>
  </si>
  <si>
    <t>Select ana for att Ctrl_ ATT and dig_ Att value control mode:
0: FPGA control;
1: SW control;</t>
  </si>
  <si>
    <t>When I_CFG_SEL is 1, I_CFG_START inputs a rising edge to control SPI protocol to output the ANA_ATT value once
8bit must be set to 1 at the same time
FF:enable
00:disable</t>
  </si>
  <si>
    <t>2022.10.26</t>
  </si>
  <si>
    <t>增加loopgain</t>
  </si>
  <si>
    <t>1st channel
Analog part dsa input
The maximum value of the register is 7F
In decimal, dB increases by 0.25 for every 1 increase in register value</t>
  </si>
  <si>
    <t>2nd channel
Analog part dsa input
The maximum value of the register is 7F
In decimal, dB increases by 0.25 for every 1 increase in register value</t>
  </si>
  <si>
    <t>3rd channel
Analog part dsa input
The maximum value of the register is 7F
In decimal, dB increases by 0.25 for every 1 increase in register value</t>
  </si>
  <si>
    <t>4th channel
Analog part dsa input
The maximum value of the register is 7F
In decimal, dB increases by 0.25 for every 1 increase in register value</t>
  </si>
  <si>
    <t>5th channel
Analog part dsa input
The maximum value of the register is 7F
In decimal, dB increases by 0.25 for every 1 increase in register value</t>
  </si>
  <si>
    <t>6th channel
Analog part dsa input
The maximum value of the register is 7F
In decimal, dB increases by 0.25 for every 1 increase in register value</t>
  </si>
  <si>
    <t>7th channel
Analog part dsa input
The maximum value of the register is 7F
In decimal, dB increases by 0.25 for every 1 increase in register value</t>
  </si>
  <si>
    <t>8th channel
Analog part dsa input
The maximum value of the register is 7F
In decimal, dB increases by 0.25 for every 1 increase in register value</t>
  </si>
  <si>
    <t>1st channel
Digital part dsa input
The maximum value of the register is 7F
 xdB = value(decimal) * 0.01</t>
  </si>
  <si>
    <t>2nd channel
Digital part dsa input
The maximum value of the register is 7F
 xdB = value(decimal) * 0.01</t>
  </si>
  <si>
    <t>3rd channel
Digital part dsa input
The maximum value of the register is 7F
 xdB = value(decimal) * 0.01</t>
  </si>
  <si>
    <t>4th channel
Digital part dsa input
The maximum value of the register is 7F
 xdB = value(decimal) * 0.01</t>
  </si>
  <si>
    <t>5th channel
Digital part dsa input
The maximum value of the register is 7F
 xdB = value(decimal) * 0.01</t>
  </si>
  <si>
    <t>6th channel
Digital part dsa input
The maximum value of the register is 7F
 xdB = value(decimal) * 0.01</t>
  </si>
  <si>
    <t>7th channel
Digital part dsa input
The maximum value of the register is 7F
 xdB = value(decimal) * 0.01</t>
  </si>
  <si>
    <t>8th channel
Digital part dsa input
The maximum value of the register is 7F
 xdB = value(decimal) * 0.01</t>
  </si>
  <si>
    <t>Compensation value of output loop gain control;
 O_ delta=S_ delta- I_ pre_ delta，S_ delta = S_ fw- S_ fb，
(S_fw is the forward power statistic value converted into dB units, and S_fb is the feedback statistic value converted into dB units)
O_ Delta at I_ dpd_ switch_ After the state is f0, the output is delayed for a power statistics period</t>
  </si>
  <si>
    <t>ctrl.srx_fraction_gain[0]</t>
  </si>
  <si>
    <t>ctrl.srx_scaler[0]</t>
  </si>
  <si>
    <t>ctrl.srx_scaler_sign[0]</t>
  </si>
  <si>
    <t>ctrl.srx_fraction_gain[1]</t>
  </si>
  <si>
    <t>ctrl.srx_scaler[1]</t>
  </si>
  <si>
    <t>ctrl.srx_scaler_sign[1]</t>
  </si>
  <si>
    <t>ctrl.srx_fraction_gain[2]</t>
  </si>
  <si>
    <t>ctrl.srx_scaler[2]</t>
  </si>
  <si>
    <t>ctrl.srx_scaler_sign[2]</t>
  </si>
  <si>
    <t>ctrl.srx_fraction_gain[3]</t>
  </si>
  <si>
    <t>ctrl.srx_scaler[3]</t>
  </si>
  <si>
    <t>ctrl.srx_scaler_sign[3]</t>
  </si>
  <si>
    <t>ctrl.srx_fraction_gain[4]</t>
  </si>
  <si>
    <t>ctrl.srx_scaler[4]</t>
  </si>
  <si>
    <t>ctrl.srx_scaler_sign[4]</t>
  </si>
  <si>
    <t>ctrl.srx_fraction_gain[5]</t>
  </si>
  <si>
    <t>ctrl.srx_scaler[5]</t>
  </si>
  <si>
    <t>ctrl.srx_scaler_sign[5]</t>
  </si>
  <si>
    <t>ctrl.srx_fraction_gain[6]</t>
  </si>
  <si>
    <t>ctrl.srx_scaler[6]</t>
  </si>
  <si>
    <t>ctrl.srx_scaler_sign[6]</t>
  </si>
  <si>
    <t>ctrl.srx_fraction_gain[7]</t>
  </si>
  <si>
    <t>ctrl.srx_scaler[7]</t>
  </si>
  <si>
    <t>ctrl.srx_scaler_sign[7]</t>
  </si>
  <si>
    <t>srx0_fraction_gain</t>
  </si>
  <si>
    <t>srx0_scaler</t>
  </si>
  <si>
    <t>srx0_scaler_sign</t>
  </si>
  <si>
    <t>srx1_fraction_gain</t>
  </si>
  <si>
    <t>srx1_scaler</t>
  </si>
  <si>
    <t>srx1_scaler_sign</t>
  </si>
  <si>
    <t>srx2_fraction_gain</t>
  </si>
  <si>
    <t>srx2_scaler</t>
  </si>
  <si>
    <t>srx2_scaler_sign</t>
  </si>
  <si>
    <t>srx3_fraction_gain</t>
  </si>
  <si>
    <t>srx3_scaler</t>
  </si>
  <si>
    <t>srx3_scaler_sign</t>
  </si>
  <si>
    <t>srx4_fraction_gain</t>
  </si>
  <si>
    <t>srx4_scaler</t>
  </si>
  <si>
    <t>srx4_scaler_sign</t>
  </si>
  <si>
    <t>srx5_fraction_gain</t>
  </si>
  <si>
    <t>srx5_scaler</t>
  </si>
  <si>
    <t>srx5_scaler_sign</t>
  </si>
  <si>
    <t>srx6_fraction_gain</t>
  </si>
  <si>
    <t>srx6_scaler</t>
  </si>
  <si>
    <t>srx6_scaler_sign</t>
  </si>
  <si>
    <t>srx7_fraction_gain</t>
  </si>
  <si>
    <t>srx7_scaler</t>
  </si>
  <si>
    <t>srx7_scaler_sign</t>
  </si>
  <si>
    <t>FPGA_REG_SRX0_GAIN_CFG</t>
  </si>
  <si>
    <t>FPGA_REG_SRX1_GAIN_CFG</t>
  </si>
  <si>
    <t>FPGA_REG_SRX2_GAIN_CFG</t>
  </si>
  <si>
    <t>FPGA_REG_SRX3_GAIN_CFG</t>
  </si>
  <si>
    <t>FPGA_REG_SRX4_GAIN_CFG</t>
  </si>
  <si>
    <t>FPGA_REG_SRX5_GAIN_CFG</t>
  </si>
  <si>
    <t>FPGA_REG_SRX6_GAIN_CFG</t>
  </si>
  <si>
    <t>FPGA_REG_SRX7_GAIN_CFG</t>
  </si>
  <si>
    <t>AGC bypass signal
O_dsa_code=27 - s_agc_code    -I_agc_pre_ code
O_ dsa_ Code is the dsa output by the module_ code，s_ agc_ Code is the calculated value of AGC;
0:no bypass
1:bypass</t>
  </si>
  <si>
    <t>When I_ agc_ When bypass is 0, I_ dsa_ The update is invalid
When I_ agc_ When bypass is 1, O_ dsa_ update= I_ dsa_ update，I_ dsa_ Update input a rising edge to make O_ dsa_ code_ 1 to 4 work</t>
  </si>
  <si>
    <t>DELAY time before the DSA amplifies 1dB. Under the 491M clock, the step is 2.03ns, for example, 491 is 1us</t>
  </si>
  <si>
    <t>[4:0]</t>
  </si>
  <si>
    <t>The preset dsa code value of the 4 channel</t>
  </si>
  <si>
    <t>The preset dsa code value of the 3 channel</t>
  </si>
  <si>
    <t>The preset dsa code value of the 2 channel</t>
  </si>
  <si>
    <t>The preset dsa code value of the 0 channel, ranging from 0 to 27, in 1dB steps</t>
  </si>
  <si>
    <t>The preset dsa code value of the 1 channel</t>
  </si>
  <si>
    <t>The preset dsa code value of the 5 channel</t>
  </si>
  <si>
    <t>The preset dsa code value of the 6 channel</t>
  </si>
  <si>
    <t>The preset dsa code value of the 7 channel</t>
  </si>
  <si>
    <t>FPGA_REG_I_ddc_agc_high_gate_0</t>
  </si>
  <si>
    <t>FPGA_REG_I_ddc_agc_high_gate_1</t>
  </si>
  <si>
    <t>FPGA_REG_I_ddc_agc_high_gate_2</t>
  </si>
  <si>
    <t>FPGA_REG_I_ddc_agc_high_gate_3</t>
  </si>
  <si>
    <t>I_ddc_agc_high_gate_0</t>
  </si>
  <si>
    <t>I_ddc_agc_high_gate_1</t>
  </si>
  <si>
    <t>I_ddc_agc_high_gate_2</t>
  </si>
  <si>
    <t>I_ddc_agc_high_gate_3</t>
  </si>
  <si>
    <t>High threshold value of the 1st circuit AGC, I_ ddc_ agc_ high_ gate_ 1= =DEC2HEX(10^(X/10)*2^30)，
X is the power value in dBfs; For example, X is - 18dBfs, I_ ddc_ agc_ high_ gate_ 1=EF5422</t>
  </si>
  <si>
    <t>High threshold value of the 2nd circuit AGC</t>
  </si>
  <si>
    <t>High threshold value of the 3rd circuit AGC</t>
  </si>
  <si>
    <t>High threshold value of the 4th circuit AGC</t>
  </si>
  <si>
    <t>ctrl.I_ddc_agc_high_gate[0]</t>
  </si>
  <si>
    <t>ctrl.I_ddc_agc_high_gate[1]</t>
  </si>
  <si>
    <t>ctrl.I_ddc_agc_high_gate[2]</t>
  </si>
  <si>
    <t>ctrl.I_ddc_agc_high_gate[3]</t>
  </si>
  <si>
    <t>ctrl.I_ddc_agc_high_gate[4]</t>
  </si>
  <si>
    <t>ctrl.I_ddc_agc_high_gate[5]</t>
  </si>
  <si>
    <t>ctrl.I_ddc_agc_high_gate[6]</t>
  </si>
  <si>
    <t>ctrl.I_ddc_agc_high_gate[7]</t>
  </si>
  <si>
    <t>High threshold value of the 5th circuit AGC</t>
  </si>
  <si>
    <t>High threshold value of the 6th circuit AGC</t>
  </si>
  <si>
    <t>High threshold value of the 7th circuit AGC</t>
  </si>
  <si>
    <t>High threshold value of the 8th circuit AGC</t>
  </si>
  <si>
    <t>I_ddc_agc_high_gate_4</t>
  </si>
  <si>
    <t>I_ddc_agc_high_gate_5</t>
  </si>
  <si>
    <t>I_ddc_agc_high_gate_6</t>
  </si>
  <si>
    <t>I_ddc_agc_high_gate_7</t>
  </si>
  <si>
    <t>FPGA_REG_I_ddc_agc_high_gate_4</t>
  </si>
  <si>
    <t>FPGA_REG_I_ddc_agc_high_gate_5</t>
  </si>
  <si>
    <t>FPGA_REG_I_ddc_agc_high_gate_6</t>
  </si>
  <si>
    <t>FPGA_REG_I_ddc_agc_high_gate_7</t>
  </si>
  <si>
    <t>FPGA_REG_I_ddc_agc_low_gate_0</t>
  </si>
  <si>
    <t>FPGA_REG_I_ddc_agc_low_gate_1</t>
  </si>
  <si>
    <t>FPGA_REG_I_ddc_agc_low_gate_2</t>
  </si>
  <si>
    <t>FPGA_REG_I_ddc_agc_low_gate_3</t>
  </si>
  <si>
    <t>FPGA_REG_I_ddc_agc_low_gate_4</t>
  </si>
  <si>
    <t>FPGA_REG_I_ddc_agc_low_gate_5</t>
  </si>
  <si>
    <t>FPGA_REG_I_ddc_agc_low_gate_6</t>
  </si>
  <si>
    <t>FPGA_REG_I_ddc_agc_low_gate_7</t>
  </si>
  <si>
    <t>I_dsa_update_0</t>
  </si>
  <si>
    <t>I_dsa_update_1</t>
  </si>
  <si>
    <t>FPGA_REG_I_dsa_update_0</t>
  </si>
  <si>
    <t>FPGA_REG_I_dsa_update_1</t>
  </si>
  <si>
    <t>ctrl.I_dsa_update[0]</t>
  </si>
  <si>
    <t>ctrl.I_dsa_update[1]</t>
  </si>
  <si>
    <t>FPGA_REG_I_agc_bypass_0</t>
  </si>
  <si>
    <t>FPGA_REG_I_agc_bypass_1</t>
  </si>
  <si>
    <t>FPGA_REG_I_agc_code_time_0</t>
  </si>
  <si>
    <t>FPGA_REG_I_agc_code_time_1</t>
  </si>
  <si>
    <t>I_agc_code_time_0</t>
  </si>
  <si>
    <t>I_agc_code_time_1</t>
  </si>
  <si>
    <t>I_ddc_agc_low_gate_0</t>
  </si>
  <si>
    <t>I_ddc_agc_low_gate_1</t>
  </si>
  <si>
    <t>I_ddc_agc_low_gate_2</t>
  </si>
  <si>
    <t>I_ddc_agc_low_gate_3</t>
  </si>
  <si>
    <t>I_ddc_agc_low_gate_4</t>
  </si>
  <si>
    <t>I_ddc_agc_low_gate_5</t>
  </si>
  <si>
    <t>I_ddc_agc_low_gate_6</t>
  </si>
  <si>
    <t>I_ddc_agc_low_gate_7</t>
  </si>
  <si>
    <t>Low threshold value of the 1st circuit AGC</t>
  </si>
  <si>
    <t>Low threshold value of the 2nd circuit AGC</t>
  </si>
  <si>
    <t>Low threshold value of the 3rd circuit AGC</t>
  </si>
  <si>
    <t>Low threshold value of the 4th circuit AGC</t>
  </si>
  <si>
    <t>Low threshold value of the 5th circuit AGC</t>
  </si>
  <si>
    <t>Low threshold value of the 6th circuit AGC</t>
  </si>
  <si>
    <t>Low threshold value of the 7th circuit AGC</t>
  </si>
  <si>
    <t>Low threshold value of the 8th circuit AGC</t>
  </si>
  <si>
    <t>ctrl.I_ddc_agc_low_gate[0]</t>
  </si>
  <si>
    <t>ctrl.I_ddc_agc_low_gate[1]</t>
  </si>
  <si>
    <t>ctrl.I_ddc_agc_low_gate[2]</t>
  </si>
  <si>
    <t>ctrl.I_ddc_agc_low_gate[3]</t>
  </si>
  <si>
    <t>ctrl.I_ddc_agc_low_gate[4]</t>
  </si>
  <si>
    <t>ctrl.I_ddc_agc_low_gate[5]</t>
  </si>
  <si>
    <t>ctrl.I_ddc_agc_low_gate[6]</t>
  </si>
  <si>
    <t>ctrl.I_ddc_agc_low_gate[7]</t>
  </si>
  <si>
    <t>I_agc_bypass_0</t>
  </si>
  <si>
    <t>I_agc_bypass_1</t>
  </si>
  <si>
    <t>ctrl.I_agc_bypass[0]</t>
  </si>
  <si>
    <t>ctrl.I_agc_bypass[1]</t>
  </si>
  <si>
    <t>ctrl.I_agc_code_time[0]</t>
  </si>
  <si>
    <t>ctrl.I_agc_code_time[1]</t>
  </si>
  <si>
    <t>I_agc_pre_code_0</t>
  </si>
  <si>
    <t>I_agc_pre_code_1</t>
  </si>
  <si>
    <t>I_agc_pre_code_2</t>
  </si>
  <si>
    <t>I_agc_pre_code_3</t>
  </si>
  <si>
    <t>I_agc_pre_code_4</t>
  </si>
  <si>
    <t>I_agc_pre_code_5</t>
  </si>
  <si>
    <t>I_agc_pre_code_6</t>
  </si>
  <si>
    <t>I_agc_pre_code_7</t>
  </si>
  <si>
    <t>FPGA_REG_I_agc_pre_code_0</t>
  </si>
  <si>
    <t>FPGA_REG_I_agc_pre_code_1</t>
  </si>
  <si>
    <t>FPGA_REG_I_agc_pre_code_2</t>
  </si>
  <si>
    <t>FPGA_REG_I_agc_pre_code_3</t>
  </si>
  <si>
    <t>FPGA_REG_I_agc_pre_code_4</t>
  </si>
  <si>
    <t>FPGA_REG_I_agc_pre_code_5</t>
  </si>
  <si>
    <t>FPGA_REG_I_agc_pre_code_6</t>
  </si>
  <si>
    <t>FPGA_REG_I_agc_pre_code_7</t>
  </si>
  <si>
    <t>ctrl.I_agc_pre_code[0]</t>
  </si>
  <si>
    <t>ctrl.I_agc_pre_code[1]</t>
  </si>
  <si>
    <t>ctrl.I_agc_pre_code[2]</t>
  </si>
  <si>
    <t>ctrl.I_agc_pre_code[3]</t>
  </si>
  <si>
    <t>ctrl.I_agc_pre_code[4]</t>
  </si>
  <si>
    <t>ctrl.I_agc_pre_code[5]</t>
  </si>
  <si>
    <t>ctrl.I_agc_pre_code[6]</t>
  </si>
  <si>
    <t>ctrl.I_agc_pre_code[7]</t>
  </si>
  <si>
    <t>F18</t>
  </si>
  <si>
    <t>F24</t>
  </si>
  <si>
    <t>F3C</t>
  </si>
  <si>
    <t>FPGA_REG_O_dsa_code_0</t>
  </si>
  <si>
    <t>FPGA_REG_O_dsa_code_1</t>
  </si>
  <si>
    <t>FPGA_REG_O_dsa_code_2</t>
  </si>
  <si>
    <t>FPGA_REG_O_dsa_code_3</t>
  </si>
  <si>
    <t>FPGA_REG_O_dsa_code_4</t>
  </si>
  <si>
    <t>FPGA_REG_O_dsa_code_5</t>
  </si>
  <si>
    <t>FPGA_REG_O_dsa_code_6</t>
  </si>
  <si>
    <t>FPGA_REG_O_dsa_code_7</t>
  </si>
  <si>
    <t>O_dsa_code_0</t>
  </si>
  <si>
    <t>O_dsa_code_1</t>
  </si>
  <si>
    <t>O_dsa_code_2</t>
  </si>
  <si>
    <t>O_dsa_code_3</t>
  </si>
  <si>
    <t>O_dsa_code_4</t>
  </si>
  <si>
    <t>O_dsa_code_5</t>
  </si>
  <si>
    <t>O_dsa_code_6</t>
  </si>
  <si>
    <t>O_dsa_code_7</t>
  </si>
  <si>
    <t>The 1st output dsa_ code，
DSA Value(dB)=27 – 1* dsa_ code；
When I_ agc_ When bypass is 0, O_ dsa_ code=27 - s_ agc_ code    -I_ agc_ pre_  code， s_ agc_ Code is the calculated value of AGC,
That is, DSA Value (dB)=s_ agc_ code    +I_ agc_ pre_  code
Input 1: Bypass AGC, O_ dsa_ code=27 - I_ agc_ pre_  code；
That is, DSA Value (dB)=I_ agc_ pre_  code</t>
  </si>
  <si>
    <t>The 2nd output dsa_ code</t>
  </si>
  <si>
    <t>The 3rd output dsa_ code</t>
  </si>
  <si>
    <t>The 4th output dsa_ code</t>
  </si>
  <si>
    <t>The 5th output dsa_ code</t>
  </si>
  <si>
    <t>The 6th output dsa_ code</t>
  </si>
  <si>
    <t>The 7th output dsa_ code</t>
  </si>
  <si>
    <t>The 8th output dsa_ code</t>
  </si>
  <si>
    <t>FPGA_REG_O_dsa_update_0</t>
  </si>
  <si>
    <t>FPGA_REG_O_dsa_update_1</t>
  </si>
  <si>
    <t>FC8</t>
  </si>
  <si>
    <t>O_dsa_update_0</t>
  </si>
  <si>
    <t>O_dsa_update_1</t>
  </si>
  <si>
    <t>Update signal of DSA Value(1-4 channel),
When I_ agc_ When bypass is 0, the calculated dsa_ When the code changes, send an update signal (O_dsa_update is 28ns higher);
When I_ agc_ When bypass is 1, O_ dsa_ update= I_ dsa_ update</t>
  </si>
  <si>
    <t>Update signal of DSA Value(5-8 channel)</t>
  </si>
  <si>
    <t>ctrl.O_dsa_update[0]</t>
  </si>
  <si>
    <t>ctrl.O_dsa_update[1]</t>
  </si>
  <si>
    <t>ctrl.O_dsa_code[0]</t>
  </si>
  <si>
    <t>ctrl.O_dsa_code[1]</t>
  </si>
  <si>
    <t>ctrl.O_dsa_code[2]</t>
  </si>
  <si>
    <t>ctrl.O_dsa_code[3]</t>
  </si>
  <si>
    <t>ctrl.O_dsa_code[4]</t>
  </si>
  <si>
    <t>ctrl.O_dsa_code[5]</t>
  </si>
  <si>
    <t>ctrl.O_dsa_code[6]</t>
  </si>
  <si>
    <t>ctrl.O_dsa_code[7]</t>
  </si>
  <si>
    <t>A1000000</t>
  </si>
  <si>
    <t>256K</t>
  </si>
  <si>
    <t>A1040000</t>
  </si>
  <si>
    <t>FPGA_BASE_ADDR_DL_DFE_CC_FILTER_0</t>
  </si>
  <si>
    <t>FPGA_BASE_ADDR_DL_DFE_CC_FILTER_1</t>
  </si>
  <si>
    <t>FPGA_BASE_ADDR_DL_DFE_CC_MIXER_0</t>
  </si>
  <si>
    <t>FPGA_BASE_ADDR_DL_DFE_CC_MIXER_1</t>
  </si>
  <si>
    <t>A1080000</t>
  </si>
  <si>
    <t>A10C0000</t>
  </si>
  <si>
    <t>DL_DFE_CC_FILTER_0 Only Register</t>
  </si>
  <si>
    <t>DL_DFE_CC_FILTER_1 Only Register</t>
  </si>
  <si>
    <t>DL_DFE_CC_MIXER_0 Only Register</t>
  </si>
  <si>
    <t>DL_DFE_CC_MIXER_1 Only Register</t>
  </si>
  <si>
    <t>FPGA_BASE_ADDR_UL_DFE_CC_FILTER_0</t>
  </si>
  <si>
    <t>FPGA_BASE_ADDR_UL_DFE_CC_FILTER_1</t>
  </si>
  <si>
    <t>FPGA_BASE_ADDR_UL_DFE_CC_MIXER_0</t>
  </si>
  <si>
    <t>FPGA_BASE_ADDR_UL_DFE_CC_MIXER_1</t>
  </si>
  <si>
    <t>A1100000</t>
  </si>
  <si>
    <t>A1140000</t>
  </si>
  <si>
    <t>A1180000</t>
  </si>
  <si>
    <t>A11C0000</t>
  </si>
  <si>
    <t>UL_DFE_CC_MIXER_1 Only Register</t>
  </si>
  <si>
    <t>UL_DFE_CC_FILTER_0 Only Register</t>
  </si>
  <si>
    <t>UL_DFE_CC_FILTER_1 Only Register</t>
  </si>
  <si>
    <t>UL_DFE_CC_MIXER_0 Only Register</t>
  </si>
  <si>
    <t>FPGA_BASE_ADDR_RFDC</t>
  </si>
  <si>
    <t>A1200000</t>
  </si>
  <si>
    <t>RFDC Only Register</t>
  </si>
  <si>
    <t>dl_combine_data_select（select 1-8 channel）</t>
  </si>
  <si>
    <t>Bit[2]：0:select SW_switch；1:select FPGA_switch
（Pa_ctrl_in , Tx_gain_block , FPGA_LNA_Vctl , Rx_AMP_EN）</t>
  </si>
  <si>
    <t>Bit[0] : 0= Software request Ants and Path type; 1 = DPD_IP request Ants and Path type
State 0 , 2 and F can be controlled by software or FPGA</t>
  </si>
  <si>
    <t>Bit[1] :  0:SW control switch；1: FPGA_DPD_IP control switch
These switches are controlled by state 0 , 2 and F
（VSWR_SW，VSWR_SW_EN，VSWR_FB_SW，PDRX_SW，PDRX_SW1，FW_REV_SW）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</si>
</sst>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
      <sz val="10.5"/>
      <color rgb="FF000000"/>
      <name val="Calibri"/>
      <family val="2"/>
      <scheme val="minor"/>
    </font>
  </fonts>
  <fills count="22">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0">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0" fontId="1" fillId="20" borderId="0" xfId="0" applyFont="1" applyFill="1" applyBorder="1" applyAlignment="1">
      <alignment horizontal="center" vertical="center"/>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14" borderId="3" xfId="0" applyFont="1" applyFill="1" applyBorder="1"/>
    <xf numFmtId="0" fontId="1" fillId="14" borderId="4" xfId="0" applyFont="1" applyFill="1" applyBorder="1"/>
    <xf numFmtId="0" fontId="0" fillId="21" borderId="3" xfId="0" applyFill="1" applyBorder="1"/>
    <xf numFmtId="0" fontId="1" fillId="14" borderId="1" xfId="0" applyFont="1" applyFill="1" applyBorder="1" applyAlignment="1">
      <alignment horizontal="right"/>
    </xf>
    <xf numFmtId="49" fontId="2" fillId="3" borderId="1"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wrapText="1"/>
    </xf>
    <xf numFmtId="0" fontId="1" fillId="20" borderId="1" xfId="0" applyFont="1" applyFill="1" applyBorder="1" applyAlignment="1">
      <alignment horizontal="left" vertical="center" wrapText="1"/>
    </xf>
    <xf numFmtId="49" fontId="6" fillId="20" borderId="1" xfId="0" applyNumberFormat="1" applyFont="1" applyFill="1" applyBorder="1" applyAlignment="1">
      <alignment horizontal="left" vertical="center" wrapText="1"/>
    </xf>
    <xf numFmtId="49" fontId="1" fillId="6" borderId="0" xfId="0" applyNumberFormat="1" applyFont="1" applyFill="1" applyAlignment="1">
      <alignment horizontal="left" vertical="center" wrapText="1"/>
    </xf>
    <xf numFmtId="0" fontId="1" fillId="18" borderId="1" xfId="0" applyFont="1" applyFill="1" applyBorder="1"/>
    <xf numFmtId="0" fontId="1"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49" fontId="16" fillId="6" borderId="1" xfId="0" applyNumberFormat="1" applyFont="1" applyFill="1" applyBorder="1" applyAlignment="1">
      <alignment horizontal="left" vertical="center"/>
    </xf>
    <xf numFmtId="49" fontId="16" fillId="6" borderId="1" xfId="0" applyNumberFormat="1" applyFont="1" applyFill="1" applyBorder="1" applyAlignment="1">
      <alignment vertical="center"/>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7"/>
  <sheetViews>
    <sheetView workbookViewId="0">
      <selection activeCell="B7" sqref="B7"/>
    </sheetView>
  </sheetViews>
  <sheetFormatPr defaultColWidth="8.88671875" defaultRowHeight="14.4"/>
  <cols>
    <col min="1" max="1" width="13.33203125" customWidth="1"/>
    <col min="2" max="2" width="73.44140625" customWidth="1"/>
  </cols>
  <sheetData>
    <row r="1" spans="1:2">
      <c r="A1" s="127" t="s">
        <v>2541</v>
      </c>
      <c r="B1" s="127" t="s">
        <v>2546</v>
      </c>
    </row>
    <row r="2" spans="1:2">
      <c r="A2" s="127" t="s">
        <v>2542</v>
      </c>
      <c r="B2" s="127" t="s">
        <v>2547</v>
      </c>
    </row>
    <row r="3" spans="1:2">
      <c r="A3" s="127" t="s">
        <v>2543</v>
      </c>
      <c r="B3" s="127" t="s">
        <v>2544</v>
      </c>
    </row>
    <row r="4" spans="1:2">
      <c r="A4" s="127" t="s">
        <v>2545</v>
      </c>
      <c r="B4" s="127" t="s">
        <v>2548</v>
      </c>
    </row>
    <row r="5" spans="1:2">
      <c r="A5" s="127" t="s">
        <v>2965</v>
      </c>
      <c r="B5" s="127" t="s">
        <v>2967</v>
      </c>
    </row>
    <row r="6" spans="1:2">
      <c r="A6" s="199">
        <v>2022.0913</v>
      </c>
      <c r="B6" s="127" t="s">
        <v>2966</v>
      </c>
    </row>
    <row r="7" spans="1:2">
      <c r="A7" s="127" t="s">
        <v>3152</v>
      </c>
      <c r="B7" s="127" t="s">
        <v>3153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20"/>
  <sheetViews>
    <sheetView zoomScale="115" zoomScaleNormal="115" workbookViewId="0">
      <selection activeCell="C14" sqref="C14"/>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28" t="s">
        <v>0</v>
      </c>
      <c r="B1" s="29" t="s">
        <v>1</v>
      </c>
      <c r="C1" s="29" t="s">
        <v>2</v>
      </c>
      <c r="D1" s="29" t="s">
        <v>3</v>
      </c>
      <c r="E1" s="29" t="s">
        <v>4</v>
      </c>
    </row>
    <row r="2" spans="1:5" ht="14.25" customHeight="1">
      <c r="A2" s="30" t="s">
        <v>5</v>
      </c>
      <c r="B2" s="31" t="s">
        <v>6</v>
      </c>
      <c r="C2" s="31" t="str">
        <f t="shared" ref="C2:C20" si="0">CONCATENATE(LEFT(B2,4),"_",RIGHT(B2,4))</f>
        <v>A026_2000</v>
      </c>
      <c r="D2" s="31" t="s">
        <v>7</v>
      </c>
      <c r="E2" s="31" t="s">
        <v>8</v>
      </c>
    </row>
    <row r="3" spans="1:5" ht="14.25" customHeight="1">
      <c r="A3" s="30" t="s">
        <v>856</v>
      </c>
      <c r="B3" s="31" t="s">
        <v>2447</v>
      </c>
      <c r="C3" s="31" t="str">
        <f t="shared" si="0"/>
        <v>A026_4000</v>
      </c>
      <c r="D3" s="31" t="s">
        <v>7</v>
      </c>
      <c r="E3" s="31" t="s">
        <v>2448</v>
      </c>
    </row>
    <row r="4" spans="1:5">
      <c r="A4" s="32" t="s">
        <v>9</v>
      </c>
      <c r="B4" s="33" t="s">
        <v>10</v>
      </c>
      <c r="C4" s="33" t="str">
        <f t="shared" si="0"/>
        <v>A026_A000</v>
      </c>
      <c r="D4" s="33" t="s">
        <v>7</v>
      </c>
      <c r="E4" s="33" t="s">
        <v>11</v>
      </c>
    </row>
    <row r="5" spans="1:5">
      <c r="A5" s="32" t="s">
        <v>12</v>
      </c>
      <c r="B5" s="33" t="s">
        <v>13</v>
      </c>
      <c r="C5" s="33" t="str">
        <f t="shared" si="0"/>
        <v>A026_C000</v>
      </c>
      <c r="D5" s="33" t="s">
        <v>7</v>
      </c>
      <c r="E5" s="33" t="s">
        <v>14</v>
      </c>
    </row>
    <row r="6" spans="1:5">
      <c r="A6" s="32" t="s">
        <v>15</v>
      </c>
      <c r="B6" s="33" t="s">
        <v>16</v>
      </c>
      <c r="C6" s="33" t="str">
        <f t="shared" si="0"/>
        <v>A026_E000</v>
      </c>
      <c r="D6" s="33" t="s">
        <v>7</v>
      </c>
      <c r="E6" s="34" t="s">
        <v>17</v>
      </c>
    </row>
    <row r="7" spans="1:5">
      <c r="A7" s="32" t="s">
        <v>3392</v>
      </c>
      <c r="B7" s="33" t="s">
        <v>3389</v>
      </c>
      <c r="C7" s="33" t="str">
        <f t="shared" si="0"/>
        <v>A100_0000</v>
      </c>
      <c r="D7" s="33" t="s">
        <v>3390</v>
      </c>
      <c r="E7" s="34" t="s">
        <v>3398</v>
      </c>
    </row>
    <row r="8" spans="1:5">
      <c r="A8" s="32" t="s">
        <v>3393</v>
      </c>
      <c r="B8" s="33" t="s">
        <v>3391</v>
      </c>
      <c r="C8" s="33" t="str">
        <f t="shared" si="0"/>
        <v>A104_0000</v>
      </c>
      <c r="D8" s="33" t="s">
        <v>3390</v>
      </c>
      <c r="E8" s="34" t="s">
        <v>3399</v>
      </c>
    </row>
    <row r="9" spans="1:5">
      <c r="A9" s="32" t="s">
        <v>3394</v>
      </c>
      <c r="B9" s="33" t="s">
        <v>3396</v>
      </c>
      <c r="C9" s="33" t="str">
        <f t="shared" si="0"/>
        <v>A108_0000</v>
      </c>
      <c r="D9" s="33" t="s">
        <v>3390</v>
      </c>
      <c r="E9" s="34" t="s">
        <v>3400</v>
      </c>
    </row>
    <row r="10" spans="1:5">
      <c r="A10" s="32" t="s">
        <v>3395</v>
      </c>
      <c r="B10" s="33" t="s">
        <v>3397</v>
      </c>
      <c r="C10" s="33" t="str">
        <f t="shared" si="0"/>
        <v>A10C_0000</v>
      </c>
      <c r="D10" s="33" t="s">
        <v>3390</v>
      </c>
      <c r="E10" s="34" t="s">
        <v>3401</v>
      </c>
    </row>
    <row r="11" spans="1:5">
      <c r="A11" s="32" t="s">
        <v>3402</v>
      </c>
      <c r="B11" s="33" t="s">
        <v>3406</v>
      </c>
      <c r="C11" s="33" t="str">
        <f t="shared" ref="C11:C15" si="1">CONCATENATE(LEFT(B11,4),"_",RIGHT(B11,4))</f>
        <v>A110_0000</v>
      </c>
      <c r="D11" s="33" t="s">
        <v>3390</v>
      </c>
      <c r="E11" s="34" t="s">
        <v>3411</v>
      </c>
    </row>
    <row r="12" spans="1:5">
      <c r="A12" s="32" t="s">
        <v>3403</v>
      </c>
      <c r="B12" s="33" t="s">
        <v>3407</v>
      </c>
      <c r="C12" s="33" t="str">
        <f t="shared" si="1"/>
        <v>A114_0000</v>
      </c>
      <c r="D12" s="33" t="s">
        <v>3390</v>
      </c>
      <c r="E12" s="34" t="s">
        <v>3412</v>
      </c>
    </row>
    <row r="13" spans="1:5">
      <c r="A13" s="32" t="s">
        <v>3404</v>
      </c>
      <c r="B13" s="33" t="s">
        <v>3408</v>
      </c>
      <c r="C13" s="33" t="str">
        <f t="shared" si="1"/>
        <v>A118_0000</v>
      </c>
      <c r="D13" s="33" t="s">
        <v>3390</v>
      </c>
      <c r="E13" s="34" t="s">
        <v>3413</v>
      </c>
    </row>
    <row r="14" spans="1:5">
      <c r="A14" s="32" t="s">
        <v>3405</v>
      </c>
      <c r="B14" s="33" t="s">
        <v>3409</v>
      </c>
      <c r="C14" s="33" t="str">
        <f t="shared" si="1"/>
        <v>A11C_0000</v>
      </c>
      <c r="D14" s="33" t="s">
        <v>3390</v>
      </c>
      <c r="E14" s="34" t="s">
        <v>3410</v>
      </c>
    </row>
    <row r="15" spans="1:5">
      <c r="A15" s="32" t="s">
        <v>3414</v>
      </c>
      <c r="B15" s="33" t="s">
        <v>3415</v>
      </c>
      <c r="C15" s="33" t="str">
        <f t="shared" si="1"/>
        <v>A120_0000</v>
      </c>
      <c r="D15" s="33" t="s">
        <v>3390</v>
      </c>
      <c r="E15" s="34" t="s">
        <v>3416</v>
      </c>
    </row>
    <row r="16" spans="1:5">
      <c r="A16" s="32" t="s">
        <v>18</v>
      </c>
      <c r="B16" s="33" t="s">
        <v>19</v>
      </c>
      <c r="C16" s="33" t="str">
        <f t="shared" si="0"/>
        <v>A400_0000</v>
      </c>
      <c r="D16" s="33" t="s">
        <v>20</v>
      </c>
      <c r="E16" s="33" t="s">
        <v>21</v>
      </c>
    </row>
    <row r="17" spans="1:5">
      <c r="A17" s="35" t="s">
        <v>22</v>
      </c>
      <c r="B17" s="34" t="s">
        <v>23</v>
      </c>
      <c r="C17" s="34" t="str">
        <f t="shared" si="0"/>
        <v>A401_0000</v>
      </c>
      <c r="D17" s="34" t="s">
        <v>24</v>
      </c>
      <c r="E17" s="34" t="s">
        <v>25</v>
      </c>
    </row>
    <row r="18" spans="1:5">
      <c r="A18" s="35" t="s">
        <v>26</v>
      </c>
      <c r="B18" s="34" t="s">
        <v>27</v>
      </c>
      <c r="C18" s="34" t="str">
        <f t="shared" si="0"/>
        <v>A402_0000</v>
      </c>
      <c r="D18" s="34" t="s">
        <v>24</v>
      </c>
      <c r="E18" s="34" t="s">
        <v>28</v>
      </c>
    </row>
    <row r="19" spans="1:5">
      <c r="A19" s="35" t="s">
        <v>29</v>
      </c>
      <c r="B19" s="34" t="s">
        <v>30</v>
      </c>
      <c r="C19" s="34" t="str">
        <f t="shared" si="0"/>
        <v>A403_0000</v>
      </c>
      <c r="D19" s="34" t="s">
        <v>24</v>
      </c>
      <c r="E19" s="34" t="s">
        <v>31</v>
      </c>
    </row>
    <row r="20" spans="1:5">
      <c r="A20" s="35" t="s">
        <v>32</v>
      </c>
      <c r="B20" s="34" t="s">
        <v>33</v>
      </c>
      <c r="C20" s="34" t="str">
        <f t="shared" si="0"/>
        <v>A404_0000</v>
      </c>
      <c r="D20" s="34" t="s">
        <v>24</v>
      </c>
      <c r="E20" s="34"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42"/>
  <sheetViews>
    <sheetView topLeftCell="C84" zoomScaleNormal="100" workbookViewId="0">
      <selection activeCell="F107" sqref="F107"/>
    </sheetView>
  </sheetViews>
  <sheetFormatPr defaultRowHeight="14.4"/>
  <cols>
    <col min="1" max="1" width="43.44140625" customWidth="1"/>
    <col min="2" max="2" width="57.109375" customWidth="1"/>
    <col min="3" max="3" width="10.109375" style="16" customWidth="1"/>
    <col min="4" max="4" width="15.109375" bestFit="1" customWidth="1"/>
    <col min="5" max="5" width="9.6640625" bestFit="1" customWidth="1"/>
    <col min="6" max="6" width="42.6640625" style="15" customWidth="1"/>
    <col min="7" max="7" width="10.109375" customWidth="1"/>
    <col min="8" max="8" width="8.88671875" style="16"/>
    <col min="9" max="9" width="50.6640625" style="18" customWidth="1"/>
    <col min="10" max="10" width="63.6640625" bestFit="1" customWidth="1"/>
    <col min="12" max="16384" width="8.88671875" style="15"/>
  </cols>
  <sheetData>
    <row r="1" spans="1:11">
      <c r="A1" s="38" t="s">
        <v>35</v>
      </c>
      <c r="B1" s="38" t="s">
        <v>36</v>
      </c>
      <c r="C1" s="39" t="s">
        <v>37</v>
      </c>
      <c r="D1" s="38" t="s">
        <v>38</v>
      </c>
      <c r="E1" s="38" t="s">
        <v>39</v>
      </c>
      <c r="F1" s="38" t="s">
        <v>40</v>
      </c>
      <c r="G1" s="38" t="s">
        <v>41</v>
      </c>
      <c r="H1" s="39" t="s">
        <v>42</v>
      </c>
      <c r="I1" s="68" t="s">
        <v>43</v>
      </c>
      <c r="J1" s="38" t="s">
        <v>44</v>
      </c>
    </row>
    <row r="2" spans="1:11">
      <c r="A2" s="44" t="s">
        <v>5</v>
      </c>
      <c r="B2" s="44" t="s">
        <v>45</v>
      </c>
      <c r="C2" s="53">
        <v>0</v>
      </c>
      <c r="D2" s="32" t="str">
        <f>DEC2HEX(HEX2DEC(INDEX(BaseAddressTable!$B$2:$B$103,(MATCH(A2,BaseAddressTable!$A$2:$A$103,0))))+HEX2DEC(C2))</f>
        <v>A0262000</v>
      </c>
      <c r="E2" s="44" t="s">
        <v>46</v>
      </c>
      <c r="F2" s="63" t="s">
        <v>53</v>
      </c>
      <c r="G2" s="44" t="s">
        <v>54</v>
      </c>
      <c r="H2" s="53">
        <v>0</v>
      </c>
      <c r="I2" s="69" t="s">
        <v>55</v>
      </c>
      <c r="J2" s="44" t="str">
        <f>IF(E2="RW",CONCATENATE("ctrl.",F2), CONCATENATE("param.",F2))</f>
        <v>param.revision_num</v>
      </c>
    </row>
    <row r="3" spans="1:11">
      <c r="A3" s="44" t="s">
        <v>5</v>
      </c>
      <c r="B3" s="44" t="s">
        <v>45</v>
      </c>
      <c r="C3" s="53">
        <v>0</v>
      </c>
      <c r="D3" s="32" t="str">
        <f>DEC2HEX(HEX2DEC(INDEX(BaseAddressTable!$B$2:$B$103,(MATCH(A3,BaseAddressTable!$A$2:$A$103,0))))+HEX2DEC(C3))</f>
        <v>A0262000</v>
      </c>
      <c r="E3" s="44" t="s">
        <v>46</v>
      </c>
      <c r="F3" s="63" t="s">
        <v>50</v>
      </c>
      <c r="G3" s="44" t="s">
        <v>51</v>
      </c>
      <c r="H3" s="53">
        <v>0</v>
      </c>
      <c r="I3" s="69" t="s">
        <v>52</v>
      </c>
      <c r="J3" s="44" t="str">
        <f>IF(E3="RW",CONCATENATE("ctrl.",F3), CONCATENATE("param.",F3))</f>
        <v>param.minor_version</v>
      </c>
    </row>
    <row r="4" spans="1:11">
      <c r="A4" s="44" t="s">
        <v>5</v>
      </c>
      <c r="B4" s="44" t="s">
        <v>45</v>
      </c>
      <c r="C4" s="53">
        <v>0</v>
      </c>
      <c r="D4" s="32" t="str">
        <f>DEC2HEX(HEX2DEC(INDEX(BaseAddressTable!$B$2:$B$103,(MATCH(A4,BaseAddressTable!$A$2:$A$103,0))))+HEX2DEC(C4))</f>
        <v>A0262000</v>
      </c>
      <c r="E4" s="44" t="s">
        <v>46</v>
      </c>
      <c r="F4" s="63" t="s">
        <v>47</v>
      </c>
      <c r="G4" s="44" t="s">
        <v>48</v>
      </c>
      <c r="H4" s="53">
        <v>0</v>
      </c>
      <c r="I4" s="70" t="s">
        <v>49</v>
      </c>
      <c r="J4" s="44" t="str">
        <f>IF(E4="RW",CONCATENATE("ctrl.",F4), CONCATENATE("param.",F4))</f>
        <v>param.major_version</v>
      </c>
    </row>
    <row r="5" spans="1:11">
      <c r="A5" s="71" t="s">
        <v>5</v>
      </c>
      <c r="B5" s="71" t="s">
        <v>56</v>
      </c>
      <c r="C5" s="72">
        <v>4</v>
      </c>
      <c r="D5" s="32" t="str">
        <f>DEC2HEX(HEX2DEC(INDEX(BaseAddressTable!$B$2:$B$103,(MATCH(A5,BaseAddressTable!$A$2:$A$103,0))))+HEX2DEC(C5))</f>
        <v>A0262004</v>
      </c>
      <c r="E5" s="71" t="s">
        <v>46</v>
      </c>
      <c r="F5" s="71" t="s">
        <v>57</v>
      </c>
      <c r="G5" s="71" t="s">
        <v>58</v>
      </c>
      <c r="H5" s="72">
        <v>0</v>
      </c>
      <c r="I5" s="71" t="s">
        <v>1170</v>
      </c>
      <c r="J5" s="71" t="s">
        <v>59</v>
      </c>
    </row>
    <row r="6" spans="1:11">
      <c r="A6" s="44" t="s">
        <v>5</v>
      </c>
      <c r="B6" s="44" t="s">
        <v>60</v>
      </c>
      <c r="C6" s="53">
        <v>8</v>
      </c>
      <c r="D6" s="32" t="str">
        <f>DEC2HEX(HEX2DEC(INDEX(BaseAddressTable!$B$2:$B$103,(MATCH(A6,BaseAddressTable!$A$2:$A$103,0))))+HEX2DEC(C6))</f>
        <v>A0262008</v>
      </c>
      <c r="E6" s="44" t="s">
        <v>61</v>
      </c>
      <c r="F6" s="63" t="s">
        <v>62</v>
      </c>
      <c r="G6" s="44" t="s">
        <v>54</v>
      </c>
      <c r="H6" s="53">
        <v>0</v>
      </c>
      <c r="I6" s="70"/>
      <c r="J6" s="44" t="str">
        <f>IF(E6="RW",CONCATENATE("ctrl.",F6), CONCATENATE("param.",F6))</f>
        <v>ctrl.hw_id</v>
      </c>
    </row>
    <row r="7" spans="1:11" ht="28.8">
      <c r="A7" s="44" t="s">
        <v>5</v>
      </c>
      <c r="B7" s="44" t="s">
        <v>63</v>
      </c>
      <c r="C7" s="53" t="str">
        <f>DEC2HEX(HEX2DEC(C6)+4)</f>
        <v>C</v>
      </c>
      <c r="D7" s="32" t="str">
        <f>DEC2HEX(HEX2DEC(INDEX(BaseAddressTable!$B$2:$B$103,(MATCH(A7,BaseAddressTable!$A$2:$A$103,0))))+HEX2DEC(C7))</f>
        <v>A026200C</v>
      </c>
      <c r="E7" s="44" t="s">
        <v>61</v>
      </c>
      <c r="F7" s="63" t="s">
        <v>65</v>
      </c>
      <c r="G7" s="44" t="s">
        <v>54</v>
      </c>
      <c r="H7" s="53">
        <v>0</v>
      </c>
      <c r="I7" s="69" t="s">
        <v>1171</v>
      </c>
      <c r="J7" s="44" t="s">
        <v>66</v>
      </c>
    </row>
    <row r="8" spans="1:11">
      <c r="A8" s="44" t="s">
        <v>5</v>
      </c>
      <c r="B8" s="44" t="s">
        <v>1172</v>
      </c>
      <c r="C8" s="53" t="str">
        <f>DEC2HEX(HEX2DEC(C7)+4)</f>
        <v>10</v>
      </c>
      <c r="D8" s="32" t="str">
        <f>DEC2HEX(HEX2DEC(INDEX(BaseAddressTable!$B$2:$B$103,(MATCH(A8,BaseAddressTable!$A$2:$A$103,0))))+HEX2DEC(C8))</f>
        <v>A0262010</v>
      </c>
      <c r="E8" s="44" t="s">
        <v>61</v>
      </c>
      <c r="F8" s="63" t="s">
        <v>1173</v>
      </c>
      <c r="G8" s="44" t="s">
        <v>284</v>
      </c>
      <c r="H8" s="53">
        <v>177000</v>
      </c>
      <c r="I8" s="73" t="s">
        <v>1174</v>
      </c>
      <c r="J8" s="44" t="s">
        <v>1175</v>
      </c>
    </row>
    <row r="9" spans="1:11">
      <c r="A9" s="63" t="s">
        <v>5</v>
      </c>
      <c r="B9" s="63" t="s">
        <v>1176</v>
      </c>
      <c r="C9" s="60">
        <v>14</v>
      </c>
      <c r="D9" s="128" t="str">
        <f>DEC2HEX(HEX2DEC(INDEX(BaseAddressTable!$B$2:$B$103,(MATCH(A9,BaseAddressTable!$A$2:$A$103,0))))+HEX2DEC(C9))</f>
        <v>A0262014</v>
      </c>
      <c r="E9" s="63" t="s">
        <v>61</v>
      </c>
      <c r="F9" s="63" t="s">
        <v>1177</v>
      </c>
      <c r="G9" s="63" t="s">
        <v>91</v>
      </c>
      <c r="H9" s="60">
        <v>0</v>
      </c>
      <c r="I9" s="129" t="s">
        <v>1178</v>
      </c>
      <c r="J9" s="63" t="s">
        <v>1179</v>
      </c>
      <c r="K9" s="15"/>
    </row>
    <row r="10" spans="1:11">
      <c r="A10" s="63" t="s">
        <v>5</v>
      </c>
      <c r="B10" s="63" t="s">
        <v>1176</v>
      </c>
      <c r="C10" s="60">
        <v>14</v>
      </c>
      <c r="D10" s="128" t="str">
        <f>DEC2HEX(HEX2DEC(INDEX(BaseAddressTable!$B$2:$B$103,(MATCH(A10,BaseAddressTable!$A$2:$A$103,0))))+HEX2DEC(C10))</f>
        <v>A0262014</v>
      </c>
      <c r="E10" s="63" t="s">
        <v>61</v>
      </c>
      <c r="F10" s="63" t="s">
        <v>1180</v>
      </c>
      <c r="G10" s="63" t="s">
        <v>119</v>
      </c>
      <c r="H10" s="60">
        <v>0</v>
      </c>
      <c r="I10" s="129" t="s">
        <v>1181</v>
      </c>
      <c r="J10" s="63" t="s">
        <v>1182</v>
      </c>
      <c r="K10" s="15"/>
    </row>
    <row r="11" spans="1:11" s="174" customFormat="1">
      <c r="A11" s="130" t="s">
        <v>5</v>
      </c>
      <c r="B11" s="130" t="s">
        <v>1176</v>
      </c>
      <c r="C11" s="131">
        <v>14</v>
      </c>
      <c r="D11" s="132" t="str">
        <f>DEC2HEX(HEX2DEC(INDEX(BaseAddressTable!$B$2:$B$103,(MATCH(A11,BaseAddressTable!$A$2:$A$103,0))))+HEX2DEC(C11))</f>
        <v>A0262014</v>
      </c>
      <c r="E11" s="130" t="s">
        <v>61</v>
      </c>
      <c r="F11" s="130" t="s">
        <v>1183</v>
      </c>
      <c r="G11" s="130" t="s">
        <v>123</v>
      </c>
      <c r="H11" s="131">
        <v>0</v>
      </c>
      <c r="I11" s="130" t="s">
        <v>1184</v>
      </c>
      <c r="J11" s="130" t="s">
        <v>1185</v>
      </c>
      <c r="K11" s="133"/>
    </row>
    <row r="12" spans="1:11" s="175" customFormat="1">
      <c r="A12" s="130" t="s">
        <v>5</v>
      </c>
      <c r="B12" s="130" t="s">
        <v>1176</v>
      </c>
      <c r="C12" s="131">
        <v>14</v>
      </c>
      <c r="D12" s="132" t="str">
        <f>DEC2HEX(HEX2DEC(INDEX(BaseAddressTable!$B$2:$B$103,(MATCH(A12,BaseAddressTable!$A$2:$A$103,0))))+HEX2DEC(C12))</f>
        <v>A0262014</v>
      </c>
      <c r="E12" s="130" t="s">
        <v>61</v>
      </c>
      <c r="F12" s="130" t="s">
        <v>1186</v>
      </c>
      <c r="G12" s="130" t="s">
        <v>127</v>
      </c>
      <c r="H12" s="131">
        <v>0</v>
      </c>
      <c r="I12" s="130" t="s">
        <v>1187</v>
      </c>
      <c r="J12" s="130" t="s">
        <v>1188</v>
      </c>
      <c r="K12" s="134"/>
    </row>
    <row r="13" spans="1:11">
      <c r="A13" s="128" t="s">
        <v>5</v>
      </c>
      <c r="B13" s="128" t="s">
        <v>1189</v>
      </c>
      <c r="C13" s="166" t="str">
        <f>DEC2HEX(HEX2DEC(C10)+4)</f>
        <v>18</v>
      </c>
      <c r="D13" s="128" t="str">
        <f>DEC2HEX(HEX2DEC(INDEX(BaseAddressTable!$B$2:$B$103,(MATCH(A13,BaseAddressTable!$A$2:$A$103,0))))+HEX2DEC(C13))</f>
        <v>A0262018</v>
      </c>
      <c r="E13" s="128" t="s">
        <v>61</v>
      </c>
      <c r="F13" s="128" t="s">
        <v>1190</v>
      </c>
      <c r="G13" s="128" t="s">
        <v>91</v>
      </c>
      <c r="H13" s="166">
        <v>0</v>
      </c>
      <c r="I13" s="167" t="s">
        <v>1191</v>
      </c>
      <c r="J13" s="128" t="s">
        <v>1192</v>
      </c>
      <c r="K13" s="15"/>
    </row>
    <row r="14" spans="1:11">
      <c r="A14" s="63" t="s">
        <v>5</v>
      </c>
      <c r="B14" s="63" t="s">
        <v>1189</v>
      </c>
      <c r="C14" s="60" t="str">
        <f>C13</f>
        <v>18</v>
      </c>
      <c r="D14" s="128" t="str">
        <f>DEC2HEX(HEX2DEC(INDEX(BaseAddressTable!$B$2:$B$103,(MATCH(A14,BaseAddressTable!$A$2:$A$103,0))))+HEX2DEC(C14))</f>
        <v>A0262018</v>
      </c>
      <c r="E14" s="63" t="s">
        <v>61</v>
      </c>
      <c r="F14" s="63" t="s">
        <v>1193</v>
      </c>
      <c r="G14" s="63" t="s">
        <v>119</v>
      </c>
      <c r="H14" s="60">
        <v>0</v>
      </c>
      <c r="I14" s="129" t="s">
        <v>1194</v>
      </c>
      <c r="J14" s="63" t="s">
        <v>1195</v>
      </c>
      <c r="K14" s="15"/>
    </row>
    <row r="15" spans="1:11" s="176" customFormat="1">
      <c r="A15" s="130" t="s">
        <v>5</v>
      </c>
      <c r="B15" s="130" t="s">
        <v>1189</v>
      </c>
      <c r="C15" s="131" t="str">
        <f>DEC2HEX(HEX2DEC(C12)+4)</f>
        <v>18</v>
      </c>
      <c r="D15" s="132" t="str">
        <f>DEC2HEX(HEX2DEC(INDEX(BaseAddressTable!$B$2:$B$103,(MATCH(A15,BaseAddressTable!$A$2:$A$103,0))))+HEX2DEC(C15))</f>
        <v>A0262018</v>
      </c>
      <c r="E15" s="130" t="s">
        <v>61</v>
      </c>
      <c r="F15" s="130" t="s">
        <v>1196</v>
      </c>
      <c r="G15" s="130" t="s">
        <v>123</v>
      </c>
      <c r="H15" s="131">
        <v>0</v>
      </c>
      <c r="I15" s="130" t="s">
        <v>1191</v>
      </c>
      <c r="J15" s="130" t="s">
        <v>1197</v>
      </c>
      <c r="K15" s="135"/>
    </row>
    <row r="16" spans="1:11" s="176" customFormat="1">
      <c r="A16" s="130" t="s">
        <v>5</v>
      </c>
      <c r="B16" s="130" t="s">
        <v>1189</v>
      </c>
      <c r="C16" s="131" t="str">
        <f>C15</f>
        <v>18</v>
      </c>
      <c r="D16" s="132" t="str">
        <f>DEC2HEX(HEX2DEC(INDEX(BaseAddressTable!$B$2:$B$103,(MATCH(A16,BaseAddressTable!$A$2:$A$103,0))))+HEX2DEC(C16))</f>
        <v>A0262018</v>
      </c>
      <c r="E16" s="130" t="s">
        <v>61</v>
      </c>
      <c r="F16" s="130" t="s">
        <v>1198</v>
      </c>
      <c r="G16" s="130" t="s">
        <v>127</v>
      </c>
      <c r="H16" s="131">
        <v>0</v>
      </c>
      <c r="I16" s="130" t="s">
        <v>1194</v>
      </c>
      <c r="J16" s="130" t="s">
        <v>1199</v>
      </c>
      <c r="K16" s="135"/>
    </row>
    <row r="17" spans="1:11">
      <c r="A17" s="75" t="s">
        <v>5</v>
      </c>
      <c r="B17" s="75" t="s">
        <v>1200</v>
      </c>
      <c r="C17" s="76">
        <v>100</v>
      </c>
      <c r="D17" s="75" t="str">
        <f>DEC2HEX(HEX2DEC(INDEX(BaseAddressTable!$B$2:$B$103,(MATCH(A17,BaseAddressTable!$A$2:$A$103,0))))+HEX2DEC(C17))</f>
        <v>A0262100</v>
      </c>
      <c r="E17" s="75" t="s">
        <v>61</v>
      </c>
      <c r="F17" s="75" t="s">
        <v>1201</v>
      </c>
      <c r="G17" s="75" t="s">
        <v>91</v>
      </c>
      <c r="H17" s="75">
        <v>0</v>
      </c>
      <c r="I17" s="75" t="s">
        <v>1202</v>
      </c>
      <c r="J17" s="75" t="s">
        <v>1203</v>
      </c>
      <c r="K17" s="75"/>
    </row>
    <row r="18" spans="1:11">
      <c r="A18" s="75" t="s">
        <v>5</v>
      </c>
      <c r="B18" s="75" t="s">
        <v>1204</v>
      </c>
      <c r="C18" s="76" t="str">
        <f>DEC2HEX(HEX2DEC(C17)+4)</f>
        <v>104</v>
      </c>
      <c r="D18" s="75" t="str">
        <f>DEC2HEX(HEX2DEC(INDEX(BaseAddressTable!$B$2:$B$103,(MATCH(A18,BaseAddressTable!$A$2:$A$103,0))))+HEX2DEC(C18))</f>
        <v>A0262104</v>
      </c>
      <c r="E18" s="75" t="s">
        <v>61</v>
      </c>
      <c r="F18" s="75" t="s">
        <v>1205</v>
      </c>
      <c r="G18" s="75" t="s">
        <v>91</v>
      </c>
      <c r="H18" s="75">
        <v>0</v>
      </c>
      <c r="I18" s="75" t="s">
        <v>1206</v>
      </c>
      <c r="J18" s="75" t="s">
        <v>1207</v>
      </c>
      <c r="K18" s="75"/>
    </row>
    <row r="19" spans="1:11">
      <c r="A19" s="75" t="s">
        <v>5</v>
      </c>
      <c r="B19" s="75" t="s">
        <v>1208</v>
      </c>
      <c r="C19" s="76" t="str">
        <f>DEC2HEX(HEX2DEC(C18)+4)</f>
        <v>108</v>
      </c>
      <c r="D19" s="75" t="str">
        <f>DEC2HEX(HEX2DEC(INDEX(BaseAddressTable!$B$2:$B$103,(MATCH(A19,BaseAddressTable!$A$2:$A$103,0))))+HEX2DEC(C19))</f>
        <v>A0262108</v>
      </c>
      <c r="E19" s="75" t="s">
        <v>61</v>
      </c>
      <c r="F19" s="75" t="s">
        <v>1209</v>
      </c>
      <c r="G19" s="75" t="s">
        <v>58</v>
      </c>
      <c r="H19" s="75">
        <v>0</v>
      </c>
      <c r="I19" s="75" t="s">
        <v>1210</v>
      </c>
      <c r="J19" s="75" t="s">
        <v>1211</v>
      </c>
      <c r="K19" s="75"/>
    </row>
    <row r="20" spans="1:11">
      <c r="A20" s="75" t="s">
        <v>5</v>
      </c>
      <c r="B20" s="77" t="s">
        <v>1212</v>
      </c>
      <c r="C20" s="219" t="s">
        <v>3128</v>
      </c>
      <c r="D20" s="75" t="str">
        <f>DEC2HEX(HEX2DEC(INDEX(BaseAddressTable!$B$2:$B$103,(MATCH(A20,BaseAddressTable!$A$2:$A$103,0))))+HEX2DEC(C20))</f>
        <v>A026211C</v>
      </c>
      <c r="E20" s="77" t="s">
        <v>61</v>
      </c>
      <c r="F20" s="77" t="s">
        <v>1213</v>
      </c>
      <c r="G20" s="77" t="s">
        <v>91</v>
      </c>
      <c r="H20" s="77">
        <v>0</v>
      </c>
      <c r="I20" s="78" t="s">
        <v>1214</v>
      </c>
      <c r="J20" s="77" t="s">
        <v>1215</v>
      </c>
      <c r="K20" s="79"/>
    </row>
    <row r="21" spans="1:11">
      <c r="A21" s="80" t="s">
        <v>5</v>
      </c>
      <c r="B21" s="81" t="s">
        <v>1212</v>
      </c>
      <c r="C21" s="219" t="s">
        <v>3128</v>
      </c>
      <c r="D21" s="75" t="str">
        <f>DEC2HEX(HEX2DEC(INDEX(BaseAddressTable!$B$2:$B$103,(MATCH(A21,BaseAddressTable!$A$2:$A$103,0))))+HEX2DEC(C21))</f>
        <v>A026211C</v>
      </c>
      <c r="E21" s="81" t="s">
        <v>61</v>
      </c>
      <c r="F21" s="81" t="s">
        <v>1216</v>
      </c>
      <c r="G21" s="81" t="s">
        <v>119</v>
      </c>
      <c r="H21" s="81">
        <v>0</v>
      </c>
      <c r="I21" s="82" t="s">
        <v>1214</v>
      </c>
      <c r="J21" s="81" t="s">
        <v>1217</v>
      </c>
      <c r="K21" s="79"/>
    </row>
    <row r="22" spans="1:11">
      <c r="A22" s="80" t="s">
        <v>5</v>
      </c>
      <c r="B22" s="81" t="s">
        <v>1212</v>
      </c>
      <c r="C22" s="219" t="s">
        <v>3128</v>
      </c>
      <c r="D22" s="75" t="str">
        <f>DEC2HEX(HEX2DEC(INDEX(BaseAddressTable!$B$2:$B$103,(MATCH(A22,BaseAddressTable!$A$2:$A$103,0))))+HEX2DEC(C22))</f>
        <v>A026211C</v>
      </c>
      <c r="E22" s="81" t="s">
        <v>61</v>
      </c>
      <c r="F22" s="81" t="s">
        <v>1218</v>
      </c>
      <c r="G22" s="81" t="s">
        <v>127</v>
      </c>
      <c r="H22" s="81">
        <v>0</v>
      </c>
      <c r="I22" s="82" t="s">
        <v>1214</v>
      </c>
      <c r="J22" s="81" t="s">
        <v>1219</v>
      </c>
      <c r="K22" s="79"/>
    </row>
    <row r="23" spans="1:11">
      <c r="A23" s="80" t="s">
        <v>5</v>
      </c>
      <c r="B23" s="81" t="s">
        <v>1212</v>
      </c>
      <c r="C23" s="219" t="s">
        <v>3128</v>
      </c>
      <c r="D23" s="75" t="str">
        <f>DEC2HEX(HEX2DEC(INDEX(BaseAddressTable!$B$2:$B$103,(MATCH(A23,BaseAddressTable!$A$2:$A$103,0))))+HEX2DEC(C23))</f>
        <v>A026211C</v>
      </c>
      <c r="E23" s="81" t="s">
        <v>61</v>
      </c>
      <c r="F23" s="81" t="s">
        <v>1220</v>
      </c>
      <c r="G23" s="81" t="s">
        <v>131</v>
      </c>
      <c r="H23" s="81">
        <v>0</v>
      </c>
      <c r="I23" s="82" t="s">
        <v>1214</v>
      </c>
      <c r="J23" s="81" t="s">
        <v>1221</v>
      </c>
      <c r="K23" s="79"/>
    </row>
    <row r="24" spans="1:11">
      <c r="A24" s="80" t="s">
        <v>5</v>
      </c>
      <c r="B24" s="81" t="s">
        <v>1222</v>
      </c>
      <c r="C24" s="81">
        <v>114</v>
      </c>
      <c r="D24" s="75" t="str">
        <f>DEC2HEX(HEX2DEC(INDEX(BaseAddressTable!$B$2:$B$103,(MATCH(A24,BaseAddressTable!$A$2:$A$103,0))))+HEX2DEC(C24))</f>
        <v>A0262114</v>
      </c>
      <c r="E24" s="81" t="s">
        <v>61</v>
      </c>
      <c r="F24" s="81" t="s">
        <v>1223</v>
      </c>
      <c r="G24" s="81" t="s">
        <v>91</v>
      </c>
      <c r="H24" s="81">
        <v>0</v>
      </c>
      <c r="I24" s="82" t="s">
        <v>1214</v>
      </c>
      <c r="J24" s="81" t="s">
        <v>1224</v>
      </c>
      <c r="K24" s="79"/>
    </row>
    <row r="25" spans="1:11">
      <c r="A25" s="80" t="s">
        <v>5</v>
      </c>
      <c r="B25" s="81" t="s">
        <v>1222</v>
      </c>
      <c r="C25" s="81">
        <v>114</v>
      </c>
      <c r="D25" s="75" t="str">
        <f>DEC2HEX(HEX2DEC(INDEX(BaseAddressTable!$B$2:$B$103,(MATCH(A25,BaseAddressTable!$A$2:$A$103,0))))+HEX2DEC(C25))</f>
        <v>A0262114</v>
      </c>
      <c r="E25" s="81" t="s">
        <v>61</v>
      </c>
      <c r="F25" s="81" t="s">
        <v>1225</v>
      </c>
      <c r="G25" s="81" t="s">
        <v>119</v>
      </c>
      <c r="H25" s="81">
        <v>0</v>
      </c>
      <c r="I25" s="82" t="s">
        <v>1214</v>
      </c>
      <c r="J25" s="81" t="s">
        <v>1226</v>
      </c>
      <c r="K25" s="79"/>
    </row>
    <row r="26" spans="1:11">
      <c r="A26" s="80" t="s">
        <v>5</v>
      </c>
      <c r="B26" s="81" t="s">
        <v>1222</v>
      </c>
      <c r="C26" s="81">
        <v>114</v>
      </c>
      <c r="D26" s="75" t="str">
        <f>DEC2HEX(HEX2DEC(INDEX(BaseAddressTable!$B$2:$B$103,(MATCH(A26,BaseAddressTable!$A$2:$A$103,0))))+HEX2DEC(C26))</f>
        <v>A0262114</v>
      </c>
      <c r="E26" s="81" t="s">
        <v>61</v>
      </c>
      <c r="F26" s="81" t="s">
        <v>1227</v>
      </c>
      <c r="G26" s="81" t="s">
        <v>127</v>
      </c>
      <c r="H26" s="81">
        <v>0</v>
      </c>
      <c r="I26" s="82" t="s">
        <v>1214</v>
      </c>
      <c r="J26" s="81" t="s">
        <v>1228</v>
      </c>
      <c r="K26" s="79" t="s">
        <v>861</v>
      </c>
    </row>
    <row r="27" spans="1:11">
      <c r="A27" s="80" t="s">
        <v>5</v>
      </c>
      <c r="B27" s="81" t="s">
        <v>1222</v>
      </c>
      <c r="C27" s="81">
        <v>114</v>
      </c>
      <c r="D27" s="75" t="str">
        <f>DEC2HEX(HEX2DEC(INDEX(BaseAddressTable!$B$2:$B$103,(MATCH(A27,BaseAddressTable!$A$2:$A$103,0))))+HEX2DEC(C27))</f>
        <v>A0262114</v>
      </c>
      <c r="E27" s="81" t="s">
        <v>61</v>
      </c>
      <c r="F27" s="81" t="s">
        <v>1229</v>
      </c>
      <c r="G27" s="81" t="s">
        <v>131</v>
      </c>
      <c r="H27" s="81">
        <v>0</v>
      </c>
      <c r="I27" s="82" t="s">
        <v>1214</v>
      </c>
      <c r="J27" s="81" t="s">
        <v>1230</v>
      </c>
      <c r="K27" s="79" t="s">
        <v>861</v>
      </c>
    </row>
    <row r="28" spans="1:11">
      <c r="A28" s="216" t="s">
        <v>5</v>
      </c>
      <c r="B28" s="217" t="s">
        <v>3121</v>
      </c>
      <c r="C28" s="81">
        <v>140</v>
      </c>
      <c r="D28" s="218" t="str">
        <f>DEC2HEX(HEX2DEC(INDEX(BaseAddressTable!$B$2:$B$103,(MATCH(A28,BaseAddressTable!$A$2:$A$103,0))))+HEX2DEC(C28))</f>
        <v>A0262140</v>
      </c>
      <c r="E28" s="217" t="s">
        <v>61</v>
      </c>
      <c r="F28" s="217" t="s">
        <v>3122</v>
      </c>
      <c r="G28" s="217" t="s">
        <v>3102</v>
      </c>
      <c r="H28" s="81">
        <v>0</v>
      </c>
      <c r="I28" s="82" t="s">
        <v>3123</v>
      </c>
      <c r="J28" s="217" t="s">
        <v>3124</v>
      </c>
      <c r="K28" s="79"/>
    </row>
    <row r="29" spans="1:11">
      <c r="A29" s="83" t="s">
        <v>5</v>
      </c>
      <c r="B29" s="83" t="s">
        <v>1231</v>
      </c>
      <c r="C29" s="84">
        <v>200</v>
      </c>
      <c r="D29" s="32" t="str">
        <f>DEC2HEX(HEX2DEC(INDEX(BaseAddressTable!$B$2:$B$103,(MATCH(A29,BaseAddressTable!$A$2:$A$103,0))))+HEX2DEC(C29))</f>
        <v>A0262200</v>
      </c>
      <c r="E29" s="83" t="s">
        <v>61</v>
      </c>
      <c r="F29" s="85" t="s">
        <v>1232</v>
      </c>
      <c r="G29" s="83" t="s">
        <v>91</v>
      </c>
      <c r="H29" s="84">
        <v>0</v>
      </c>
      <c r="I29" s="83" t="s">
        <v>935</v>
      </c>
      <c r="J29" s="83" t="s">
        <v>1233</v>
      </c>
    </row>
    <row r="30" spans="1:11">
      <c r="A30" s="44" t="s">
        <v>5</v>
      </c>
      <c r="B30" s="44" t="s">
        <v>1231</v>
      </c>
      <c r="C30" s="53">
        <v>200</v>
      </c>
      <c r="D30" s="32" t="str">
        <f>DEC2HEX(HEX2DEC(INDEX(BaseAddressTable!$B$2:$B$103,(MATCH(A30,BaseAddressTable!$A$2:$A$103,0))))+HEX2DEC(C30))</f>
        <v>A0262200</v>
      </c>
      <c r="E30" s="44" t="s">
        <v>61</v>
      </c>
      <c r="F30" s="63" t="s">
        <v>1234</v>
      </c>
      <c r="G30" s="44" t="s">
        <v>119</v>
      </c>
      <c r="H30" s="53">
        <v>0</v>
      </c>
      <c r="I30" s="44" t="s">
        <v>938</v>
      </c>
      <c r="J30" s="44" t="s">
        <v>1235</v>
      </c>
    </row>
    <row r="31" spans="1:11">
      <c r="A31" s="86" t="s">
        <v>5</v>
      </c>
      <c r="B31" s="86" t="s">
        <v>1231</v>
      </c>
      <c r="C31" s="87">
        <v>200</v>
      </c>
      <c r="D31" s="74" t="str">
        <f>DEC2HEX(HEX2DEC(INDEX(BaseAddressTable!$B$2:$B$103,(MATCH(A31,BaseAddressTable!$A$2:$A$103,0))))+HEX2DEC(C31))</f>
        <v>A0262200</v>
      </c>
      <c r="E31" s="86" t="s">
        <v>61</v>
      </c>
      <c r="F31" s="86" t="s">
        <v>1236</v>
      </c>
      <c r="G31" s="86" t="s">
        <v>123</v>
      </c>
      <c r="H31" s="87">
        <v>0</v>
      </c>
      <c r="I31" s="86" t="s">
        <v>947</v>
      </c>
      <c r="J31" s="86" t="s">
        <v>1237</v>
      </c>
      <c r="K31" s="57"/>
    </row>
    <row r="32" spans="1:11">
      <c r="A32" s="55" t="s">
        <v>5</v>
      </c>
      <c r="B32" s="55" t="s">
        <v>1231</v>
      </c>
      <c r="C32" s="56">
        <v>200</v>
      </c>
      <c r="D32" s="74" t="str">
        <f>DEC2HEX(HEX2DEC(INDEX(BaseAddressTable!$B$2:$B$103,(MATCH(A32,BaseAddressTable!$A$2:$A$103,0))))+HEX2DEC(C32))</f>
        <v>A0262200</v>
      </c>
      <c r="E32" s="55" t="s">
        <v>61</v>
      </c>
      <c r="F32" s="55" t="s">
        <v>1238</v>
      </c>
      <c r="G32" s="55" t="s">
        <v>127</v>
      </c>
      <c r="H32" s="56">
        <v>0</v>
      </c>
      <c r="I32" s="55" t="s">
        <v>950</v>
      </c>
      <c r="J32" s="55" t="s">
        <v>1239</v>
      </c>
      <c r="K32" s="57"/>
    </row>
    <row r="33" spans="1:11">
      <c r="A33" s="44" t="s">
        <v>5</v>
      </c>
      <c r="B33" s="44" t="s">
        <v>1231</v>
      </c>
      <c r="C33" s="53">
        <v>200</v>
      </c>
      <c r="D33" s="32" t="str">
        <f>DEC2HEX(HEX2DEC(INDEX(BaseAddressTable!$B$2:$B$103,(MATCH(A33,BaseAddressTable!$A$2:$A$103,0))))+HEX2DEC(C33))</f>
        <v>A0262200</v>
      </c>
      <c r="E33" s="44" t="s">
        <v>61</v>
      </c>
      <c r="F33" s="63" t="s">
        <v>1240</v>
      </c>
      <c r="G33" s="44" t="s">
        <v>109</v>
      </c>
      <c r="H33" s="53">
        <v>0</v>
      </c>
      <c r="I33" s="44" t="s">
        <v>961</v>
      </c>
      <c r="J33" s="44" t="s">
        <v>1241</v>
      </c>
    </row>
    <row r="34" spans="1:11">
      <c r="A34" s="44" t="s">
        <v>5</v>
      </c>
      <c r="B34" s="44" t="s">
        <v>1231</v>
      </c>
      <c r="C34" s="53">
        <v>200</v>
      </c>
      <c r="D34" s="32" t="str">
        <f>DEC2HEX(HEX2DEC(INDEX(BaseAddressTable!$B$2:$B$103,(MATCH(A34,BaseAddressTable!$A$2:$A$103,0))))+HEX2DEC(C34))</f>
        <v>A0262200</v>
      </c>
      <c r="E34" s="44" t="s">
        <v>61</v>
      </c>
      <c r="F34" s="63" t="s">
        <v>1242</v>
      </c>
      <c r="G34" s="44" t="s">
        <v>149</v>
      </c>
      <c r="H34" s="53">
        <v>0</v>
      </c>
      <c r="I34" s="44" t="s">
        <v>965</v>
      </c>
      <c r="J34" s="44" t="s">
        <v>1243</v>
      </c>
    </row>
    <row r="35" spans="1:11">
      <c r="A35" s="55" t="s">
        <v>5</v>
      </c>
      <c r="B35" s="55" t="s">
        <v>1231</v>
      </c>
      <c r="C35" s="56">
        <v>200</v>
      </c>
      <c r="D35" s="74" t="str">
        <f>DEC2HEX(HEX2DEC(INDEX(BaseAddressTable!$B$2:$B$103,(MATCH(A35,BaseAddressTable!$A$2:$A$103,0))))+HEX2DEC(C35))</f>
        <v>A0262200</v>
      </c>
      <c r="E35" s="55" t="s">
        <v>61</v>
      </c>
      <c r="F35" s="55" t="s">
        <v>1244</v>
      </c>
      <c r="G35" s="55" t="s">
        <v>953</v>
      </c>
      <c r="H35" s="56">
        <v>0</v>
      </c>
      <c r="I35" s="55" t="s">
        <v>977</v>
      </c>
      <c r="J35" s="55" t="s">
        <v>1245</v>
      </c>
      <c r="K35" s="57"/>
    </row>
    <row r="36" spans="1:11">
      <c r="A36" s="55" t="s">
        <v>5</v>
      </c>
      <c r="B36" s="55" t="s">
        <v>1231</v>
      </c>
      <c r="C36" s="56">
        <v>200</v>
      </c>
      <c r="D36" s="74" t="str">
        <f>DEC2HEX(HEX2DEC(INDEX(BaseAddressTable!$B$2:$B$103,(MATCH(A36,BaseAddressTable!$A$2:$A$103,0))))+HEX2DEC(C36))</f>
        <v>A0262200</v>
      </c>
      <c r="E36" s="55" t="s">
        <v>61</v>
      </c>
      <c r="F36" s="55" t="s">
        <v>1246</v>
      </c>
      <c r="G36" s="55" t="s">
        <v>957</v>
      </c>
      <c r="H36" s="56">
        <v>0</v>
      </c>
      <c r="I36" s="55" t="s">
        <v>981</v>
      </c>
      <c r="J36" s="55" t="s">
        <v>1247</v>
      </c>
      <c r="K36" s="57"/>
    </row>
    <row r="37" spans="1:11">
      <c r="A37" s="44" t="s">
        <v>5</v>
      </c>
      <c r="B37" s="44" t="s">
        <v>1231</v>
      </c>
      <c r="C37" s="53">
        <v>200</v>
      </c>
      <c r="D37" s="32" t="str">
        <f>DEC2HEX(HEX2DEC(INDEX(BaseAddressTable!$B$2:$B$103,(MATCH(A37,BaseAddressTable!$A$2:$A$103,0))))+HEX2DEC(C37))</f>
        <v>A0262200</v>
      </c>
      <c r="E37" s="44" t="s">
        <v>61</v>
      </c>
      <c r="F37" s="63" t="s">
        <v>2347</v>
      </c>
      <c r="G37" s="44" t="s">
        <v>270</v>
      </c>
      <c r="H37" s="53">
        <v>0</v>
      </c>
      <c r="I37" s="44" t="s">
        <v>2355</v>
      </c>
      <c r="J37" s="44" t="s">
        <v>2363</v>
      </c>
    </row>
    <row r="38" spans="1:11">
      <c r="A38" s="44" t="s">
        <v>5</v>
      </c>
      <c r="B38" s="44" t="s">
        <v>1231</v>
      </c>
      <c r="C38" s="53">
        <v>200</v>
      </c>
      <c r="D38" s="32" t="str">
        <f>DEC2HEX(HEX2DEC(INDEX(BaseAddressTable!$B$2:$B$103,(MATCH(A38,BaseAddressTable!$A$2:$A$103,0))))+HEX2DEC(C38))</f>
        <v>A0262200</v>
      </c>
      <c r="E38" s="44" t="s">
        <v>61</v>
      </c>
      <c r="F38" s="63" t="s">
        <v>2348</v>
      </c>
      <c r="G38" s="44" t="s">
        <v>964</v>
      </c>
      <c r="H38" s="53">
        <v>0</v>
      </c>
      <c r="I38" s="44" t="s">
        <v>2356</v>
      </c>
      <c r="J38" s="44" t="s">
        <v>2364</v>
      </c>
    </row>
    <row r="39" spans="1:11">
      <c r="A39" s="55" t="s">
        <v>5</v>
      </c>
      <c r="B39" s="55" t="s">
        <v>1231</v>
      </c>
      <c r="C39" s="56">
        <v>200</v>
      </c>
      <c r="D39" s="74" t="str">
        <f>DEC2HEX(HEX2DEC(INDEX(BaseAddressTable!$B$2:$B$103,(MATCH(A39,BaseAddressTable!$A$2:$A$103,0))))+HEX2DEC(C39))</f>
        <v>A0262200</v>
      </c>
      <c r="E39" s="55" t="s">
        <v>61</v>
      </c>
      <c r="F39" s="86" t="s">
        <v>2349</v>
      </c>
      <c r="G39" s="55" t="s">
        <v>968</v>
      </c>
      <c r="H39" s="56">
        <v>0</v>
      </c>
      <c r="I39" s="55" t="s">
        <v>2357</v>
      </c>
      <c r="J39" s="55" t="s">
        <v>2365</v>
      </c>
      <c r="K39" s="57"/>
    </row>
    <row r="40" spans="1:11">
      <c r="A40" s="55" t="s">
        <v>5</v>
      </c>
      <c r="B40" s="55" t="s">
        <v>1231</v>
      </c>
      <c r="C40" s="56">
        <v>200</v>
      </c>
      <c r="D40" s="74" t="str">
        <f>DEC2HEX(HEX2DEC(INDEX(BaseAddressTable!$B$2:$B$103,(MATCH(A40,BaseAddressTable!$A$2:$A$103,0))))+HEX2DEC(C40))</f>
        <v>A0262200</v>
      </c>
      <c r="E40" s="55" t="s">
        <v>61</v>
      </c>
      <c r="F40" s="55" t="s">
        <v>2350</v>
      </c>
      <c r="G40" s="55" t="s">
        <v>972</v>
      </c>
      <c r="H40" s="56">
        <v>0</v>
      </c>
      <c r="I40" s="55" t="s">
        <v>2358</v>
      </c>
      <c r="J40" s="55" t="s">
        <v>2366</v>
      </c>
      <c r="K40" s="57"/>
    </row>
    <row r="41" spans="1:11">
      <c r="A41" s="44" t="s">
        <v>5</v>
      </c>
      <c r="B41" s="44" t="s">
        <v>1231</v>
      </c>
      <c r="C41" s="53">
        <v>200</v>
      </c>
      <c r="D41" s="32" t="str">
        <f>DEC2HEX(HEX2DEC(INDEX(BaseAddressTable!$B$2:$B$103,(MATCH(A41,BaseAddressTable!$A$2:$A$103,0))))+HEX2DEC(C41))</f>
        <v>A0262200</v>
      </c>
      <c r="E41" s="44" t="s">
        <v>61</v>
      </c>
      <c r="F41" s="85" t="s">
        <v>2351</v>
      </c>
      <c r="G41" s="44" t="s">
        <v>976</v>
      </c>
      <c r="H41" s="53">
        <v>0</v>
      </c>
      <c r="I41" s="44" t="s">
        <v>2359</v>
      </c>
      <c r="J41" s="44" t="s">
        <v>2367</v>
      </c>
    </row>
    <row r="42" spans="1:11">
      <c r="A42" s="44" t="s">
        <v>5</v>
      </c>
      <c r="B42" s="44" t="s">
        <v>1231</v>
      </c>
      <c r="C42" s="53">
        <v>200</v>
      </c>
      <c r="D42" s="32" t="str">
        <f>DEC2HEX(HEX2DEC(INDEX(BaseAddressTable!$B$2:$B$103,(MATCH(A42,BaseAddressTable!$A$2:$A$103,0))))+HEX2DEC(C42))</f>
        <v>A0262200</v>
      </c>
      <c r="E42" s="44" t="s">
        <v>61</v>
      </c>
      <c r="F42" s="63" t="s">
        <v>2352</v>
      </c>
      <c r="G42" s="44" t="s">
        <v>980</v>
      </c>
      <c r="H42" s="53">
        <v>0</v>
      </c>
      <c r="I42" s="44" t="s">
        <v>2360</v>
      </c>
      <c r="J42" s="44" t="s">
        <v>2368</v>
      </c>
    </row>
    <row r="43" spans="1:11">
      <c r="A43" s="55" t="s">
        <v>5</v>
      </c>
      <c r="B43" s="55" t="s">
        <v>1231</v>
      </c>
      <c r="C43" s="56">
        <v>200</v>
      </c>
      <c r="D43" s="74" t="str">
        <f>DEC2HEX(HEX2DEC(INDEX(BaseAddressTable!$B$2:$B$103,(MATCH(A43,BaseAddressTable!$A$2:$A$103,0))))+HEX2DEC(C43))</f>
        <v>A0262200</v>
      </c>
      <c r="E43" s="55" t="s">
        <v>61</v>
      </c>
      <c r="F43" s="86" t="s">
        <v>2353</v>
      </c>
      <c r="G43" s="55" t="s">
        <v>984</v>
      </c>
      <c r="H43" s="56">
        <v>0</v>
      </c>
      <c r="I43" s="55" t="s">
        <v>2361</v>
      </c>
      <c r="J43" s="55" t="s">
        <v>2369</v>
      </c>
      <c r="K43" s="57"/>
    </row>
    <row r="44" spans="1:11">
      <c r="A44" s="55" t="s">
        <v>5</v>
      </c>
      <c r="B44" s="55" t="s">
        <v>1231</v>
      </c>
      <c r="C44" s="56">
        <v>200</v>
      </c>
      <c r="D44" s="74" t="str">
        <f>DEC2HEX(HEX2DEC(INDEX(BaseAddressTable!$B$2:$B$103,(MATCH(A44,BaseAddressTable!$A$2:$A$103,0))))+HEX2DEC(C44))</f>
        <v>A0262200</v>
      </c>
      <c r="E44" s="55" t="s">
        <v>61</v>
      </c>
      <c r="F44" s="55" t="s">
        <v>2354</v>
      </c>
      <c r="G44" s="55" t="s">
        <v>988</v>
      </c>
      <c r="H44" s="56">
        <v>0</v>
      </c>
      <c r="I44" s="55" t="s">
        <v>2362</v>
      </c>
      <c r="J44" s="55" t="s">
        <v>2370</v>
      </c>
      <c r="K44" s="57"/>
    </row>
    <row r="45" spans="1:11" ht="43.2">
      <c r="A45" s="44" t="s">
        <v>5</v>
      </c>
      <c r="B45" s="44" t="s">
        <v>1248</v>
      </c>
      <c r="C45" s="53" t="str">
        <f>DEC2HEX(HEX2DEC(C42)+4)</f>
        <v>204</v>
      </c>
      <c r="D45" s="32" t="str">
        <f>DEC2HEX(HEX2DEC(INDEX(BaseAddressTable!$B$2:$B$103,(MATCH(A45,BaseAddressTable!$A$2:$A$103,0))))+HEX2DEC(C45))</f>
        <v>A0262204</v>
      </c>
      <c r="E45" s="44" t="s">
        <v>61</v>
      </c>
      <c r="F45" s="63" t="s">
        <v>1249</v>
      </c>
      <c r="G45" s="44" t="s">
        <v>99</v>
      </c>
      <c r="H45" s="53">
        <v>0</v>
      </c>
      <c r="I45" s="69" t="s">
        <v>1250</v>
      </c>
      <c r="J45" s="44" t="s">
        <v>1251</v>
      </c>
    </row>
    <row r="46" spans="1:11" ht="43.2">
      <c r="A46" s="44" t="s">
        <v>5</v>
      </c>
      <c r="B46" s="44" t="s">
        <v>1248</v>
      </c>
      <c r="C46" s="53" t="str">
        <f>C45</f>
        <v>204</v>
      </c>
      <c r="D46" s="32" t="str">
        <f>DEC2HEX(HEX2DEC(INDEX(BaseAddressTable!$B$2:$B$103,(MATCH(A46,BaseAddressTable!$A$2:$A$103,0))))+HEX2DEC(C46))</f>
        <v>A0262204</v>
      </c>
      <c r="E46" s="44" t="s">
        <v>61</v>
      </c>
      <c r="F46" s="63" t="s">
        <v>1252</v>
      </c>
      <c r="G46" s="44" t="s">
        <v>891</v>
      </c>
      <c r="H46" s="53">
        <v>0</v>
      </c>
      <c r="I46" s="69" t="s">
        <v>1250</v>
      </c>
      <c r="J46" s="44" t="s">
        <v>1253</v>
      </c>
    </row>
    <row r="47" spans="1:11" s="177" customFormat="1" ht="43.2">
      <c r="A47" s="136" t="s">
        <v>5</v>
      </c>
      <c r="B47" s="136" t="s">
        <v>1248</v>
      </c>
      <c r="C47" s="137" t="str">
        <f>DEC2HEX(HEX2DEC(C44)+4)</f>
        <v>204</v>
      </c>
      <c r="D47" s="138" t="str">
        <f>DEC2HEX(HEX2DEC(INDEX(BaseAddressTable!$B$2:$B$103,(MATCH(A47,BaseAddressTable!$A$2:$A$103,0))))+HEX2DEC(C47))</f>
        <v>A0262204</v>
      </c>
      <c r="E47" s="136" t="s">
        <v>61</v>
      </c>
      <c r="F47" s="136" t="s">
        <v>1254</v>
      </c>
      <c r="G47" s="136" t="s">
        <v>1003</v>
      </c>
      <c r="H47" s="137">
        <v>0</v>
      </c>
      <c r="I47" s="139" t="s">
        <v>1250</v>
      </c>
      <c r="J47" s="136" t="s">
        <v>1255</v>
      </c>
      <c r="K47" s="140"/>
    </row>
    <row r="48" spans="1:11" s="177" customFormat="1" ht="43.2">
      <c r="A48" s="136" t="s">
        <v>5</v>
      </c>
      <c r="B48" s="136" t="s">
        <v>1248</v>
      </c>
      <c r="C48" s="137" t="str">
        <f>C47</f>
        <v>204</v>
      </c>
      <c r="D48" s="138" t="str">
        <f>DEC2HEX(HEX2DEC(INDEX(BaseAddressTable!$B$2:$B$103,(MATCH(A48,BaseAddressTable!$A$2:$A$103,0))))+HEX2DEC(C48))</f>
        <v>A0262204</v>
      </c>
      <c r="E48" s="136" t="s">
        <v>61</v>
      </c>
      <c r="F48" s="136" t="s">
        <v>1256</v>
      </c>
      <c r="G48" s="136" t="s">
        <v>1007</v>
      </c>
      <c r="H48" s="137">
        <v>0</v>
      </c>
      <c r="I48" s="139" t="s">
        <v>1250</v>
      </c>
      <c r="J48" s="136" t="s">
        <v>1257</v>
      </c>
      <c r="K48" s="140"/>
    </row>
    <row r="49" spans="1:10">
      <c r="A49" s="44" t="s">
        <v>5</v>
      </c>
      <c r="B49" s="44" t="s">
        <v>1258</v>
      </c>
      <c r="C49" s="53" t="str">
        <f>DEC2HEX(HEX2DEC(C46)+4)</f>
        <v>208</v>
      </c>
      <c r="D49" s="32" t="str">
        <f>DEC2HEX(HEX2DEC(INDEX(BaseAddressTable!$B$2:$B$103,(MATCH(A49,BaseAddressTable!$A$2:$A$103,0))))+HEX2DEC(C49))</f>
        <v>A0262208</v>
      </c>
      <c r="E49" s="44" t="s">
        <v>61</v>
      </c>
      <c r="F49" s="83" t="s">
        <v>1259</v>
      </c>
      <c r="G49" s="83" t="s">
        <v>91</v>
      </c>
      <c r="H49" s="84">
        <v>1</v>
      </c>
      <c r="I49" s="83" t="s">
        <v>1260</v>
      </c>
      <c r="J49" s="83" t="s">
        <v>1261</v>
      </c>
    </row>
    <row r="50" spans="1:10">
      <c r="A50" s="44" t="s">
        <v>5</v>
      </c>
      <c r="B50" s="44" t="s">
        <v>1258</v>
      </c>
      <c r="C50" s="53" t="str">
        <f>C49</f>
        <v>208</v>
      </c>
      <c r="D50" s="32" t="str">
        <f>DEC2HEX(HEX2DEC(INDEX(BaseAddressTable!$B$2:$B$103,(MATCH(A50,BaseAddressTable!$A$2:$A$103,0))))+HEX2DEC(C50))</f>
        <v>A0262208</v>
      </c>
      <c r="E50" s="44" t="s">
        <v>61</v>
      </c>
      <c r="F50" s="44" t="s">
        <v>1262</v>
      </c>
      <c r="G50" s="44" t="s">
        <v>119</v>
      </c>
      <c r="H50" s="84">
        <v>1</v>
      </c>
      <c r="I50" s="44" t="s">
        <v>1263</v>
      </c>
      <c r="J50" s="44" t="s">
        <v>1264</v>
      </c>
    </row>
    <row r="51" spans="1:10">
      <c r="A51" s="88" t="s">
        <v>5</v>
      </c>
      <c r="B51" s="88" t="s">
        <v>1258</v>
      </c>
      <c r="C51" s="89" t="str">
        <f t="shared" ref="C51:C64" si="0">C50</f>
        <v>208</v>
      </c>
      <c r="D51" s="173" t="str">
        <f>DEC2HEX(HEX2DEC(INDEX(BaseAddressTable!$B$2:$B$103,(MATCH(A51,BaseAddressTable!$A$2:$A$103,0))))+HEX2DEC(C51))</f>
        <v>A0262208</v>
      </c>
      <c r="E51" s="88" t="s">
        <v>61</v>
      </c>
      <c r="F51" s="86" t="s">
        <v>1265</v>
      </c>
      <c r="G51" s="90" t="s">
        <v>123</v>
      </c>
      <c r="H51" s="91">
        <v>1</v>
      </c>
      <c r="I51" s="90" t="s">
        <v>1266</v>
      </c>
      <c r="J51" s="86" t="s">
        <v>1267</v>
      </c>
    </row>
    <row r="52" spans="1:10">
      <c r="A52" s="88" t="s">
        <v>5</v>
      </c>
      <c r="B52" s="88" t="s">
        <v>1258</v>
      </c>
      <c r="C52" s="89" t="str">
        <f t="shared" si="0"/>
        <v>208</v>
      </c>
      <c r="D52" s="173" t="str">
        <f>DEC2HEX(HEX2DEC(INDEX(BaseAddressTable!$B$2:$B$103,(MATCH(A52,BaseAddressTable!$A$2:$A$103,0))))+HEX2DEC(C52))</f>
        <v>A0262208</v>
      </c>
      <c r="E52" s="88" t="s">
        <v>61</v>
      </c>
      <c r="F52" s="141" t="s">
        <v>1268</v>
      </c>
      <c r="G52" s="88" t="s">
        <v>127</v>
      </c>
      <c r="H52" s="91">
        <v>1</v>
      </c>
      <c r="I52" s="143" t="s">
        <v>1269</v>
      </c>
      <c r="J52" s="141" t="s">
        <v>1270</v>
      </c>
    </row>
    <row r="53" spans="1:10">
      <c r="A53" s="44" t="s">
        <v>5</v>
      </c>
      <c r="B53" s="44" t="s">
        <v>1258</v>
      </c>
      <c r="C53" s="53" t="str">
        <f t="shared" si="0"/>
        <v>208</v>
      </c>
      <c r="D53" s="32" t="str">
        <f>DEC2HEX(HEX2DEC(INDEX(BaseAddressTable!$B$2:$B$103,(MATCH(A53,BaseAddressTable!$A$2:$A$103,0))))+HEX2DEC(C53))</f>
        <v>A0262208</v>
      </c>
      <c r="E53" s="44" t="s">
        <v>61</v>
      </c>
      <c r="F53" s="142" t="s">
        <v>1271</v>
      </c>
      <c r="G53" s="44" t="s">
        <v>109</v>
      </c>
      <c r="H53" s="84">
        <v>1</v>
      </c>
      <c r="I53" s="142" t="s">
        <v>1272</v>
      </c>
      <c r="J53" s="142" t="s">
        <v>1273</v>
      </c>
    </row>
    <row r="54" spans="1:10">
      <c r="A54" s="44" t="s">
        <v>5</v>
      </c>
      <c r="B54" s="44" t="s">
        <v>1258</v>
      </c>
      <c r="C54" s="53" t="str">
        <f t="shared" si="0"/>
        <v>208</v>
      </c>
      <c r="D54" s="32" t="str">
        <f>DEC2HEX(HEX2DEC(INDEX(BaseAddressTable!$B$2:$B$103,(MATCH(A54,BaseAddressTable!$A$2:$A$103,0))))+HEX2DEC(C54))</f>
        <v>A0262208</v>
      </c>
      <c r="E54" s="44" t="s">
        <v>61</v>
      </c>
      <c r="F54" s="142" t="s">
        <v>1274</v>
      </c>
      <c r="G54" s="44" t="s">
        <v>149</v>
      </c>
      <c r="H54" s="84">
        <v>1</v>
      </c>
      <c r="I54" s="142" t="s">
        <v>1275</v>
      </c>
      <c r="J54" s="142" t="s">
        <v>1276</v>
      </c>
    </row>
    <row r="55" spans="1:10">
      <c r="A55" s="88" t="s">
        <v>5</v>
      </c>
      <c r="B55" s="88" t="s">
        <v>1258</v>
      </c>
      <c r="C55" s="89" t="str">
        <f t="shared" si="0"/>
        <v>208</v>
      </c>
      <c r="D55" s="173" t="str">
        <f>DEC2HEX(HEX2DEC(INDEX(BaseAddressTable!$B$2:$B$103,(MATCH(A55,BaseAddressTable!$A$2:$A$103,0))))+HEX2DEC(C55))</f>
        <v>A0262208</v>
      </c>
      <c r="E55" s="88" t="s">
        <v>61</v>
      </c>
      <c r="F55" s="86" t="s">
        <v>1277</v>
      </c>
      <c r="G55" s="88" t="s">
        <v>953</v>
      </c>
      <c r="H55" s="91">
        <v>1</v>
      </c>
      <c r="I55" s="143" t="s">
        <v>1278</v>
      </c>
      <c r="J55" s="86" t="s">
        <v>1279</v>
      </c>
    </row>
    <row r="56" spans="1:10">
      <c r="A56" s="88" t="s">
        <v>5</v>
      </c>
      <c r="B56" s="88" t="s">
        <v>1258</v>
      </c>
      <c r="C56" s="89" t="str">
        <f t="shared" si="0"/>
        <v>208</v>
      </c>
      <c r="D56" s="173" t="str">
        <f>DEC2HEX(HEX2DEC(INDEX(BaseAddressTable!$B$2:$B$103,(MATCH(A56,BaseAddressTable!$A$2:$A$103,0))))+HEX2DEC(C56))</f>
        <v>A0262208</v>
      </c>
      <c r="E56" s="88" t="s">
        <v>61</v>
      </c>
      <c r="F56" s="141" t="s">
        <v>1280</v>
      </c>
      <c r="G56" s="88" t="s">
        <v>957</v>
      </c>
      <c r="H56" s="91">
        <v>1</v>
      </c>
      <c r="I56" s="143" t="s">
        <v>1281</v>
      </c>
      <c r="J56" s="141" t="s">
        <v>1282</v>
      </c>
    </row>
    <row r="57" spans="1:10">
      <c r="A57" s="44" t="s">
        <v>5</v>
      </c>
      <c r="B57" s="44" t="s">
        <v>1258</v>
      </c>
      <c r="C57" s="53" t="str">
        <f t="shared" si="0"/>
        <v>208</v>
      </c>
      <c r="D57" s="32" t="str">
        <f>DEC2HEX(HEX2DEC(INDEX(BaseAddressTable!$B$2:$B$103,(MATCH(A57,BaseAddressTable!$A$2:$A$103,0))))+HEX2DEC(C57))</f>
        <v>A0262208</v>
      </c>
      <c r="E57" s="44" t="s">
        <v>61</v>
      </c>
      <c r="F57" s="142" t="s">
        <v>2371</v>
      </c>
      <c r="G57" s="44" t="s">
        <v>270</v>
      </c>
      <c r="H57" s="84">
        <v>1</v>
      </c>
      <c r="I57" s="142" t="s">
        <v>2379</v>
      </c>
      <c r="J57" s="142" t="s">
        <v>2387</v>
      </c>
    </row>
    <row r="58" spans="1:10">
      <c r="A58" s="44" t="s">
        <v>5</v>
      </c>
      <c r="B58" s="44" t="s">
        <v>1258</v>
      </c>
      <c r="C58" s="53" t="str">
        <f t="shared" si="0"/>
        <v>208</v>
      </c>
      <c r="D58" s="32" t="str">
        <f>DEC2HEX(HEX2DEC(INDEX(BaseAddressTable!$B$2:$B$103,(MATCH(A58,BaseAddressTable!$A$2:$A$103,0))))+HEX2DEC(C58))</f>
        <v>A0262208</v>
      </c>
      <c r="E58" s="44" t="s">
        <v>61</v>
      </c>
      <c r="F58" s="142" t="s">
        <v>2372</v>
      </c>
      <c r="G58" s="44" t="s">
        <v>964</v>
      </c>
      <c r="H58" s="84">
        <v>1</v>
      </c>
      <c r="I58" s="142" t="s">
        <v>2380</v>
      </c>
      <c r="J58" s="142" t="s">
        <v>2388</v>
      </c>
    </row>
    <row r="59" spans="1:10">
      <c r="A59" s="88" t="s">
        <v>5</v>
      </c>
      <c r="B59" s="88" t="s">
        <v>1258</v>
      </c>
      <c r="C59" s="89" t="str">
        <f t="shared" si="0"/>
        <v>208</v>
      </c>
      <c r="D59" s="173" t="str">
        <f>DEC2HEX(HEX2DEC(INDEX(BaseAddressTable!$B$2:$B$103,(MATCH(A59,BaseAddressTable!$A$2:$A$103,0))))+HEX2DEC(C59))</f>
        <v>A0262208</v>
      </c>
      <c r="E59" s="88" t="s">
        <v>61</v>
      </c>
      <c r="F59" s="86" t="s">
        <v>2373</v>
      </c>
      <c r="G59" s="88" t="s">
        <v>968</v>
      </c>
      <c r="H59" s="91">
        <v>1</v>
      </c>
      <c r="I59" s="143" t="s">
        <v>2381</v>
      </c>
      <c r="J59" s="86" t="s">
        <v>2389</v>
      </c>
    </row>
    <row r="60" spans="1:10">
      <c r="A60" s="88" t="s">
        <v>5</v>
      </c>
      <c r="B60" s="88" t="s">
        <v>1258</v>
      </c>
      <c r="C60" s="89" t="str">
        <f t="shared" si="0"/>
        <v>208</v>
      </c>
      <c r="D60" s="173" t="str">
        <f>DEC2HEX(HEX2DEC(INDEX(BaseAddressTable!$B$2:$B$103,(MATCH(A60,BaseAddressTable!$A$2:$A$103,0))))+HEX2DEC(C60))</f>
        <v>A0262208</v>
      </c>
      <c r="E60" s="88" t="s">
        <v>61</v>
      </c>
      <c r="F60" s="141" t="s">
        <v>2374</v>
      </c>
      <c r="G60" s="88" t="s">
        <v>972</v>
      </c>
      <c r="H60" s="91">
        <v>1</v>
      </c>
      <c r="I60" s="143" t="s">
        <v>2382</v>
      </c>
      <c r="J60" s="141" t="s">
        <v>2390</v>
      </c>
    </row>
    <row r="61" spans="1:10">
      <c r="A61" s="44" t="s">
        <v>5</v>
      </c>
      <c r="B61" s="44" t="s">
        <v>1258</v>
      </c>
      <c r="C61" s="53" t="str">
        <f t="shared" si="0"/>
        <v>208</v>
      </c>
      <c r="D61" s="32" t="str">
        <f>DEC2HEX(HEX2DEC(INDEX(BaseAddressTable!$B$2:$B$103,(MATCH(A61,BaseAddressTable!$A$2:$A$103,0))))+HEX2DEC(C61))</f>
        <v>A0262208</v>
      </c>
      <c r="E61" s="44" t="s">
        <v>61</v>
      </c>
      <c r="F61" s="142" t="s">
        <v>2375</v>
      </c>
      <c r="G61" s="44" t="s">
        <v>976</v>
      </c>
      <c r="H61" s="84">
        <v>1</v>
      </c>
      <c r="I61" s="142" t="s">
        <v>2383</v>
      </c>
      <c r="J61" s="142" t="s">
        <v>2391</v>
      </c>
    </row>
    <row r="62" spans="1:10">
      <c r="A62" s="44" t="s">
        <v>5</v>
      </c>
      <c r="B62" s="44" t="s">
        <v>1258</v>
      </c>
      <c r="C62" s="53" t="str">
        <f t="shared" si="0"/>
        <v>208</v>
      </c>
      <c r="D62" s="32" t="str">
        <f>DEC2HEX(HEX2DEC(INDEX(BaseAddressTable!$B$2:$B$103,(MATCH(A62,BaseAddressTable!$A$2:$A$103,0))))+HEX2DEC(C62))</f>
        <v>A0262208</v>
      </c>
      <c r="E62" s="44" t="s">
        <v>61</v>
      </c>
      <c r="F62" s="142" t="s">
        <v>2376</v>
      </c>
      <c r="G62" s="44" t="s">
        <v>980</v>
      </c>
      <c r="H62" s="84">
        <v>1</v>
      </c>
      <c r="I62" s="142" t="s">
        <v>2384</v>
      </c>
      <c r="J62" s="142" t="s">
        <v>2392</v>
      </c>
    </row>
    <row r="63" spans="1:10">
      <c r="A63" s="88" t="s">
        <v>5</v>
      </c>
      <c r="B63" s="88" t="s">
        <v>1258</v>
      </c>
      <c r="C63" s="89" t="str">
        <f t="shared" si="0"/>
        <v>208</v>
      </c>
      <c r="D63" s="173" t="str">
        <f>DEC2HEX(HEX2DEC(INDEX(BaseAddressTable!$B$2:$B$103,(MATCH(A63,BaseAddressTable!$A$2:$A$103,0))))+HEX2DEC(C63))</f>
        <v>A0262208</v>
      </c>
      <c r="E63" s="88" t="s">
        <v>61</v>
      </c>
      <c r="F63" s="86" t="s">
        <v>2377</v>
      </c>
      <c r="G63" s="88" t="s">
        <v>984</v>
      </c>
      <c r="H63" s="91">
        <v>1</v>
      </c>
      <c r="I63" s="143" t="s">
        <v>2385</v>
      </c>
      <c r="J63" s="86" t="s">
        <v>2393</v>
      </c>
    </row>
    <row r="64" spans="1:10">
      <c r="A64" s="88" t="s">
        <v>5</v>
      </c>
      <c r="B64" s="88" t="s">
        <v>1258</v>
      </c>
      <c r="C64" s="89" t="str">
        <f t="shared" si="0"/>
        <v>208</v>
      </c>
      <c r="D64" s="173" t="str">
        <f>DEC2HEX(HEX2DEC(INDEX(BaseAddressTable!$B$2:$B$103,(MATCH(A64,BaseAddressTable!$A$2:$A$103,0))))+HEX2DEC(C64))</f>
        <v>A0262208</v>
      </c>
      <c r="E64" s="88" t="s">
        <v>61</v>
      </c>
      <c r="F64" s="141" t="s">
        <v>2378</v>
      </c>
      <c r="G64" s="88" t="s">
        <v>988</v>
      </c>
      <c r="H64" s="91">
        <v>1</v>
      </c>
      <c r="I64" s="143" t="s">
        <v>2386</v>
      </c>
      <c r="J64" s="141" t="s">
        <v>2394</v>
      </c>
    </row>
    <row r="65" spans="1:11">
      <c r="A65" s="144" t="s">
        <v>5</v>
      </c>
      <c r="B65" s="144" t="s">
        <v>1283</v>
      </c>
      <c r="C65" s="145" t="str">
        <f>DEC2HEX(HEX2DEC(C62)+4)</f>
        <v>20C</v>
      </c>
      <c r="D65" s="144" t="str">
        <f>DEC2HEX(HEX2DEC(INDEX(BaseAddressTable!$B$2:$B$103,(MATCH(A65,BaseAddressTable!$A$2:$A$103,0))))+HEX2DEC(C65))</f>
        <v>A026220C</v>
      </c>
      <c r="E65" s="144" t="s">
        <v>61</v>
      </c>
      <c r="F65" s="144" t="s">
        <v>1284</v>
      </c>
      <c r="G65" s="144" t="s">
        <v>54</v>
      </c>
      <c r="H65" s="146" t="s">
        <v>1285</v>
      </c>
      <c r="I65" s="147" t="s">
        <v>1286</v>
      </c>
      <c r="J65" s="144" t="s">
        <v>1287</v>
      </c>
      <c r="K65" s="148"/>
    </row>
    <row r="66" spans="1:11">
      <c r="A66" s="144" t="s">
        <v>5</v>
      </c>
      <c r="B66" s="144" t="s">
        <v>1283</v>
      </c>
      <c r="C66" s="146" t="str">
        <f>C65</f>
        <v>20C</v>
      </c>
      <c r="D66" s="144" t="str">
        <f>DEC2HEX(HEX2DEC(INDEX(BaseAddressTable!$B$2:$B$103,(MATCH(A66,BaseAddressTable!$A$2:$A$103,0))))+HEX2DEC(C66))</f>
        <v>A026220C</v>
      </c>
      <c r="E66" s="144" t="s">
        <v>61</v>
      </c>
      <c r="F66" s="144" t="s">
        <v>1288</v>
      </c>
      <c r="G66" s="144" t="s">
        <v>1003</v>
      </c>
      <c r="H66" s="146">
        <v>0</v>
      </c>
      <c r="I66" s="147" t="s">
        <v>1289</v>
      </c>
      <c r="J66" s="144" t="s">
        <v>1290</v>
      </c>
      <c r="K66" s="148"/>
    </row>
    <row r="67" spans="1:11">
      <c r="A67" s="144" t="s">
        <v>5</v>
      </c>
      <c r="B67" s="144" t="s">
        <v>1283</v>
      </c>
      <c r="C67" s="146" t="str">
        <f>C66</f>
        <v>20C</v>
      </c>
      <c r="D67" s="144" t="str">
        <f>DEC2HEX(HEX2DEC(INDEX(BaseAddressTable!$B$2:$B$103,(MATCH(A67,BaseAddressTable!$A$2:$A$103,0))))+HEX2DEC(C67))</f>
        <v>A026220C</v>
      </c>
      <c r="E67" s="144" t="s">
        <v>61</v>
      </c>
      <c r="F67" s="144" t="s">
        <v>1291</v>
      </c>
      <c r="G67" s="144" t="s">
        <v>374</v>
      </c>
      <c r="H67" s="146">
        <v>0</v>
      </c>
      <c r="I67" s="149" t="s">
        <v>1292</v>
      </c>
      <c r="J67" s="144" t="s">
        <v>1293</v>
      </c>
      <c r="K67" s="148"/>
    </row>
    <row r="68" spans="1:11">
      <c r="A68" s="144" t="s">
        <v>5</v>
      </c>
      <c r="B68" s="144" t="s">
        <v>1294</v>
      </c>
      <c r="C68" s="146" t="str">
        <f>DEC2HEX(HEX2DEC(C65)+4)</f>
        <v>210</v>
      </c>
      <c r="D68" s="144" t="str">
        <f>DEC2HEX(HEX2DEC(INDEX(BaseAddressTable!$B$2:$B$103,(MATCH(A68,BaseAddressTable!$A$2:$A$103,0))))+HEX2DEC(C68))</f>
        <v>A0262210</v>
      </c>
      <c r="E68" s="144" t="s">
        <v>61</v>
      </c>
      <c r="F68" s="144" t="s">
        <v>1295</v>
      </c>
      <c r="G68" s="144" t="s">
        <v>54</v>
      </c>
      <c r="H68" s="146" t="s">
        <v>1285</v>
      </c>
      <c r="I68" s="147" t="s">
        <v>1286</v>
      </c>
      <c r="J68" s="144" t="s">
        <v>1311</v>
      </c>
      <c r="K68" s="148"/>
    </row>
    <row r="69" spans="1:11">
      <c r="A69" s="144" t="s">
        <v>5</v>
      </c>
      <c r="B69" s="144" t="s">
        <v>1294</v>
      </c>
      <c r="C69" s="146" t="str">
        <f>DEC2HEX(HEX2DEC(C66)+4)</f>
        <v>210</v>
      </c>
      <c r="D69" s="144" t="str">
        <f>DEC2HEX(HEX2DEC(INDEX(BaseAddressTable!$B$2:$B$103,(MATCH(A69,BaseAddressTable!$A$2:$A$103,0))))+HEX2DEC(C69))</f>
        <v>A0262210</v>
      </c>
      <c r="E69" s="144" t="s">
        <v>61</v>
      </c>
      <c r="F69" s="144" t="s">
        <v>1297</v>
      </c>
      <c r="G69" s="144" t="s">
        <v>1003</v>
      </c>
      <c r="H69" s="146">
        <v>0</v>
      </c>
      <c r="I69" s="147" t="s">
        <v>1289</v>
      </c>
      <c r="J69" s="144" t="s">
        <v>1313</v>
      </c>
      <c r="K69" s="148"/>
    </row>
    <row r="70" spans="1:11">
      <c r="A70" s="144" t="s">
        <v>5</v>
      </c>
      <c r="B70" s="144" t="s">
        <v>1294</v>
      </c>
      <c r="C70" s="146" t="str">
        <f>DEC2HEX(HEX2DEC(C67)+4)</f>
        <v>210</v>
      </c>
      <c r="D70" s="144" t="str">
        <f>DEC2HEX(HEX2DEC(INDEX(BaseAddressTable!$B$2:$B$103,(MATCH(A70,BaseAddressTable!$A$2:$A$103,0))))+HEX2DEC(C70))</f>
        <v>A0262210</v>
      </c>
      <c r="E70" s="144" t="s">
        <v>61</v>
      </c>
      <c r="F70" s="144" t="s">
        <v>1299</v>
      </c>
      <c r="G70" s="144" t="s">
        <v>374</v>
      </c>
      <c r="H70" s="146">
        <v>0</v>
      </c>
      <c r="I70" s="149" t="s">
        <v>1292</v>
      </c>
      <c r="J70" s="144" t="s">
        <v>1315</v>
      </c>
      <c r="K70" s="148"/>
    </row>
    <row r="71" spans="1:11">
      <c r="A71" s="144" t="s">
        <v>5</v>
      </c>
      <c r="B71" s="144" t="s">
        <v>1301</v>
      </c>
      <c r="C71" s="146" t="str">
        <f>DEC2HEX(HEX2DEC(C68)+4)</f>
        <v>214</v>
      </c>
      <c r="D71" s="144" t="str">
        <f>DEC2HEX(HEX2DEC(INDEX(BaseAddressTable!$B$2:$B$103,(MATCH(A71,BaseAddressTable!$A$2:$A$103,0))))+HEX2DEC(C71))</f>
        <v>A0262214</v>
      </c>
      <c r="E71" s="144" t="s">
        <v>61</v>
      </c>
      <c r="F71" s="144" t="s">
        <v>1302</v>
      </c>
      <c r="G71" s="144" t="s">
        <v>54</v>
      </c>
      <c r="H71" s="146" t="s">
        <v>1285</v>
      </c>
      <c r="I71" s="147" t="s">
        <v>1286</v>
      </c>
      <c r="J71" s="144" t="s">
        <v>1332</v>
      </c>
      <c r="K71" s="148"/>
    </row>
    <row r="72" spans="1:11">
      <c r="A72" s="144" t="s">
        <v>5</v>
      </c>
      <c r="B72" s="144" t="s">
        <v>1301</v>
      </c>
      <c r="C72" s="146" t="str">
        <f>C73</f>
        <v>214</v>
      </c>
      <c r="D72" s="144" t="str">
        <f>DEC2HEX(HEX2DEC(INDEX(BaseAddressTable!$B$2:$B$103,(MATCH(A72,BaseAddressTable!$A$2:$A$103,0))))+HEX2DEC(C72))</f>
        <v>A0262214</v>
      </c>
      <c r="E72" s="144" t="s">
        <v>61</v>
      </c>
      <c r="F72" s="144" t="s">
        <v>1303</v>
      </c>
      <c r="G72" s="144" t="s">
        <v>1003</v>
      </c>
      <c r="H72" s="146">
        <v>0</v>
      </c>
      <c r="I72" s="147" t="s">
        <v>1289</v>
      </c>
      <c r="J72" s="144" t="s">
        <v>1333</v>
      </c>
      <c r="K72" s="148"/>
    </row>
    <row r="73" spans="1:11">
      <c r="A73" s="144" t="s">
        <v>5</v>
      </c>
      <c r="B73" s="144" t="s">
        <v>1301</v>
      </c>
      <c r="C73" s="146" t="str">
        <f>DEC2HEX(HEX2DEC(C68)+4)</f>
        <v>214</v>
      </c>
      <c r="D73" s="144" t="str">
        <f>DEC2HEX(HEX2DEC(INDEX(BaseAddressTable!$B$2:$B$103,(MATCH(A73,BaseAddressTable!$A$2:$A$103,0))))+HEX2DEC(C73))</f>
        <v>A0262214</v>
      </c>
      <c r="E73" s="144" t="s">
        <v>61</v>
      </c>
      <c r="F73" s="144" t="s">
        <v>1304</v>
      </c>
      <c r="G73" s="144" t="s">
        <v>374</v>
      </c>
      <c r="H73" s="146">
        <v>0</v>
      </c>
      <c r="I73" s="149" t="s">
        <v>1292</v>
      </c>
      <c r="J73" s="144" t="s">
        <v>1334</v>
      </c>
      <c r="K73" s="148"/>
    </row>
    <row r="74" spans="1:11">
      <c r="A74" s="150" t="s">
        <v>5</v>
      </c>
      <c r="B74" s="150" t="s">
        <v>1305</v>
      </c>
      <c r="C74" s="146" t="str">
        <f>DEC2HEX(HEX2DEC(C71)+4)</f>
        <v>218</v>
      </c>
      <c r="D74" s="144" t="str">
        <f>DEC2HEX(HEX2DEC(INDEX(BaseAddressTable!$B$2:$B$103,(MATCH(A74,BaseAddressTable!$A$2:$A$103,0))))+HEX2DEC(C74))</f>
        <v>A0262218</v>
      </c>
      <c r="E74" s="150" t="s">
        <v>61</v>
      </c>
      <c r="F74" s="150" t="s">
        <v>1306</v>
      </c>
      <c r="G74" s="150" t="s">
        <v>54</v>
      </c>
      <c r="H74" s="145" t="s">
        <v>1285</v>
      </c>
      <c r="I74" s="151" t="s">
        <v>1286</v>
      </c>
      <c r="J74" s="150" t="s">
        <v>1348</v>
      </c>
      <c r="K74" s="148"/>
    </row>
    <row r="75" spans="1:11">
      <c r="A75" s="150" t="s">
        <v>5</v>
      </c>
      <c r="B75" s="150" t="s">
        <v>1305</v>
      </c>
      <c r="C75" s="145" t="str">
        <f>C76</f>
        <v>218</v>
      </c>
      <c r="D75" s="144" t="str">
        <f>DEC2HEX(HEX2DEC(INDEX(BaseAddressTable!$B$2:$B$103,(MATCH(A75,BaseAddressTable!$A$2:$A$103,0))))+HEX2DEC(C75))</f>
        <v>A0262218</v>
      </c>
      <c r="E75" s="150" t="s">
        <v>61</v>
      </c>
      <c r="F75" s="150" t="s">
        <v>1307</v>
      </c>
      <c r="G75" s="150" t="s">
        <v>1003</v>
      </c>
      <c r="H75" s="145">
        <v>0</v>
      </c>
      <c r="I75" s="151" t="s">
        <v>1289</v>
      </c>
      <c r="J75" s="150" t="s">
        <v>1349</v>
      </c>
      <c r="K75" s="148"/>
    </row>
    <row r="76" spans="1:11">
      <c r="A76" s="152" t="s">
        <v>5</v>
      </c>
      <c r="B76" s="152" t="s">
        <v>1305</v>
      </c>
      <c r="C76" s="153" t="str">
        <f>DEC2HEX(HEX2DEC(C71)+4)</f>
        <v>218</v>
      </c>
      <c r="D76" s="144" t="str">
        <f>DEC2HEX(HEX2DEC(INDEX(BaseAddressTable!$B$2:$B$103,(MATCH(A76,BaseAddressTable!$A$2:$A$103,0))))+HEX2DEC(C76))</f>
        <v>A0262218</v>
      </c>
      <c r="E76" s="152" t="s">
        <v>61</v>
      </c>
      <c r="F76" s="152" t="s">
        <v>1308</v>
      </c>
      <c r="G76" s="152" t="s">
        <v>374</v>
      </c>
      <c r="H76" s="153">
        <v>0</v>
      </c>
      <c r="I76" s="154" t="s">
        <v>1292</v>
      </c>
      <c r="J76" s="152" t="s">
        <v>1350</v>
      </c>
      <c r="K76" s="148"/>
    </row>
    <row r="77" spans="1:11">
      <c r="A77" s="150" t="s">
        <v>5</v>
      </c>
      <c r="B77" s="150" t="s">
        <v>1309</v>
      </c>
      <c r="C77" s="155" t="str">
        <f>DEC2HEX(HEX2DEC(C74)+4)</f>
        <v>21C</v>
      </c>
      <c r="D77" s="144" t="str">
        <f>DEC2HEX(HEX2DEC(INDEX(BaseAddressTable!$B$2:$B$103,(MATCH(A77,BaseAddressTable!$A$2:$A$103,0))))+HEX2DEC(C77))</f>
        <v>A026221C</v>
      </c>
      <c r="E77" s="150" t="s">
        <v>61</v>
      </c>
      <c r="F77" s="158" t="s">
        <v>2407</v>
      </c>
      <c r="G77" s="150" t="s">
        <v>54</v>
      </c>
      <c r="H77" s="145" t="s">
        <v>1285</v>
      </c>
      <c r="I77" s="151" t="s">
        <v>1286</v>
      </c>
      <c r="J77" s="150" t="s">
        <v>1296</v>
      </c>
      <c r="K77" s="148"/>
    </row>
    <row r="78" spans="1:11">
      <c r="A78" s="150" t="s">
        <v>5</v>
      </c>
      <c r="B78" s="150" t="s">
        <v>1309</v>
      </c>
      <c r="C78" s="156" t="str">
        <f>C79</f>
        <v>21C</v>
      </c>
      <c r="D78" s="144" t="str">
        <f>DEC2HEX(HEX2DEC(INDEX(BaseAddressTable!$B$2:$B$103,(MATCH(A78,BaseAddressTable!$A$2:$A$103,0))))+HEX2DEC(C78))</f>
        <v>A026221C</v>
      </c>
      <c r="E78" s="150" t="s">
        <v>61</v>
      </c>
      <c r="F78" s="158" t="s">
        <v>2408</v>
      </c>
      <c r="G78" s="150" t="s">
        <v>1003</v>
      </c>
      <c r="H78" s="145">
        <v>0</v>
      </c>
      <c r="I78" s="151" t="s">
        <v>1289</v>
      </c>
      <c r="J78" s="150" t="s">
        <v>1298</v>
      </c>
      <c r="K78" s="148"/>
    </row>
    <row r="79" spans="1:11">
      <c r="A79" s="150" t="s">
        <v>5</v>
      </c>
      <c r="B79" s="150" t="s">
        <v>1309</v>
      </c>
      <c r="C79" s="156" t="str">
        <f>DEC2HEX(HEX2DEC(C76)+4)</f>
        <v>21C</v>
      </c>
      <c r="D79" s="144" t="str">
        <f>DEC2HEX(HEX2DEC(INDEX(BaseAddressTable!$B$2:$B$103,(MATCH(A79,BaseAddressTable!$A$2:$A$103,0))))+HEX2DEC(C79))</f>
        <v>A026221C</v>
      </c>
      <c r="E79" s="150" t="s">
        <v>61</v>
      </c>
      <c r="F79" s="158" t="s">
        <v>2409</v>
      </c>
      <c r="G79" s="150" t="s">
        <v>374</v>
      </c>
      <c r="H79" s="145">
        <v>0</v>
      </c>
      <c r="I79" s="157" t="s">
        <v>1292</v>
      </c>
      <c r="J79" s="150" t="s">
        <v>1300</v>
      </c>
      <c r="K79" s="148"/>
    </row>
    <row r="80" spans="1:11">
      <c r="A80" s="150" t="s">
        <v>5</v>
      </c>
      <c r="B80" s="150" t="s">
        <v>1316</v>
      </c>
      <c r="C80" s="155" t="str">
        <f>DEC2HEX(HEX2DEC(C77)+4)</f>
        <v>220</v>
      </c>
      <c r="D80" s="144" t="str">
        <f>DEC2HEX(HEX2DEC(INDEX(BaseAddressTable!$B$2:$B$103,(MATCH(A80,BaseAddressTable!$A$2:$A$103,0))))+HEX2DEC(C80))</f>
        <v>A0262220</v>
      </c>
      <c r="E80" s="150" t="s">
        <v>61</v>
      </c>
      <c r="F80" s="158" t="s">
        <v>2410</v>
      </c>
      <c r="G80" s="150" t="s">
        <v>54</v>
      </c>
      <c r="H80" s="145" t="s">
        <v>1285</v>
      </c>
      <c r="I80" s="151" t="s">
        <v>1286</v>
      </c>
      <c r="J80" s="150" t="s">
        <v>1318</v>
      </c>
      <c r="K80" s="148"/>
    </row>
    <row r="81" spans="1:11">
      <c r="A81" s="150" t="s">
        <v>5</v>
      </c>
      <c r="B81" s="150" t="s">
        <v>1316</v>
      </c>
      <c r="C81" s="145" t="str">
        <f>C82</f>
        <v>220</v>
      </c>
      <c r="D81" s="144" t="str">
        <f>DEC2HEX(HEX2DEC(INDEX(BaseAddressTable!$B$2:$B$103,(MATCH(A81,BaseAddressTable!$A$2:$A$103,0))))+HEX2DEC(C81))</f>
        <v>A0262220</v>
      </c>
      <c r="E81" s="150" t="s">
        <v>61</v>
      </c>
      <c r="F81" s="158" t="s">
        <v>2411</v>
      </c>
      <c r="G81" s="150" t="s">
        <v>1003</v>
      </c>
      <c r="H81" s="145">
        <v>0</v>
      </c>
      <c r="I81" s="151" t="s">
        <v>1289</v>
      </c>
      <c r="J81" s="150" t="s">
        <v>1320</v>
      </c>
      <c r="K81" s="148"/>
    </row>
    <row r="82" spans="1:11">
      <c r="A82" s="150" t="s">
        <v>5</v>
      </c>
      <c r="B82" s="150" t="s">
        <v>1316</v>
      </c>
      <c r="C82" s="145" t="str">
        <f>DEC2HEX(HEX2DEC(C79)+4)</f>
        <v>220</v>
      </c>
      <c r="D82" s="144" t="str">
        <f>DEC2HEX(HEX2DEC(INDEX(BaseAddressTable!$B$2:$B$103,(MATCH(A82,BaseAddressTable!$A$2:$A$103,0))))+HEX2DEC(C82))</f>
        <v>A0262220</v>
      </c>
      <c r="E82" s="150" t="s">
        <v>61</v>
      </c>
      <c r="F82" s="158" t="s">
        <v>2412</v>
      </c>
      <c r="G82" s="150" t="s">
        <v>374</v>
      </c>
      <c r="H82" s="145">
        <v>0</v>
      </c>
      <c r="I82" s="157" t="s">
        <v>1292</v>
      </c>
      <c r="J82" s="150" t="s">
        <v>1322</v>
      </c>
      <c r="K82" s="148"/>
    </row>
    <row r="83" spans="1:11">
      <c r="A83" s="150" t="s">
        <v>5</v>
      </c>
      <c r="B83" s="150" t="s">
        <v>1323</v>
      </c>
      <c r="C83" s="145" t="str">
        <f>C84</f>
        <v>224</v>
      </c>
      <c r="D83" s="144" t="str">
        <f>DEC2HEX(HEX2DEC(INDEX(BaseAddressTable!$B$2:$B$103,(MATCH(A83,BaseAddressTable!$A$2:$A$103,0))))+HEX2DEC(C83))</f>
        <v>A0262224</v>
      </c>
      <c r="E83" s="150" t="s">
        <v>61</v>
      </c>
      <c r="F83" s="158" t="s">
        <v>2413</v>
      </c>
      <c r="G83" s="150" t="s">
        <v>54</v>
      </c>
      <c r="H83" s="145" t="s">
        <v>1285</v>
      </c>
      <c r="I83" s="151" t="s">
        <v>1286</v>
      </c>
      <c r="J83" s="150" t="s">
        <v>1336</v>
      </c>
      <c r="K83" s="148"/>
    </row>
    <row r="84" spans="1:11">
      <c r="A84" s="150" t="s">
        <v>5</v>
      </c>
      <c r="B84" s="150" t="s">
        <v>1323</v>
      </c>
      <c r="C84" s="145" t="str">
        <f>C85</f>
        <v>224</v>
      </c>
      <c r="D84" s="144" t="str">
        <f>DEC2HEX(HEX2DEC(INDEX(BaseAddressTable!$B$2:$B$103,(MATCH(A84,BaseAddressTable!$A$2:$A$103,0))))+HEX2DEC(C84))</f>
        <v>A0262224</v>
      </c>
      <c r="E84" s="150" t="s">
        <v>61</v>
      </c>
      <c r="F84" s="158" t="s">
        <v>2414</v>
      </c>
      <c r="G84" s="150" t="s">
        <v>1003</v>
      </c>
      <c r="H84" s="145">
        <v>0</v>
      </c>
      <c r="I84" s="151" t="s">
        <v>1289</v>
      </c>
      <c r="J84" s="150" t="s">
        <v>1337</v>
      </c>
      <c r="K84" s="148"/>
    </row>
    <row r="85" spans="1:11">
      <c r="A85" s="150" t="s">
        <v>5</v>
      </c>
      <c r="B85" s="150" t="s">
        <v>1323</v>
      </c>
      <c r="C85" s="145" t="str">
        <f>DEC2HEX(HEX2DEC(C80)+4)</f>
        <v>224</v>
      </c>
      <c r="D85" s="144" t="str">
        <f>DEC2HEX(HEX2DEC(INDEX(BaseAddressTable!$B$2:$B$103,(MATCH(A85,BaseAddressTable!$A$2:$A$103,0))))+HEX2DEC(C85))</f>
        <v>A0262224</v>
      </c>
      <c r="E85" s="150" t="s">
        <v>61</v>
      </c>
      <c r="F85" s="158" t="s">
        <v>2415</v>
      </c>
      <c r="G85" s="150" t="s">
        <v>374</v>
      </c>
      <c r="H85" s="145">
        <v>0</v>
      </c>
      <c r="I85" s="157" t="s">
        <v>1292</v>
      </c>
      <c r="J85" s="150" t="s">
        <v>1338</v>
      </c>
      <c r="K85" s="148"/>
    </row>
    <row r="86" spans="1:11">
      <c r="A86" s="150" t="s">
        <v>5</v>
      </c>
      <c r="B86" s="150" t="s">
        <v>1327</v>
      </c>
      <c r="C86" s="145" t="str">
        <f>C87</f>
        <v>228</v>
      </c>
      <c r="D86" s="144" t="str">
        <f>DEC2HEX(HEX2DEC(INDEX(BaseAddressTable!$B$2:$B$103,(MATCH(A86,BaseAddressTable!$A$2:$A$103,0))))+HEX2DEC(C86))</f>
        <v>A0262228</v>
      </c>
      <c r="E86" s="150" t="s">
        <v>61</v>
      </c>
      <c r="F86" s="158" t="s">
        <v>2416</v>
      </c>
      <c r="G86" s="150" t="s">
        <v>54</v>
      </c>
      <c r="H86" s="145" t="s">
        <v>1285</v>
      </c>
      <c r="I86" s="151" t="s">
        <v>1286</v>
      </c>
      <c r="J86" s="150" t="s">
        <v>1352</v>
      </c>
      <c r="K86" s="148"/>
    </row>
    <row r="87" spans="1:11">
      <c r="A87" s="150" t="s">
        <v>5</v>
      </c>
      <c r="B87" s="150" t="s">
        <v>1327</v>
      </c>
      <c r="C87" s="145" t="str">
        <f>C88</f>
        <v>228</v>
      </c>
      <c r="D87" s="144" t="str">
        <f>DEC2HEX(HEX2DEC(INDEX(BaseAddressTable!$B$2:$B$103,(MATCH(A87,BaseAddressTable!$A$2:$A$103,0))))+HEX2DEC(C87))</f>
        <v>A0262228</v>
      </c>
      <c r="E87" s="150" t="s">
        <v>61</v>
      </c>
      <c r="F87" s="158" t="s">
        <v>2417</v>
      </c>
      <c r="G87" s="150" t="s">
        <v>1003</v>
      </c>
      <c r="H87" s="145">
        <v>0</v>
      </c>
      <c r="I87" s="151" t="s">
        <v>1289</v>
      </c>
      <c r="J87" s="150" t="s">
        <v>1353</v>
      </c>
      <c r="K87" s="148"/>
    </row>
    <row r="88" spans="1:11">
      <c r="A88" s="150" t="s">
        <v>5</v>
      </c>
      <c r="B88" s="150" t="s">
        <v>1327</v>
      </c>
      <c r="C88" s="145" t="str">
        <f>DEC2HEX(HEX2DEC(C83)+4)</f>
        <v>228</v>
      </c>
      <c r="D88" s="144" t="str">
        <f>DEC2HEX(HEX2DEC(INDEX(BaseAddressTable!$B$2:$B$103,(MATCH(A88,BaseAddressTable!$A$2:$A$103,0))))+HEX2DEC(C88))</f>
        <v>A0262228</v>
      </c>
      <c r="E88" s="150" t="s">
        <v>61</v>
      </c>
      <c r="F88" s="158" t="s">
        <v>2418</v>
      </c>
      <c r="G88" s="150" t="s">
        <v>374</v>
      </c>
      <c r="H88" s="145">
        <v>0</v>
      </c>
      <c r="I88" s="157" t="s">
        <v>1292</v>
      </c>
      <c r="J88" s="150" t="s">
        <v>1354</v>
      </c>
      <c r="K88" s="148"/>
    </row>
    <row r="89" spans="1:11">
      <c r="A89" s="150" t="s">
        <v>5</v>
      </c>
      <c r="B89" s="150" t="s">
        <v>1331</v>
      </c>
      <c r="C89" s="145" t="str">
        <f>C90</f>
        <v>22C</v>
      </c>
      <c r="D89" s="144" t="str">
        <f>DEC2HEX(HEX2DEC(INDEX(BaseAddressTable!$B$2:$B$103,(MATCH(A89,BaseAddressTable!$A$2:$A$103,0))))+HEX2DEC(C89))</f>
        <v>A026222C</v>
      </c>
      <c r="E89" s="150" t="s">
        <v>61</v>
      </c>
      <c r="F89" s="159" t="s">
        <v>1310</v>
      </c>
      <c r="G89" s="150" t="s">
        <v>54</v>
      </c>
      <c r="H89" s="145" t="s">
        <v>1285</v>
      </c>
      <c r="I89" s="151" t="s">
        <v>1286</v>
      </c>
      <c r="J89" s="150" t="s">
        <v>3097</v>
      </c>
      <c r="K89" s="148"/>
    </row>
    <row r="90" spans="1:11">
      <c r="A90" s="150" t="s">
        <v>5</v>
      </c>
      <c r="B90" s="150" t="s">
        <v>1331</v>
      </c>
      <c r="C90" s="145" t="str">
        <f>C91</f>
        <v>22C</v>
      </c>
      <c r="D90" s="144" t="str">
        <f>DEC2HEX(HEX2DEC(INDEX(BaseAddressTable!$B$2:$B$103,(MATCH(A90,BaseAddressTable!$A$2:$A$103,0))))+HEX2DEC(C90))</f>
        <v>A026222C</v>
      </c>
      <c r="E90" s="150" t="s">
        <v>61</v>
      </c>
      <c r="F90" s="159" t="s">
        <v>1312</v>
      </c>
      <c r="G90" s="150" t="s">
        <v>1003</v>
      </c>
      <c r="H90" s="145">
        <v>0</v>
      </c>
      <c r="I90" s="151" t="s">
        <v>1289</v>
      </c>
      <c r="J90" s="150" t="s">
        <v>3098</v>
      </c>
      <c r="K90" s="148"/>
    </row>
    <row r="91" spans="1:11">
      <c r="A91" s="150" t="s">
        <v>5</v>
      </c>
      <c r="B91" s="150" t="s">
        <v>1331</v>
      </c>
      <c r="C91" s="145" t="str">
        <f>DEC2HEX(HEX2DEC(C88)+4)</f>
        <v>22C</v>
      </c>
      <c r="D91" s="144" t="str">
        <f>DEC2HEX(HEX2DEC(INDEX(BaseAddressTable!$B$2:$B$103,(MATCH(A91,BaseAddressTable!$A$2:$A$103,0))))+HEX2DEC(C91))</f>
        <v>A026222C</v>
      </c>
      <c r="E91" s="150" t="s">
        <v>61</v>
      </c>
      <c r="F91" s="159" t="s">
        <v>1314</v>
      </c>
      <c r="G91" s="150" t="s">
        <v>374</v>
      </c>
      <c r="H91" s="145">
        <v>0</v>
      </c>
      <c r="I91" s="215" t="s">
        <v>1292</v>
      </c>
      <c r="J91" s="150" t="s">
        <v>3099</v>
      </c>
      <c r="K91" s="148"/>
    </row>
    <row r="92" spans="1:11" s="213" customFormat="1">
      <c r="A92" s="209" t="s">
        <v>5</v>
      </c>
      <c r="B92" s="209" t="s">
        <v>1335</v>
      </c>
      <c r="C92" s="210" t="str">
        <f>C93</f>
        <v>230</v>
      </c>
      <c r="D92" s="211" t="str">
        <f>DEC2HEX(HEX2DEC(INDEX(BaseAddressTable!$B$2:$B$103,(MATCH(A92,BaseAddressTable!$A$2:$A$103,0))))+HEX2DEC(C92))</f>
        <v>A0262230</v>
      </c>
      <c r="E92" s="209" t="s">
        <v>61</v>
      </c>
      <c r="F92" s="211" t="s">
        <v>1317</v>
      </c>
      <c r="G92" s="209" t="s">
        <v>54</v>
      </c>
      <c r="H92" s="210" t="s">
        <v>1285</v>
      </c>
      <c r="I92" s="209" t="s">
        <v>1286</v>
      </c>
      <c r="J92" s="209" t="s">
        <v>3103</v>
      </c>
      <c r="K92" s="212"/>
    </row>
    <row r="93" spans="1:11" s="213" customFormat="1">
      <c r="A93" s="209" t="s">
        <v>5</v>
      </c>
      <c r="B93" s="209" t="s">
        <v>1335</v>
      </c>
      <c r="C93" s="210" t="str">
        <f>C94</f>
        <v>230</v>
      </c>
      <c r="D93" s="211" t="str">
        <f>DEC2HEX(HEX2DEC(INDEX(BaseAddressTable!$B$2:$B$103,(MATCH(A93,BaseAddressTable!$A$2:$A$103,0))))+HEX2DEC(C93))</f>
        <v>A0262230</v>
      </c>
      <c r="E93" s="209" t="s">
        <v>61</v>
      </c>
      <c r="F93" s="211" t="s">
        <v>1319</v>
      </c>
      <c r="G93" s="209" t="s">
        <v>1003</v>
      </c>
      <c r="H93" s="210">
        <v>0</v>
      </c>
      <c r="I93" s="209" t="s">
        <v>1289</v>
      </c>
      <c r="J93" s="209" t="s">
        <v>3104</v>
      </c>
      <c r="K93" s="212"/>
    </row>
    <row r="94" spans="1:11" s="213" customFormat="1">
      <c r="A94" s="209" t="s">
        <v>5</v>
      </c>
      <c r="B94" s="209" t="s">
        <v>1335</v>
      </c>
      <c r="C94" s="210" t="str">
        <f>DEC2HEX(HEX2DEC(C91)+4)</f>
        <v>230</v>
      </c>
      <c r="D94" s="211" t="str">
        <f>DEC2HEX(HEX2DEC(INDEX(BaseAddressTable!$B$2:$B$103,(MATCH(A94,BaseAddressTable!$A$2:$A$103,0))))+HEX2DEC(C94))</f>
        <v>A0262230</v>
      </c>
      <c r="E94" s="209" t="s">
        <v>61</v>
      </c>
      <c r="F94" s="211" t="s">
        <v>1321</v>
      </c>
      <c r="G94" s="209" t="s">
        <v>374</v>
      </c>
      <c r="H94" s="210">
        <v>0</v>
      </c>
      <c r="I94" s="209" t="s">
        <v>1292</v>
      </c>
      <c r="J94" s="209" t="s">
        <v>3105</v>
      </c>
      <c r="K94" s="212"/>
    </row>
    <row r="95" spans="1:11" s="213" customFormat="1">
      <c r="A95" s="209" t="s">
        <v>5</v>
      </c>
      <c r="B95" s="209" t="s">
        <v>1339</v>
      </c>
      <c r="C95" s="210" t="str">
        <f>C96</f>
        <v>234</v>
      </c>
      <c r="D95" s="211" t="str">
        <f>DEC2HEX(HEX2DEC(INDEX(BaseAddressTable!$B$2:$B$103,(MATCH(A95,BaseAddressTable!$A$2:$A$103,0))))+HEX2DEC(C95))</f>
        <v>A0262234</v>
      </c>
      <c r="E95" s="209" t="s">
        <v>61</v>
      </c>
      <c r="F95" s="211" t="s">
        <v>1324</v>
      </c>
      <c r="G95" s="209" t="s">
        <v>54</v>
      </c>
      <c r="H95" s="210" t="s">
        <v>1285</v>
      </c>
      <c r="I95" s="209" t="s">
        <v>1286</v>
      </c>
      <c r="J95" s="209" t="s">
        <v>1340</v>
      </c>
      <c r="K95" s="212"/>
    </row>
    <row r="96" spans="1:11" s="213" customFormat="1">
      <c r="A96" s="209" t="s">
        <v>5</v>
      </c>
      <c r="B96" s="209" t="s">
        <v>1339</v>
      </c>
      <c r="C96" s="210" t="str">
        <f>C97</f>
        <v>234</v>
      </c>
      <c r="D96" s="211" t="str">
        <f>DEC2HEX(HEX2DEC(INDEX(BaseAddressTable!$B$2:$B$103,(MATCH(A96,BaseAddressTable!$A$2:$A$103,0))))+HEX2DEC(C96))</f>
        <v>A0262234</v>
      </c>
      <c r="E96" s="209" t="s">
        <v>61</v>
      </c>
      <c r="F96" s="211" t="s">
        <v>1325</v>
      </c>
      <c r="G96" s="209" t="s">
        <v>1003</v>
      </c>
      <c r="H96" s="210">
        <v>0</v>
      </c>
      <c r="I96" s="209" t="s">
        <v>1289</v>
      </c>
      <c r="J96" s="209" t="s">
        <v>1341</v>
      </c>
      <c r="K96" s="212"/>
    </row>
    <row r="97" spans="1:11" s="213" customFormat="1">
      <c r="A97" s="209" t="s">
        <v>5</v>
      </c>
      <c r="B97" s="209" t="s">
        <v>1339</v>
      </c>
      <c r="C97" s="210" t="str">
        <f>DEC2HEX(HEX2DEC(C92)+4)</f>
        <v>234</v>
      </c>
      <c r="D97" s="211" t="str">
        <f>DEC2HEX(HEX2DEC(INDEX(BaseAddressTable!$B$2:$B$103,(MATCH(A97,BaseAddressTable!$A$2:$A$103,0))))+HEX2DEC(C97))</f>
        <v>A0262234</v>
      </c>
      <c r="E97" s="209" t="s">
        <v>61</v>
      </c>
      <c r="F97" s="211" t="s">
        <v>1326</v>
      </c>
      <c r="G97" s="209" t="s">
        <v>374</v>
      </c>
      <c r="H97" s="210">
        <v>0</v>
      </c>
      <c r="I97" s="209" t="s">
        <v>1292</v>
      </c>
      <c r="J97" s="209" t="s">
        <v>1342</v>
      </c>
      <c r="K97" s="212"/>
    </row>
    <row r="98" spans="1:11" s="213" customFormat="1">
      <c r="A98" s="209" t="s">
        <v>5</v>
      </c>
      <c r="B98" s="209" t="s">
        <v>1343</v>
      </c>
      <c r="C98" s="210" t="str">
        <f>C99</f>
        <v>238</v>
      </c>
      <c r="D98" s="211" t="str">
        <f>DEC2HEX(HEX2DEC(INDEX(BaseAddressTable!$B$2:$B$103,(MATCH(A98,BaseAddressTable!$A$2:$A$103,0))))+HEX2DEC(C98))</f>
        <v>A0262238</v>
      </c>
      <c r="E98" s="209" t="s">
        <v>61</v>
      </c>
      <c r="F98" s="209" t="s">
        <v>1328</v>
      </c>
      <c r="G98" s="209" t="s">
        <v>54</v>
      </c>
      <c r="H98" s="210" t="s">
        <v>1285</v>
      </c>
      <c r="I98" s="209" t="s">
        <v>1286</v>
      </c>
      <c r="J98" s="209" t="s">
        <v>1356</v>
      </c>
      <c r="K98" s="212"/>
    </row>
    <row r="99" spans="1:11" s="213" customFormat="1">
      <c r="A99" s="209" t="s">
        <v>5</v>
      </c>
      <c r="B99" s="209" t="s">
        <v>1343</v>
      </c>
      <c r="C99" s="210" t="str">
        <f>C100</f>
        <v>238</v>
      </c>
      <c r="D99" s="211" t="str">
        <f>DEC2HEX(HEX2DEC(INDEX(BaseAddressTable!$B$2:$B$103,(MATCH(A99,BaseAddressTable!$A$2:$A$103,0))))+HEX2DEC(C99))</f>
        <v>A0262238</v>
      </c>
      <c r="E99" s="209" t="s">
        <v>61</v>
      </c>
      <c r="F99" s="209" t="s">
        <v>1329</v>
      </c>
      <c r="G99" s="209" t="s">
        <v>1003</v>
      </c>
      <c r="H99" s="210">
        <v>0</v>
      </c>
      <c r="I99" s="209" t="s">
        <v>1289</v>
      </c>
      <c r="J99" s="209" t="s">
        <v>1357</v>
      </c>
      <c r="K99" s="212"/>
    </row>
    <row r="100" spans="1:11" s="213" customFormat="1">
      <c r="A100" s="209" t="s">
        <v>5</v>
      </c>
      <c r="B100" s="209" t="s">
        <v>1343</v>
      </c>
      <c r="C100" s="210" t="str">
        <f>DEC2HEX(HEX2DEC(C95)+4)</f>
        <v>238</v>
      </c>
      <c r="D100" s="211" t="str">
        <f>DEC2HEX(HEX2DEC(INDEX(BaseAddressTable!$B$2:$B$103,(MATCH(A100,BaseAddressTable!$A$2:$A$103,0))))+HEX2DEC(C100))</f>
        <v>A0262238</v>
      </c>
      <c r="E100" s="209" t="s">
        <v>61</v>
      </c>
      <c r="F100" s="214" t="s">
        <v>1330</v>
      </c>
      <c r="G100" s="209" t="s">
        <v>374</v>
      </c>
      <c r="H100" s="210">
        <v>0</v>
      </c>
      <c r="I100" s="209" t="s">
        <v>1292</v>
      </c>
      <c r="J100" s="209" t="s">
        <v>1358</v>
      </c>
      <c r="K100" s="212"/>
    </row>
    <row r="101" spans="1:11" s="213" customFormat="1">
      <c r="A101" s="209" t="s">
        <v>5</v>
      </c>
      <c r="B101" s="209" t="s">
        <v>1347</v>
      </c>
      <c r="C101" s="210" t="str">
        <f>C102</f>
        <v>23C</v>
      </c>
      <c r="D101" s="211" t="str">
        <f>DEC2HEX(HEX2DEC(INDEX(BaseAddressTable!$B$2:$B$103,(MATCH(A101,BaseAddressTable!$A$2:$A$103,0))))+HEX2DEC(C101))</f>
        <v>A026223C</v>
      </c>
      <c r="E101" s="209" t="s">
        <v>61</v>
      </c>
      <c r="F101" s="209" t="s">
        <v>2395</v>
      </c>
      <c r="G101" s="209" t="s">
        <v>54</v>
      </c>
      <c r="H101" s="210" t="s">
        <v>1285</v>
      </c>
      <c r="I101" s="209" t="s">
        <v>1286</v>
      </c>
      <c r="J101" s="209" t="s">
        <v>3106</v>
      </c>
      <c r="K101" s="212"/>
    </row>
    <row r="102" spans="1:11" s="213" customFormat="1">
      <c r="A102" s="209" t="s">
        <v>5</v>
      </c>
      <c r="B102" s="209" t="s">
        <v>1347</v>
      </c>
      <c r="C102" s="210" t="str">
        <f>C103</f>
        <v>23C</v>
      </c>
      <c r="D102" s="211" t="str">
        <f>DEC2HEX(HEX2DEC(INDEX(BaseAddressTable!$B$2:$B$103,(MATCH(A102,BaseAddressTable!$A$2:$A$103,0))))+HEX2DEC(C102))</f>
        <v>A026223C</v>
      </c>
      <c r="E102" s="209" t="s">
        <v>61</v>
      </c>
      <c r="F102" s="209" t="s">
        <v>2396</v>
      </c>
      <c r="G102" s="209" t="s">
        <v>1003</v>
      </c>
      <c r="H102" s="210">
        <v>0</v>
      </c>
      <c r="I102" s="209" t="s">
        <v>1289</v>
      </c>
      <c r="J102" s="209" t="s">
        <v>3107</v>
      </c>
      <c r="K102" s="212"/>
    </row>
    <row r="103" spans="1:11" s="213" customFormat="1">
      <c r="A103" s="209" t="s">
        <v>5</v>
      </c>
      <c r="B103" s="209" t="s">
        <v>1347</v>
      </c>
      <c r="C103" s="210" t="str">
        <f>DEC2HEX(HEX2DEC(C100)+4)</f>
        <v>23C</v>
      </c>
      <c r="D103" s="211" t="str">
        <f>DEC2HEX(HEX2DEC(INDEX(BaseAddressTable!$B$2:$B$103,(MATCH(A103,BaseAddressTable!$A$2:$A$103,0))))+HEX2DEC(C103))</f>
        <v>A026223C</v>
      </c>
      <c r="E103" s="209" t="s">
        <v>61</v>
      </c>
      <c r="F103" s="209" t="s">
        <v>2397</v>
      </c>
      <c r="G103" s="209" t="s">
        <v>374</v>
      </c>
      <c r="H103" s="210">
        <v>0</v>
      </c>
      <c r="I103" s="209" t="s">
        <v>1292</v>
      </c>
      <c r="J103" s="209" t="s">
        <v>3108</v>
      </c>
      <c r="K103" s="212"/>
    </row>
    <row r="104" spans="1:11" s="213" customFormat="1">
      <c r="A104" s="209" t="s">
        <v>5</v>
      </c>
      <c r="B104" s="209" t="s">
        <v>1351</v>
      </c>
      <c r="C104" s="210" t="str">
        <f>C105</f>
        <v>240</v>
      </c>
      <c r="D104" s="211" t="str">
        <f>DEC2HEX(HEX2DEC(INDEX(BaseAddressTable!$B$2:$B$103,(MATCH(A104,BaseAddressTable!$A$2:$A$103,0))))+HEX2DEC(C104))</f>
        <v>A0262240</v>
      </c>
      <c r="E104" s="209" t="s">
        <v>61</v>
      </c>
      <c r="F104" s="209" t="s">
        <v>2398</v>
      </c>
      <c r="G104" s="209" t="s">
        <v>54</v>
      </c>
      <c r="H104" s="210" t="s">
        <v>1285</v>
      </c>
      <c r="I104" s="209" t="s">
        <v>1286</v>
      </c>
      <c r="J104" s="209" t="s">
        <v>3109</v>
      </c>
      <c r="K104" s="212"/>
    </row>
    <row r="105" spans="1:11" s="213" customFormat="1">
      <c r="A105" s="209" t="s">
        <v>5</v>
      </c>
      <c r="B105" s="209" t="s">
        <v>1351</v>
      </c>
      <c r="C105" s="210" t="str">
        <f>C106</f>
        <v>240</v>
      </c>
      <c r="D105" s="211" t="str">
        <f>DEC2HEX(HEX2DEC(INDEX(BaseAddressTable!$B$2:$B$103,(MATCH(A105,BaseAddressTable!$A$2:$A$103,0))))+HEX2DEC(C105))</f>
        <v>A0262240</v>
      </c>
      <c r="E105" s="209" t="s">
        <v>61</v>
      </c>
      <c r="F105" s="209" t="s">
        <v>2399</v>
      </c>
      <c r="G105" s="209" t="s">
        <v>1003</v>
      </c>
      <c r="H105" s="210">
        <v>0</v>
      </c>
      <c r="I105" s="209" t="s">
        <v>1289</v>
      </c>
      <c r="J105" s="209" t="s">
        <v>3110</v>
      </c>
      <c r="K105" s="212"/>
    </row>
    <row r="106" spans="1:11" s="213" customFormat="1">
      <c r="A106" s="209" t="s">
        <v>5</v>
      </c>
      <c r="B106" s="209" t="s">
        <v>1351</v>
      </c>
      <c r="C106" s="210" t="str">
        <f>DEC2HEX(HEX2DEC(C103)+4)</f>
        <v>240</v>
      </c>
      <c r="D106" s="211" t="str">
        <f>DEC2HEX(HEX2DEC(INDEX(BaseAddressTable!$B$2:$B$103,(MATCH(A106,BaseAddressTable!$A$2:$A$103,0))))+HEX2DEC(C106))</f>
        <v>A0262240</v>
      </c>
      <c r="E106" s="209" t="s">
        <v>61</v>
      </c>
      <c r="F106" s="209" t="s">
        <v>2400</v>
      </c>
      <c r="G106" s="209" t="s">
        <v>374</v>
      </c>
      <c r="H106" s="210">
        <v>0</v>
      </c>
      <c r="I106" s="209" t="s">
        <v>1292</v>
      </c>
      <c r="J106" s="209" t="s">
        <v>3111</v>
      </c>
      <c r="K106" s="212"/>
    </row>
    <row r="107" spans="1:11" s="213" customFormat="1">
      <c r="A107" s="209" t="s">
        <v>5</v>
      </c>
      <c r="B107" s="209" t="s">
        <v>1355</v>
      </c>
      <c r="C107" s="210" t="str">
        <f>C108</f>
        <v>244</v>
      </c>
      <c r="D107" s="211" t="str">
        <f>DEC2HEX(HEX2DEC(INDEX(BaseAddressTable!$B$2:$B$103,(MATCH(A107,BaseAddressTable!$A$2:$A$103,0))))+HEX2DEC(C107))</f>
        <v>A0262244</v>
      </c>
      <c r="E107" s="209" t="s">
        <v>61</v>
      </c>
      <c r="F107" s="209" t="s">
        <v>2401</v>
      </c>
      <c r="G107" s="209" t="s">
        <v>54</v>
      </c>
      <c r="H107" s="210" t="s">
        <v>1285</v>
      </c>
      <c r="I107" s="209" t="s">
        <v>1286</v>
      </c>
      <c r="J107" s="209" t="s">
        <v>1344</v>
      </c>
      <c r="K107" s="212"/>
    </row>
    <row r="108" spans="1:11" s="213" customFormat="1">
      <c r="A108" s="209" t="s">
        <v>5</v>
      </c>
      <c r="B108" s="209" t="s">
        <v>1355</v>
      </c>
      <c r="C108" s="210" t="str">
        <f>C109</f>
        <v>244</v>
      </c>
      <c r="D108" s="211" t="str">
        <f>DEC2HEX(HEX2DEC(INDEX(BaseAddressTable!$B$2:$B$103,(MATCH(A108,BaseAddressTable!$A$2:$A$103,0))))+HEX2DEC(C108))</f>
        <v>A0262244</v>
      </c>
      <c r="E108" s="209" t="s">
        <v>61</v>
      </c>
      <c r="F108" s="209" t="s">
        <v>2402</v>
      </c>
      <c r="G108" s="209" t="s">
        <v>1003</v>
      </c>
      <c r="H108" s="210">
        <v>0</v>
      </c>
      <c r="I108" s="209" t="s">
        <v>1289</v>
      </c>
      <c r="J108" s="209" t="s">
        <v>1345</v>
      </c>
      <c r="K108" s="212"/>
    </row>
    <row r="109" spans="1:11" s="213" customFormat="1">
      <c r="A109" s="209" t="s">
        <v>5</v>
      </c>
      <c r="B109" s="209" t="s">
        <v>1355</v>
      </c>
      <c r="C109" s="210" t="str">
        <f>DEC2HEX(HEX2DEC(C104)+4)</f>
        <v>244</v>
      </c>
      <c r="D109" s="211" t="str">
        <f>DEC2HEX(HEX2DEC(INDEX(BaseAddressTable!$B$2:$B$103,(MATCH(A109,BaseAddressTable!$A$2:$A$103,0))))+HEX2DEC(C109))</f>
        <v>A0262244</v>
      </c>
      <c r="E109" s="209" t="s">
        <v>61</v>
      </c>
      <c r="F109" s="209" t="s">
        <v>2403</v>
      </c>
      <c r="G109" s="209" t="s">
        <v>374</v>
      </c>
      <c r="H109" s="210">
        <v>0</v>
      </c>
      <c r="I109" s="209" t="s">
        <v>1292</v>
      </c>
      <c r="J109" s="209" t="s">
        <v>1346</v>
      </c>
      <c r="K109" s="212"/>
    </row>
    <row r="110" spans="1:11" s="213" customFormat="1">
      <c r="A110" s="209" t="s">
        <v>5</v>
      </c>
      <c r="B110" s="209" t="s">
        <v>1359</v>
      </c>
      <c r="C110" s="210" t="str">
        <f>C111</f>
        <v>248</v>
      </c>
      <c r="D110" s="211" t="str">
        <f>DEC2HEX(HEX2DEC(INDEX(BaseAddressTable!$B$2:$B$103,(MATCH(A110,BaseAddressTable!$A$2:$A$103,0))))+HEX2DEC(C110))</f>
        <v>A0262248</v>
      </c>
      <c r="E110" s="209" t="s">
        <v>61</v>
      </c>
      <c r="F110" s="209" t="s">
        <v>2404</v>
      </c>
      <c r="G110" s="209" t="s">
        <v>54</v>
      </c>
      <c r="H110" s="210" t="s">
        <v>1285</v>
      </c>
      <c r="I110" s="209" t="s">
        <v>1286</v>
      </c>
      <c r="J110" s="209" t="s">
        <v>1360</v>
      </c>
      <c r="K110" s="212"/>
    </row>
    <row r="111" spans="1:11" s="213" customFormat="1">
      <c r="A111" s="209" t="s">
        <v>5</v>
      </c>
      <c r="B111" s="209" t="s">
        <v>1359</v>
      </c>
      <c r="C111" s="210" t="str">
        <f>C112</f>
        <v>248</v>
      </c>
      <c r="D111" s="211" t="str">
        <f>DEC2HEX(HEX2DEC(INDEX(BaseAddressTable!$B$2:$B$103,(MATCH(A111,BaseAddressTable!$A$2:$A$103,0))))+HEX2DEC(C111))</f>
        <v>A0262248</v>
      </c>
      <c r="E111" s="209" t="s">
        <v>61</v>
      </c>
      <c r="F111" s="209" t="s">
        <v>2405</v>
      </c>
      <c r="G111" s="209" t="s">
        <v>1003</v>
      </c>
      <c r="H111" s="210">
        <v>0</v>
      </c>
      <c r="I111" s="209" t="s">
        <v>1289</v>
      </c>
      <c r="J111" s="209" t="s">
        <v>1361</v>
      </c>
      <c r="K111" s="212"/>
    </row>
    <row r="112" spans="1:11" s="213" customFormat="1">
      <c r="A112" s="209" t="s">
        <v>5</v>
      </c>
      <c r="B112" s="209" t="s">
        <v>1359</v>
      </c>
      <c r="C112" s="210" t="str">
        <f>DEC2HEX(HEX2DEC(C107)+4)</f>
        <v>248</v>
      </c>
      <c r="D112" s="211" t="str">
        <f>DEC2HEX(HEX2DEC(INDEX(BaseAddressTable!$B$2:$B$103,(MATCH(A112,BaseAddressTable!$A$2:$A$103,0))))+HEX2DEC(C112))</f>
        <v>A0262248</v>
      </c>
      <c r="E112" s="209" t="s">
        <v>61</v>
      </c>
      <c r="F112" s="209" t="s">
        <v>2406</v>
      </c>
      <c r="G112" s="209" t="s">
        <v>374</v>
      </c>
      <c r="H112" s="210">
        <v>0</v>
      </c>
      <c r="I112" s="209" t="s">
        <v>1292</v>
      </c>
      <c r="J112" s="209" t="s">
        <v>1362</v>
      </c>
      <c r="K112" s="212"/>
    </row>
    <row r="113" spans="1:11">
      <c r="A113" s="150" t="s">
        <v>5</v>
      </c>
      <c r="B113" s="150" t="s">
        <v>1363</v>
      </c>
      <c r="C113" s="160" t="str">
        <f>C114</f>
        <v>24C</v>
      </c>
      <c r="D113" s="144" t="str">
        <f>DEC2HEX(HEX2DEC(INDEX(BaseAddressTable!$B$2:$B$103,(MATCH(A113,BaseAddressTable!$A$2:$A$103,0))))+HEX2DEC(C113))</f>
        <v>A026224C</v>
      </c>
      <c r="E113" s="150" t="s">
        <v>61</v>
      </c>
      <c r="F113" s="150" t="s">
        <v>1364</v>
      </c>
      <c r="G113" s="150" t="s">
        <v>54</v>
      </c>
      <c r="H113" s="145" t="s">
        <v>1365</v>
      </c>
      <c r="I113" s="151" t="s">
        <v>1366</v>
      </c>
      <c r="J113" s="150" t="s">
        <v>1367</v>
      </c>
      <c r="K113" s="148"/>
    </row>
    <row r="114" spans="1:11">
      <c r="A114" s="150" t="s">
        <v>5</v>
      </c>
      <c r="B114" s="150" t="s">
        <v>1363</v>
      </c>
      <c r="C114" s="145" t="str">
        <f>C115</f>
        <v>24C</v>
      </c>
      <c r="D114" s="144" t="str">
        <f>DEC2HEX(HEX2DEC(INDEX(BaseAddressTable!$B$2:$B$103,(MATCH(A114,BaseAddressTable!$A$2:$A$103,0))))+HEX2DEC(C114))</f>
        <v>A026224C</v>
      </c>
      <c r="E114" s="150" t="s">
        <v>61</v>
      </c>
      <c r="F114" s="150" t="s">
        <v>1368</v>
      </c>
      <c r="G114" s="150" t="s">
        <v>1003</v>
      </c>
      <c r="H114" s="145">
        <v>1</v>
      </c>
      <c r="I114" s="151" t="s">
        <v>1369</v>
      </c>
      <c r="J114" s="150" t="s">
        <v>1370</v>
      </c>
      <c r="K114" s="148"/>
    </row>
    <row r="115" spans="1:11">
      <c r="A115" s="150" t="s">
        <v>5</v>
      </c>
      <c r="B115" s="150" t="s">
        <v>1363</v>
      </c>
      <c r="C115" s="145" t="str">
        <f>DEC2HEX(HEX2DEC(C112)+4)</f>
        <v>24C</v>
      </c>
      <c r="D115" s="144" t="str">
        <f>DEC2HEX(HEX2DEC(INDEX(BaseAddressTable!$B$2:$B$103,(MATCH(A115,BaseAddressTable!$A$2:$A$103,0))))+HEX2DEC(C115))</f>
        <v>A026224C</v>
      </c>
      <c r="E115" s="150" t="s">
        <v>61</v>
      </c>
      <c r="F115" s="150" t="s">
        <v>1371</v>
      </c>
      <c r="G115" s="150" t="s">
        <v>374</v>
      </c>
      <c r="H115" s="145">
        <v>0</v>
      </c>
      <c r="I115" s="157" t="s">
        <v>1292</v>
      </c>
      <c r="J115" s="150" t="s">
        <v>1372</v>
      </c>
      <c r="K115" s="148"/>
    </row>
    <row r="116" spans="1:11">
      <c r="A116" s="150" t="s">
        <v>5</v>
      </c>
      <c r="B116" s="150" t="s">
        <v>1373</v>
      </c>
      <c r="C116" s="145" t="str">
        <f>DEC2HEX(HEX2DEC(C115)+4)</f>
        <v>250</v>
      </c>
      <c r="D116" s="144" t="str">
        <f>DEC2HEX(HEX2DEC(INDEX(BaseAddressTable!$B$2:$B$103,(MATCH(A116,BaseAddressTable!$A$2:$A$103,0))))+HEX2DEC(C116))</f>
        <v>A0262250</v>
      </c>
      <c r="E116" s="150" t="s">
        <v>61</v>
      </c>
      <c r="F116" s="150" t="s">
        <v>1374</v>
      </c>
      <c r="G116" s="150" t="s">
        <v>54</v>
      </c>
      <c r="H116" s="145" t="s">
        <v>1365</v>
      </c>
      <c r="I116" s="151" t="s">
        <v>1366</v>
      </c>
      <c r="J116" s="150" t="s">
        <v>1375</v>
      </c>
      <c r="K116" s="148"/>
    </row>
    <row r="117" spans="1:11">
      <c r="A117" s="150" t="s">
        <v>5</v>
      </c>
      <c r="B117" s="150" t="s">
        <v>1373</v>
      </c>
      <c r="C117" s="145" t="str">
        <f>DEC2HEX(HEX2DEC(C114)+4)</f>
        <v>250</v>
      </c>
      <c r="D117" s="144" t="str">
        <f>DEC2HEX(HEX2DEC(INDEX(BaseAddressTable!$B$2:$B$103,(MATCH(A117,BaseAddressTable!$A$2:$A$103,0))))+HEX2DEC(C117))</f>
        <v>A0262250</v>
      </c>
      <c r="E117" s="150" t="s">
        <v>61</v>
      </c>
      <c r="F117" s="150" t="s">
        <v>1376</v>
      </c>
      <c r="G117" s="150" t="s">
        <v>1003</v>
      </c>
      <c r="H117" s="145">
        <v>1</v>
      </c>
      <c r="I117" s="151" t="s">
        <v>1369</v>
      </c>
      <c r="J117" s="150" t="s">
        <v>1377</v>
      </c>
      <c r="K117" s="148"/>
    </row>
    <row r="118" spans="1:11">
      <c r="A118" s="150" t="s">
        <v>5</v>
      </c>
      <c r="B118" s="150" t="s">
        <v>1373</v>
      </c>
      <c r="C118" s="145" t="str">
        <f>DEC2HEX(HEX2DEC(C114)+4)</f>
        <v>250</v>
      </c>
      <c r="D118" s="144" t="str">
        <f>DEC2HEX(HEX2DEC(INDEX(BaseAddressTable!$B$2:$B$103,(MATCH(A118,BaseAddressTable!$A$2:$A$103,0))))+HEX2DEC(C118))</f>
        <v>A0262250</v>
      </c>
      <c r="E118" s="150" t="s">
        <v>61</v>
      </c>
      <c r="F118" s="150" t="s">
        <v>1378</v>
      </c>
      <c r="G118" s="150" t="s">
        <v>374</v>
      </c>
      <c r="H118" s="145">
        <v>0</v>
      </c>
      <c r="I118" s="157" t="s">
        <v>1292</v>
      </c>
      <c r="J118" s="150" t="s">
        <v>1379</v>
      </c>
      <c r="K118" s="148"/>
    </row>
    <row r="119" spans="1:11">
      <c r="A119" s="150" t="s">
        <v>5</v>
      </c>
      <c r="B119" s="150" t="s">
        <v>1380</v>
      </c>
      <c r="C119" s="145" t="str">
        <f>DEC2HEX(HEX2DEC(C116)+4)</f>
        <v>254</v>
      </c>
      <c r="D119" s="144" t="str">
        <f>DEC2HEX(HEX2DEC(INDEX(BaseAddressTable!$B$2:$B$103,(MATCH(A119,BaseAddressTable!$A$2:$A$103,0))))+HEX2DEC(C119))</f>
        <v>A0262254</v>
      </c>
      <c r="E119" s="150" t="s">
        <v>61</v>
      </c>
      <c r="F119" s="150" t="s">
        <v>1381</v>
      </c>
      <c r="G119" s="150" t="s">
        <v>54</v>
      </c>
      <c r="H119" s="145" t="s">
        <v>1365</v>
      </c>
      <c r="I119" s="151" t="s">
        <v>1366</v>
      </c>
      <c r="J119" s="150" t="s">
        <v>1382</v>
      </c>
      <c r="K119" s="148"/>
    </row>
    <row r="120" spans="1:11">
      <c r="A120" s="150" t="s">
        <v>5</v>
      </c>
      <c r="B120" s="150" t="s">
        <v>1380</v>
      </c>
      <c r="C120" s="145" t="str">
        <f>DEC2HEX(HEX2DEC(C117)+4)</f>
        <v>254</v>
      </c>
      <c r="D120" s="144" t="str">
        <f>DEC2HEX(HEX2DEC(INDEX(BaseAddressTable!$B$2:$B$103,(MATCH(A120,BaseAddressTable!$A$2:$A$103,0))))+HEX2DEC(C120))</f>
        <v>A0262254</v>
      </c>
      <c r="E120" s="150" t="s">
        <v>61</v>
      </c>
      <c r="F120" s="150" t="s">
        <v>1383</v>
      </c>
      <c r="G120" s="150" t="s">
        <v>1003</v>
      </c>
      <c r="H120" s="145">
        <v>1</v>
      </c>
      <c r="I120" s="151" t="s">
        <v>1369</v>
      </c>
      <c r="J120" s="150" t="s">
        <v>1384</v>
      </c>
      <c r="K120" s="148"/>
    </row>
    <row r="121" spans="1:11">
      <c r="A121" s="150" t="s">
        <v>5</v>
      </c>
      <c r="B121" s="150" t="s">
        <v>1380</v>
      </c>
      <c r="C121" s="145" t="str">
        <f>DEC2HEX(HEX2DEC(C118)+4)</f>
        <v>254</v>
      </c>
      <c r="D121" s="144" t="str">
        <f>DEC2HEX(HEX2DEC(INDEX(BaseAddressTable!$B$2:$B$103,(MATCH(A121,BaseAddressTable!$A$2:$A$103,0))))+HEX2DEC(C121))</f>
        <v>A0262254</v>
      </c>
      <c r="E121" s="150" t="s">
        <v>61</v>
      </c>
      <c r="F121" s="150" t="s">
        <v>1385</v>
      </c>
      <c r="G121" s="150" t="s">
        <v>374</v>
      </c>
      <c r="H121" s="145">
        <v>0</v>
      </c>
      <c r="I121" s="157" t="s">
        <v>1292</v>
      </c>
      <c r="J121" s="150" t="s">
        <v>1386</v>
      </c>
      <c r="K121" s="148"/>
    </row>
    <row r="122" spans="1:11">
      <c r="A122" s="150" t="s">
        <v>5</v>
      </c>
      <c r="B122" s="150" t="s">
        <v>1387</v>
      </c>
      <c r="C122" s="145" t="str">
        <f>DEC2HEX(HEX2DEC(C119)+4)</f>
        <v>258</v>
      </c>
      <c r="D122" s="144" t="str">
        <f>DEC2HEX(HEX2DEC(INDEX(BaseAddressTable!$B$2:$B$103,(MATCH(A122,BaseAddressTable!$A$2:$A$103,0))))+HEX2DEC(C122))</f>
        <v>A0262258</v>
      </c>
      <c r="E122" s="150" t="s">
        <v>61</v>
      </c>
      <c r="F122" s="150" t="s">
        <v>1388</v>
      </c>
      <c r="G122" s="150" t="s">
        <v>54</v>
      </c>
      <c r="H122" s="145" t="s">
        <v>1365</v>
      </c>
      <c r="I122" s="151" t="s">
        <v>1366</v>
      </c>
      <c r="J122" s="150" t="s">
        <v>1389</v>
      </c>
      <c r="K122" s="148"/>
    </row>
    <row r="123" spans="1:11">
      <c r="A123" s="150" t="s">
        <v>5</v>
      </c>
      <c r="B123" s="150" t="s">
        <v>1387</v>
      </c>
      <c r="C123" s="145" t="str">
        <f>DEC2HEX(HEX2DEC(C119)+4)</f>
        <v>258</v>
      </c>
      <c r="D123" s="144" t="str">
        <f>DEC2HEX(HEX2DEC(INDEX(BaseAddressTable!$B$2:$B$103,(MATCH(A123,BaseAddressTable!$A$2:$A$103,0))))+HEX2DEC(C123))</f>
        <v>A0262258</v>
      </c>
      <c r="E123" s="150" t="s">
        <v>61</v>
      </c>
      <c r="F123" s="150" t="s">
        <v>1390</v>
      </c>
      <c r="G123" s="150" t="s">
        <v>1003</v>
      </c>
      <c r="H123" s="145">
        <v>1</v>
      </c>
      <c r="I123" s="151" t="s">
        <v>1369</v>
      </c>
      <c r="J123" s="150" t="s">
        <v>1391</v>
      </c>
      <c r="K123" s="148"/>
    </row>
    <row r="124" spans="1:11">
      <c r="A124" s="150" t="s">
        <v>5</v>
      </c>
      <c r="B124" s="150" t="s">
        <v>1387</v>
      </c>
      <c r="C124" s="145" t="str">
        <f>DEC2HEX(HEX2DEC(C119)+4)</f>
        <v>258</v>
      </c>
      <c r="D124" s="144" t="str">
        <f>DEC2HEX(HEX2DEC(INDEX(BaseAddressTable!$B$2:$B$103,(MATCH(A124,BaseAddressTable!$A$2:$A$103,0))))+HEX2DEC(C124))</f>
        <v>A0262258</v>
      </c>
      <c r="E124" s="150" t="s">
        <v>61</v>
      </c>
      <c r="F124" s="150" t="s">
        <v>1392</v>
      </c>
      <c r="G124" s="150" t="s">
        <v>374</v>
      </c>
      <c r="H124" s="145">
        <v>0</v>
      </c>
      <c r="I124" s="157" t="s">
        <v>1292</v>
      </c>
      <c r="J124" s="150" t="s">
        <v>1393</v>
      </c>
      <c r="K124" s="148"/>
    </row>
    <row r="125" spans="1:11">
      <c r="A125" s="150" t="s">
        <v>5</v>
      </c>
      <c r="B125" s="150" t="s">
        <v>1394</v>
      </c>
      <c r="C125" s="145" t="str">
        <f>C126</f>
        <v>25C</v>
      </c>
      <c r="D125" s="144" t="str">
        <f>DEC2HEX(HEX2DEC(INDEX(BaseAddressTable!$B$2:$B$103,(MATCH(A125,BaseAddressTable!$A$2:$A$103,0))))+HEX2DEC(C125))</f>
        <v>A026225C</v>
      </c>
      <c r="E125" s="150" t="s">
        <v>61</v>
      </c>
      <c r="F125" s="158" t="s">
        <v>2419</v>
      </c>
      <c r="G125" s="150" t="s">
        <v>54</v>
      </c>
      <c r="H125" s="145" t="s">
        <v>1285</v>
      </c>
      <c r="I125" s="151" t="s">
        <v>1395</v>
      </c>
      <c r="J125" s="150" t="s">
        <v>1396</v>
      </c>
      <c r="K125" s="148"/>
    </row>
    <row r="126" spans="1:11">
      <c r="A126" s="150" t="s">
        <v>5</v>
      </c>
      <c r="B126" s="150" t="s">
        <v>1394</v>
      </c>
      <c r="C126" s="145" t="str">
        <f>C127</f>
        <v>25C</v>
      </c>
      <c r="D126" s="144" t="str">
        <f>DEC2HEX(HEX2DEC(INDEX(BaseAddressTable!$B$2:$B$103,(MATCH(A126,BaseAddressTable!$A$2:$A$103,0))))+HEX2DEC(C126))</f>
        <v>A026225C</v>
      </c>
      <c r="E126" s="150" t="s">
        <v>61</v>
      </c>
      <c r="F126" s="158" t="s">
        <v>2420</v>
      </c>
      <c r="G126" s="150" t="s">
        <v>1003</v>
      </c>
      <c r="H126" s="145">
        <v>0</v>
      </c>
      <c r="I126" s="151" t="s">
        <v>1369</v>
      </c>
      <c r="J126" s="150" t="s">
        <v>1397</v>
      </c>
      <c r="K126" s="148"/>
    </row>
    <row r="127" spans="1:11">
      <c r="A127" s="150" t="s">
        <v>5</v>
      </c>
      <c r="B127" s="150" t="s">
        <v>1394</v>
      </c>
      <c r="C127" s="145" t="str">
        <f>DEC2HEX(HEX2DEC(C122)+4)</f>
        <v>25C</v>
      </c>
      <c r="D127" s="144" t="str">
        <f>DEC2HEX(HEX2DEC(INDEX(BaseAddressTable!$B$2:$B$103,(MATCH(A127,BaseAddressTable!$A$2:$A$103,0))))+HEX2DEC(C127))</f>
        <v>A026225C</v>
      </c>
      <c r="E127" s="150" t="s">
        <v>61</v>
      </c>
      <c r="F127" s="158" t="s">
        <v>2421</v>
      </c>
      <c r="G127" s="150" t="s">
        <v>374</v>
      </c>
      <c r="H127" s="145">
        <v>0</v>
      </c>
      <c r="I127" s="157" t="s">
        <v>1292</v>
      </c>
      <c r="J127" s="150" t="s">
        <v>1398</v>
      </c>
      <c r="K127" s="148"/>
    </row>
    <row r="128" spans="1:11">
      <c r="A128" s="150" t="s">
        <v>5</v>
      </c>
      <c r="B128" s="150" t="s">
        <v>1399</v>
      </c>
      <c r="C128" s="145" t="str">
        <f>DEC2HEX(HEX2DEC(C126)+4)</f>
        <v>260</v>
      </c>
      <c r="D128" s="144" t="str">
        <f>DEC2HEX(HEX2DEC(INDEX(BaseAddressTable!$B$2:$B$103,(MATCH(A128,BaseAddressTable!$A$2:$A$103,0))))+HEX2DEC(C128))</f>
        <v>A0262260</v>
      </c>
      <c r="E128" s="150" t="s">
        <v>61</v>
      </c>
      <c r="F128" s="158" t="s">
        <v>2422</v>
      </c>
      <c r="G128" s="150" t="s">
        <v>54</v>
      </c>
      <c r="H128" s="145" t="s">
        <v>1285</v>
      </c>
      <c r="I128" s="151" t="s">
        <v>1400</v>
      </c>
      <c r="J128" s="150" t="s">
        <v>1401</v>
      </c>
      <c r="K128" s="148"/>
    </row>
    <row r="129" spans="1:11">
      <c r="A129" s="150" t="s">
        <v>5</v>
      </c>
      <c r="B129" s="150" t="s">
        <v>1399</v>
      </c>
      <c r="C129" s="145" t="str">
        <f>DEC2HEX(HEX2DEC(C127)+4)</f>
        <v>260</v>
      </c>
      <c r="D129" s="144" t="str">
        <f>DEC2HEX(HEX2DEC(INDEX(BaseAddressTable!$B$2:$B$103,(MATCH(A129,BaseAddressTable!$A$2:$A$103,0))))+HEX2DEC(C129))</f>
        <v>A0262260</v>
      </c>
      <c r="E129" s="150" t="s">
        <v>61</v>
      </c>
      <c r="F129" s="158" t="s">
        <v>2423</v>
      </c>
      <c r="G129" s="150" t="s">
        <v>1003</v>
      </c>
      <c r="H129" s="145">
        <v>0</v>
      </c>
      <c r="I129" s="151" t="s">
        <v>1289</v>
      </c>
      <c r="J129" s="150" t="s">
        <v>1402</v>
      </c>
      <c r="K129" s="148"/>
    </row>
    <row r="130" spans="1:11" ht="28.8">
      <c r="A130" s="150" t="s">
        <v>5</v>
      </c>
      <c r="B130" s="150" t="s">
        <v>1399</v>
      </c>
      <c r="C130" s="145" t="str">
        <f>DEC2HEX(HEX2DEC(C125)+4)</f>
        <v>260</v>
      </c>
      <c r="D130" s="144" t="str">
        <f>DEC2HEX(HEX2DEC(INDEX(BaseAddressTable!$B$2:$B$103,(MATCH(A130,BaseAddressTable!$A$2:$A$103,0))))+HEX2DEC(C130))</f>
        <v>A0262260</v>
      </c>
      <c r="E130" s="150" t="s">
        <v>61</v>
      </c>
      <c r="F130" s="158" t="s">
        <v>2424</v>
      </c>
      <c r="G130" s="150" t="s">
        <v>374</v>
      </c>
      <c r="H130" s="145">
        <v>0</v>
      </c>
      <c r="I130" s="157" t="s">
        <v>1403</v>
      </c>
      <c r="J130" s="150" t="s">
        <v>1404</v>
      </c>
      <c r="K130" s="148"/>
    </row>
    <row r="131" spans="1:11">
      <c r="A131" s="150" t="s">
        <v>5</v>
      </c>
      <c r="B131" s="150" t="s">
        <v>1405</v>
      </c>
      <c r="C131" s="145" t="str">
        <f>C132</f>
        <v>264</v>
      </c>
      <c r="D131" s="144" t="str">
        <f>DEC2HEX(HEX2DEC(INDEX(BaseAddressTable!$B$2:$B$103,(MATCH(A131,BaseAddressTable!$A$2:$A$103,0))))+HEX2DEC(C131))</f>
        <v>A0262264</v>
      </c>
      <c r="E131" s="150" t="s">
        <v>61</v>
      </c>
      <c r="F131" s="158" t="s">
        <v>2425</v>
      </c>
      <c r="G131" s="150" t="s">
        <v>54</v>
      </c>
      <c r="H131" s="145" t="s">
        <v>1285</v>
      </c>
      <c r="I131" s="151" t="s">
        <v>1406</v>
      </c>
      <c r="J131" s="150" t="s">
        <v>1407</v>
      </c>
      <c r="K131" s="148"/>
    </row>
    <row r="132" spans="1:11">
      <c r="A132" s="150" t="s">
        <v>5</v>
      </c>
      <c r="B132" s="150" t="s">
        <v>1405</v>
      </c>
      <c r="C132" s="145" t="str">
        <f>C133</f>
        <v>264</v>
      </c>
      <c r="D132" s="144" t="str">
        <f>DEC2HEX(HEX2DEC(INDEX(BaseAddressTable!$B$2:$B$103,(MATCH(A132,BaseAddressTable!$A$2:$A$103,0))))+HEX2DEC(C132))</f>
        <v>A0262264</v>
      </c>
      <c r="E132" s="150" t="s">
        <v>61</v>
      </c>
      <c r="F132" s="158" t="s">
        <v>2426</v>
      </c>
      <c r="G132" s="150" t="s">
        <v>1003</v>
      </c>
      <c r="H132" s="145">
        <v>0</v>
      </c>
      <c r="I132" s="151" t="s">
        <v>1289</v>
      </c>
      <c r="J132" s="150" t="s">
        <v>1408</v>
      </c>
      <c r="K132" s="148"/>
    </row>
    <row r="133" spans="1:11" ht="28.8">
      <c r="A133" s="150" t="s">
        <v>5</v>
      </c>
      <c r="B133" s="150" t="s">
        <v>1405</v>
      </c>
      <c r="C133" s="145" t="str">
        <f>DEC2HEX(HEX2DEC(C128)+4)</f>
        <v>264</v>
      </c>
      <c r="D133" s="144" t="str">
        <f>DEC2HEX(HEX2DEC(INDEX(BaseAddressTable!$B$2:$B$103,(MATCH(A133,BaseAddressTable!$A$2:$A$103,0))))+HEX2DEC(C133))</f>
        <v>A0262264</v>
      </c>
      <c r="E133" s="150" t="s">
        <v>61</v>
      </c>
      <c r="F133" s="158" t="s">
        <v>2427</v>
      </c>
      <c r="G133" s="150" t="s">
        <v>374</v>
      </c>
      <c r="H133" s="145">
        <v>0</v>
      </c>
      <c r="I133" s="157" t="s">
        <v>1409</v>
      </c>
      <c r="J133" s="150" t="s">
        <v>1410</v>
      </c>
      <c r="K133" s="148"/>
    </row>
    <row r="134" spans="1:11">
      <c r="A134" s="150" t="s">
        <v>5</v>
      </c>
      <c r="B134" s="150" t="s">
        <v>1411</v>
      </c>
      <c r="C134" s="145" t="str">
        <f>C135</f>
        <v>268</v>
      </c>
      <c r="D134" s="144" t="str">
        <f>DEC2HEX(HEX2DEC(INDEX(BaseAddressTable!$B$2:$B$103,(MATCH(A134,BaseAddressTable!$A$2:$A$103,0))))+HEX2DEC(C134))</f>
        <v>A0262268</v>
      </c>
      <c r="E134" s="150" t="s">
        <v>61</v>
      </c>
      <c r="F134" s="158" t="s">
        <v>2428</v>
      </c>
      <c r="G134" s="150" t="s">
        <v>54</v>
      </c>
      <c r="H134" s="145" t="s">
        <v>1285</v>
      </c>
      <c r="I134" s="151" t="s">
        <v>1406</v>
      </c>
      <c r="J134" s="150" t="s">
        <v>1412</v>
      </c>
      <c r="K134" s="148"/>
    </row>
    <row r="135" spans="1:11">
      <c r="A135" s="150" t="s">
        <v>5</v>
      </c>
      <c r="B135" s="150" t="s">
        <v>1411</v>
      </c>
      <c r="C135" s="145" t="str">
        <f>C136</f>
        <v>268</v>
      </c>
      <c r="D135" s="144" t="str">
        <f>DEC2HEX(HEX2DEC(INDEX(BaseAddressTable!$B$2:$B$103,(MATCH(A135,BaseAddressTable!$A$2:$A$103,0))))+HEX2DEC(C135))</f>
        <v>A0262268</v>
      </c>
      <c r="E135" s="150" t="s">
        <v>61</v>
      </c>
      <c r="F135" s="158" t="s">
        <v>2429</v>
      </c>
      <c r="G135" s="150" t="s">
        <v>1003</v>
      </c>
      <c r="H135" s="145">
        <v>0</v>
      </c>
      <c r="I135" s="151" t="s">
        <v>1413</v>
      </c>
      <c r="J135" s="150" t="s">
        <v>1414</v>
      </c>
      <c r="K135" s="148"/>
    </row>
    <row r="136" spans="1:11" ht="28.8">
      <c r="A136" s="150" t="s">
        <v>5</v>
      </c>
      <c r="B136" s="150" t="s">
        <v>1411</v>
      </c>
      <c r="C136" s="145" t="str">
        <f>DEC2HEX(HEX2DEC(C131)+4)</f>
        <v>268</v>
      </c>
      <c r="D136" s="144" t="str">
        <f>DEC2HEX(HEX2DEC(INDEX(BaseAddressTable!$B$2:$B$103,(MATCH(A136,BaseAddressTable!$A$2:$A$103,0))))+HEX2DEC(C136))</f>
        <v>A0262268</v>
      </c>
      <c r="E136" s="150" t="s">
        <v>61</v>
      </c>
      <c r="F136" s="158" t="s">
        <v>2430</v>
      </c>
      <c r="G136" s="150" t="s">
        <v>374</v>
      </c>
      <c r="H136" s="145">
        <v>0</v>
      </c>
      <c r="I136" s="157" t="s">
        <v>1415</v>
      </c>
      <c r="J136" s="150" t="s">
        <v>1416</v>
      </c>
      <c r="K136" s="148"/>
    </row>
    <row r="137" spans="1:11" ht="43.2">
      <c r="A137" s="92" t="s">
        <v>5</v>
      </c>
      <c r="B137" s="92" t="s">
        <v>1417</v>
      </c>
      <c r="C137" s="93" t="str">
        <f>DEC2HEX(HEX2DEC(C136)+4)</f>
        <v>26C</v>
      </c>
      <c r="D137" s="92" t="str">
        <f>DEC2HEX(HEX2DEC(INDEX(BaseAddressTable!$B$2:$B$105,(MATCH(A137,BaseAddressTable!$A$2:$A$105,0))))+HEX2DEC(C137))</f>
        <v>A026226C</v>
      </c>
      <c r="E137" s="92" t="s">
        <v>61</v>
      </c>
      <c r="F137" s="92" t="s">
        <v>1418</v>
      </c>
      <c r="G137" s="92" t="s">
        <v>99</v>
      </c>
      <c r="H137" s="93">
        <v>0</v>
      </c>
      <c r="I137" s="94" t="s">
        <v>1419</v>
      </c>
      <c r="J137" s="92" t="s">
        <v>1420</v>
      </c>
      <c r="K137" s="95"/>
    </row>
    <row r="138" spans="1:11" ht="43.2">
      <c r="A138" s="92" t="s">
        <v>5</v>
      </c>
      <c r="B138" s="92" t="s">
        <v>1417</v>
      </c>
      <c r="C138" s="93" t="str">
        <f>C137</f>
        <v>26C</v>
      </c>
      <c r="D138" s="92" t="str">
        <f>DEC2HEX(HEX2DEC(INDEX(BaseAddressTable!$B$2:$B$105,(MATCH(A138,BaseAddressTable!$A$2:$A$105,0))))+HEX2DEC(C138))</f>
        <v>A026226C</v>
      </c>
      <c r="E138" s="92" t="s">
        <v>61</v>
      </c>
      <c r="F138" s="92" t="s">
        <v>1421</v>
      </c>
      <c r="G138" s="92" t="s">
        <v>1053</v>
      </c>
      <c r="H138" s="93">
        <v>0</v>
      </c>
      <c r="I138" s="94" t="s">
        <v>1422</v>
      </c>
      <c r="J138" s="92" t="s">
        <v>1423</v>
      </c>
      <c r="K138" s="95"/>
    </row>
    <row r="139" spans="1:11" ht="43.2">
      <c r="A139" s="92" t="s">
        <v>5</v>
      </c>
      <c r="B139" s="92" t="s">
        <v>1417</v>
      </c>
      <c r="C139" s="93" t="str">
        <f t="shared" ref="C139:C144" si="1">C138</f>
        <v>26C</v>
      </c>
      <c r="D139" s="92" t="str">
        <f>DEC2HEX(HEX2DEC(INDEX(BaseAddressTable!$B$2:$B$105,(MATCH(A139,BaseAddressTable!$A$2:$A$105,0))))+HEX2DEC(C139))</f>
        <v>A026226C</v>
      </c>
      <c r="E139" s="92" t="s">
        <v>61</v>
      </c>
      <c r="F139" s="92" t="s">
        <v>1424</v>
      </c>
      <c r="G139" s="92" t="s">
        <v>891</v>
      </c>
      <c r="H139" s="93">
        <v>0</v>
      </c>
      <c r="I139" s="94" t="s">
        <v>1425</v>
      </c>
      <c r="J139" s="92" t="s">
        <v>1426</v>
      </c>
      <c r="K139" s="95"/>
    </row>
    <row r="140" spans="1:11" ht="43.2">
      <c r="A140" s="92" t="s">
        <v>5</v>
      </c>
      <c r="B140" s="92" t="s">
        <v>1417</v>
      </c>
      <c r="C140" s="93" t="str">
        <f t="shared" si="1"/>
        <v>26C</v>
      </c>
      <c r="D140" s="92" t="str">
        <f>DEC2HEX(HEX2DEC(INDEX(BaseAddressTable!$B$2:$B$105,(MATCH(A140,BaseAddressTable!$A$2:$A$105,0))))+HEX2DEC(C140))</f>
        <v>A026226C</v>
      </c>
      <c r="E140" s="92" t="s">
        <v>61</v>
      </c>
      <c r="F140" s="92" t="s">
        <v>1427</v>
      </c>
      <c r="G140" s="92" t="s">
        <v>1058</v>
      </c>
      <c r="H140" s="93">
        <v>0</v>
      </c>
      <c r="I140" s="94" t="s">
        <v>1428</v>
      </c>
      <c r="J140" s="92" t="s">
        <v>1429</v>
      </c>
      <c r="K140" s="95"/>
    </row>
    <row r="141" spans="1:11" ht="43.2">
      <c r="A141" s="92" t="s">
        <v>5</v>
      </c>
      <c r="B141" s="92" t="s">
        <v>1417</v>
      </c>
      <c r="C141" s="93" t="str">
        <f t="shared" si="1"/>
        <v>26C</v>
      </c>
      <c r="D141" s="92" t="str">
        <f>DEC2HEX(HEX2DEC(INDEX(BaseAddressTable!$B$2:$B$105,(MATCH(A141,BaseAddressTable!$A$2:$A$105,0))))+HEX2DEC(C141))</f>
        <v>A026226C</v>
      </c>
      <c r="E141" s="92" t="s">
        <v>61</v>
      </c>
      <c r="F141" s="92" t="s">
        <v>1430</v>
      </c>
      <c r="G141" s="92" t="s">
        <v>1003</v>
      </c>
      <c r="H141" s="93">
        <v>0</v>
      </c>
      <c r="I141" s="94" t="s">
        <v>1431</v>
      </c>
      <c r="J141" s="92" t="s">
        <v>1432</v>
      </c>
      <c r="K141" s="95"/>
    </row>
    <row r="142" spans="1:11" ht="43.2">
      <c r="A142" s="92" t="s">
        <v>5</v>
      </c>
      <c r="B142" s="92" t="s">
        <v>1417</v>
      </c>
      <c r="C142" s="93" t="str">
        <f t="shared" si="1"/>
        <v>26C</v>
      </c>
      <c r="D142" s="92" t="str">
        <f>DEC2HEX(HEX2DEC(INDEX(BaseAddressTable!$B$2:$B$105,(MATCH(A142,BaseAddressTable!$A$2:$A$105,0))))+HEX2DEC(C142))</f>
        <v>A026226C</v>
      </c>
      <c r="E142" s="92" t="s">
        <v>61</v>
      </c>
      <c r="F142" s="92" t="s">
        <v>1433</v>
      </c>
      <c r="G142" s="92" t="s">
        <v>1434</v>
      </c>
      <c r="H142" s="93">
        <v>0</v>
      </c>
      <c r="I142" s="94" t="s">
        <v>1435</v>
      </c>
      <c r="J142" s="92" t="s">
        <v>1436</v>
      </c>
      <c r="K142" s="95"/>
    </row>
    <row r="143" spans="1:11" ht="43.2">
      <c r="A143" s="92" t="s">
        <v>5</v>
      </c>
      <c r="B143" s="92" t="s">
        <v>1417</v>
      </c>
      <c r="C143" s="93" t="str">
        <f t="shared" si="1"/>
        <v>26C</v>
      </c>
      <c r="D143" s="92" t="str">
        <f>DEC2HEX(HEX2DEC(INDEX(BaseAddressTable!$B$2:$B$105,(MATCH(A143,BaseAddressTable!$A$2:$A$105,0))))+HEX2DEC(C143))</f>
        <v>A026226C</v>
      </c>
      <c r="E143" s="92" t="s">
        <v>61</v>
      </c>
      <c r="F143" s="92" t="s">
        <v>1437</v>
      </c>
      <c r="G143" s="92" t="s">
        <v>1007</v>
      </c>
      <c r="H143" s="93">
        <v>0</v>
      </c>
      <c r="I143" s="94" t="s">
        <v>1438</v>
      </c>
      <c r="J143" s="92" t="s">
        <v>1439</v>
      </c>
      <c r="K143" s="95"/>
    </row>
    <row r="144" spans="1:11" ht="43.2">
      <c r="A144" s="92" t="s">
        <v>5</v>
      </c>
      <c r="B144" s="92" t="s">
        <v>1417</v>
      </c>
      <c r="C144" s="93" t="str">
        <f t="shared" si="1"/>
        <v>26C</v>
      </c>
      <c r="D144" s="92" t="str">
        <f>DEC2HEX(HEX2DEC(INDEX(BaseAddressTable!$B$2:$B$105,(MATCH(A144,BaseAddressTable!$A$2:$A$105,0))))+HEX2DEC(C144))</f>
        <v>A026226C</v>
      </c>
      <c r="E144" s="92" t="s">
        <v>61</v>
      </c>
      <c r="F144" s="92" t="s">
        <v>1440</v>
      </c>
      <c r="G144" s="92" t="s">
        <v>1441</v>
      </c>
      <c r="H144" s="93">
        <v>0</v>
      </c>
      <c r="I144" s="94" t="s">
        <v>1442</v>
      </c>
      <c r="J144" s="92" t="s">
        <v>1443</v>
      </c>
      <c r="K144" s="95"/>
    </row>
    <row r="145" spans="1:11" ht="43.2">
      <c r="A145" s="92" t="s">
        <v>5</v>
      </c>
      <c r="B145" s="92" t="s">
        <v>1444</v>
      </c>
      <c r="C145" s="93" t="str">
        <f>DEC2HEX(HEX2DEC(C143)+4)</f>
        <v>270</v>
      </c>
      <c r="D145" s="92" t="str">
        <f>DEC2HEX(HEX2DEC(INDEX(BaseAddressTable!$B$2:$B$105,(MATCH(A145,BaseAddressTable!$A$2:$A$105,0))))+HEX2DEC(C145))</f>
        <v>A0262270</v>
      </c>
      <c r="E145" s="92" t="s">
        <v>61</v>
      </c>
      <c r="F145" s="92" t="s">
        <v>1445</v>
      </c>
      <c r="G145" s="92" t="s">
        <v>99</v>
      </c>
      <c r="H145" s="93">
        <v>0</v>
      </c>
      <c r="I145" s="94" t="s">
        <v>1419</v>
      </c>
      <c r="J145" s="92" t="s">
        <v>1446</v>
      </c>
      <c r="K145" s="95"/>
    </row>
    <row r="146" spans="1:11" ht="43.2">
      <c r="A146" s="92" t="s">
        <v>5</v>
      </c>
      <c r="B146" s="92" t="s">
        <v>1444</v>
      </c>
      <c r="C146" s="93" t="str">
        <f>C145</f>
        <v>270</v>
      </c>
      <c r="D146" s="92" t="str">
        <f>DEC2HEX(HEX2DEC(INDEX(BaseAddressTable!$B$2:$B$105,(MATCH(A146,BaseAddressTable!$A$2:$A$105,0))))+HEX2DEC(C146))</f>
        <v>A0262270</v>
      </c>
      <c r="E146" s="92" t="s">
        <v>61</v>
      </c>
      <c r="F146" s="92" t="s">
        <v>1447</v>
      </c>
      <c r="G146" s="92" t="s">
        <v>1053</v>
      </c>
      <c r="H146" s="93">
        <v>0</v>
      </c>
      <c r="I146" s="94" t="s">
        <v>1422</v>
      </c>
      <c r="J146" s="92" t="s">
        <v>1448</v>
      </c>
      <c r="K146" s="95"/>
    </row>
    <row r="147" spans="1:11" ht="43.2">
      <c r="A147" s="92" t="s">
        <v>5</v>
      </c>
      <c r="B147" s="92" t="s">
        <v>1444</v>
      </c>
      <c r="C147" s="93" t="str">
        <f t="shared" ref="C147:C152" si="2">C146</f>
        <v>270</v>
      </c>
      <c r="D147" s="92" t="str">
        <f>DEC2HEX(HEX2DEC(INDEX(BaseAddressTable!$B$2:$B$105,(MATCH(A147,BaseAddressTable!$A$2:$A$105,0))))+HEX2DEC(C147))</f>
        <v>A0262270</v>
      </c>
      <c r="E147" s="92" t="s">
        <v>61</v>
      </c>
      <c r="F147" s="92" t="s">
        <v>1449</v>
      </c>
      <c r="G147" s="92" t="s">
        <v>891</v>
      </c>
      <c r="H147" s="93">
        <v>0</v>
      </c>
      <c r="I147" s="94" t="s">
        <v>1425</v>
      </c>
      <c r="J147" s="92" t="s">
        <v>1450</v>
      </c>
      <c r="K147" s="95"/>
    </row>
    <row r="148" spans="1:11" ht="43.2">
      <c r="A148" s="92" t="s">
        <v>5</v>
      </c>
      <c r="B148" s="92" t="s">
        <v>1444</v>
      </c>
      <c r="C148" s="93" t="str">
        <f t="shared" si="2"/>
        <v>270</v>
      </c>
      <c r="D148" s="92" t="str">
        <f>DEC2HEX(HEX2DEC(INDEX(BaseAddressTable!$B$2:$B$105,(MATCH(A148,BaseAddressTable!$A$2:$A$105,0))))+HEX2DEC(C148))</f>
        <v>A0262270</v>
      </c>
      <c r="E148" s="92" t="s">
        <v>61</v>
      </c>
      <c r="F148" s="92" t="s">
        <v>1451</v>
      </c>
      <c r="G148" s="92" t="s">
        <v>1058</v>
      </c>
      <c r="H148" s="93">
        <v>0</v>
      </c>
      <c r="I148" s="94" t="s">
        <v>1428</v>
      </c>
      <c r="J148" s="92" t="s">
        <v>1452</v>
      </c>
      <c r="K148" s="95"/>
    </row>
    <row r="149" spans="1:11" ht="43.2">
      <c r="A149" s="92" t="s">
        <v>5</v>
      </c>
      <c r="B149" s="92" t="s">
        <v>1444</v>
      </c>
      <c r="C149" s="93" t="str">
        <f t="shared" si="2"/>
        <v>270</v>
      </c>
      <c r="D149" s="92" t="str">
        <f>DEC2HEX(HEX2DEC(INDEX(BaseAddressTable!$B$2:$B$105,(MATCH(A149,BaseAddressTable!$A$2:$A$105,0))))+HEX2DEC(C149))</f>
        <v>A0262270</v>
      </c>
      <c r="E149" s="92" t="s">
        <v>61</v>
      </c>
      <c r="F149" s="92" t="s">
        <v>1453</v>
      </c>
      <c r="G149" s="92" t="s">
        <v>1003</v>
      </c>
      <c r="H149" s="93">
        <v>0</v>
      </c>
      <c r="I149" s="94" t="s">
        <v>1431</v>
      </c>
      <c r="J149" s="92" t="s">
        <v>1454</v>
      </c>
      <c r="K149" s="95"/>
    </row>
    <row r="150" spans="1:11" ht="43.2">
      <c r="A150" s="92" t="s">
        <v>5</v>
      </c>
      <c r="B150" s="92" t="s">
        <v>1444</v>
      </c>
      <c r="C150" s="93" t="str">
        <f t="shared" si="2"/>
        <v>270</v>
      </c>
      <c r="D150" s="92" t="str">
        <f>DEC2HEX(HEX2DEC(INDEX(BaseAddressTable!$B$2:$B$105,(MATCH(A150,BaseAddressTable!$A$2:$A$105,0))))+HEX2DEC(C150))</f>
        <v>A0262270</v>
      </c>
      <c r="E150" s="92" t="s">
        <v>61</v>
      </c>
      <c r="F150" s="92" t="s">
        <v>1455</v>
      </c>
      <c r="G150" s="92" t="s">
        <v>1434</v>
      </c>
      <c r="H150" s="93">
        <v>0</v>
      </c>
      <c r="I150" s="94" t="s">
        <v>1435</v>
      </c>
      <c r="J150" s="92" t="s">
        <v>1456</v>
      </c>
      <c r="K150" s="95"/>
    </row>
    <row r="151" spans="1:11" ht="43.2">
      <c r="A151" s="92" t="s">
        <v>5</v>
      </c>
      <c r="B151" s="92" t="s">
        <v>1444</v>
      </c>
      <c r="C151" s="93" t="str">
        <f t="shared" si="2"/>
        <v>270</v>
      </c>
      <c r="D151" s="92" t="str">
        <f>DEC2HEX(HEX2DEC(INDEX(BaseAddressTable!$B$2:$B$105,(MATCH(A151,BaseAddressTable!$A$2:$A$105,0))))+HEX2DEC(C151))</f>
        <v>A0262270</v>
      </c>
      <c r="E151" s="92" t="s">
        <v>61</v>
      </c>
      <c r="F151" s="92" t="s">
        <v>1457</v>
      </c>
      <c r="G151" s="92" t="s">
        <v>1007</v>
      </c>
      <c r="H151" s="93">
        <v>0</v>
      </c>
      <c r="I151" s="94" t="s">
        <v>1438</v>
      </c>
      <c r="J151" s="92" t="s">
        <v>1458</v>
      </c>
      <c r="K151" s="95"/>
    </row>
    <row r="152" spans="1:11" ht="43.2">
      <c r="A152" s="92" t="s">
        <v>5</v>
      </c>
      <c r="B152" s="92" t="s">
        <v>1444</v>
      </c>
      <c r="C152" s="93" t="str">
        <f t="shared" si="2"/>
        <v>270</v>
      </c>
      <c r="D152" s="92" t="str">
        <f>DEC2HEX(HEX2DEC(INDEX(BaseAddressTable!$B$2:$B$105,(MATCH(A152,BaseAddressTable!$A$2:$A$105,0))))+HEX2DEC(C152))</f>
        <v>A0262270</v>
      </c>
      <c r="E152" s="92" t="s">
        <v>61</v>
      </c>
      <c r="F152" s="92" t="s">
        <v>1459</v>
      </c>
      <c r="G152" s="92" t="s">
        <v>1441</v>
      </c>
      <c r="H152" s="93">
        <v>0</v>
      </c>
      <c r="I152" s="94" t="s">
        <v>1442</v>
      </c>
      <c r="J152" s="92" t="s">
        <v>1460</v>
      </c>
      <c r="K152" s="95"/>
    </row>
    <row r="153" spans="1:11">
      <c r="A153" s="92" t="s">
        <v>5</v>
      </c>
      <c r="B153" s="92" t="s">
        <v>1461</v>
      </c>
      <c r="C153" s="93" t="str">
        <f>DEC2HEX(HEX2DEC(C152)+4)</f>
        <v>274</v>
      </c>
      <c r="D153" s="92" t="str">
        <f>DEC2HEX(HEX2DEC(INDEX(BaseAddressTable!$B$2:$B$105,(MATCH(A153,BaseAddressTable!$A$2:$A$105,0))))+HEX2DEC(C153))</f>
        <v>A0262274</v>
      </c>
      <c r="E153" s="92" t="s">
        <v>61</v>
      </c>
      <c r="F153" s="92" t="s">
        <v>1462</v>
      </c>
      <c r="G153" s="92" t="s">
        <v>99</v>
      </c>
      <c r="H153" s="92">
        <v>0</v>
      </c>
      <c r="I153" s="92" t="s">
        <v>1463</v>
      </c>
      <c r="J153" s="92" t="s">
        <v>1464</v>
      </c>
      <c r="K153" s="92"/>
    </row>
    <row r="154" spans="1:11">
      <c r="A154" s="92" t="s">
        <v>5</v>
      </c>
      <c r="B154" s="92" t="s">
        <v>1465</v>
      </c>
      <c r="C154" s="93" t="str">
        <f>DEC2HEX(HEX2DEC(C153)+4)</f>
        <v>278</v>
      </c>
      <c r="D154" s="92" t="str">
        <f>DEC2HEX(HEX2DEC(INDEX(BaseAddressTable!$B$2:$B$105,(MATCH(A154,BaseAddressTable!$A$2:$A$105,0))))+HEX2DEC(C154))</f>
        <v>A0262278</v>
      </c>
      <c r="E154" s="92" t="s">
        <v>61</v>
      </c>
      <c r="F154" s="92" t="s">
        <v>1466</v>
      </c>
      <c r="G154" s="92" t="s">
        <v>99</v>
      </c>
      <c r="H154" s="92">
        <v>0</v>
      </c>
      <c r="I154" s="92" t="s">
        <v>1467</v>
      </c>
      <c r="J154" s="92" t="s">
        <v>1468</v>
      </c>
      <c r="K154" s="92"/>
    </row>
    <row r="155" spans="1:11">
      <c r="A155" s="150" t="s">
        <v>5</v>
      </c>
      <c r="B155" s="225" t="s">
        <v>3219</v>
      </c>
      <c r="C155" s="160" t="str">
        <f>C156</f>
        <v>27C</v>
      </c>
      <c r="D155" s="144" t="str">
        <f>DEC2HEX(HEX2DEC(INDEX(BaseAddressTable!$B$2:$B$103,(MATCH(A155,BaseAddressTable!$A$2:$A$103,0))))+HEX2DEC(C155))</f>
        <v>A026227C</v>
      </c>
      <c r="E155" s="150" t="s">
        <v>61</v>
      </c>
      <c r="F155" s="225" t="s">
        <v>3195</v>
      </c>
      <c r="G155" s="150" t="s">
        <v>54</v>
      </c>
      <c r="H155" s="145" t="s">
        <v>1285</v>
      </c>
      <c r="I155" s="151" t="s">
        <v>1366</v>
      </c>
      <c r="J155" s="225" t="s">
        <v>3171</v>
      </c>
      <c r="K155" s="148"/>
    </row>
    <row r="156" spans="1:11">
      <c r="A156" s="150" t="s">
        <v>5</v>
      </c>
      <c r="B156" s="225" t="s">
        <v>3219</v>
      </c>
      <c r="C156" s="145" t="str">
        <f>C157</f>
        <v>27C</v>
      </c>
      <c r="D156" s="144" t="str">
        <f>DEC2HEX(HEX2DEC(INDEX(BaseAddressTable!$B$2:$B$103,(MATCH(A156,BaseAddressTable!$A$2:$A$103,0))))+HEX2DEC(C156))</f>
        <v>A026227C</v>
      </c>
      <c r="E156" s="150" t="s">
        <v>61</v>
      </c>
      <c r="F156" s="225" t="s">
        <v>3196</v>
      </c>
      <c r="G156" s="150" t="s">
        <v>1003</v>
      </c>
      <c r="H156" s="145">
        <v>0</v>
      </c>
      <c r="I156" s="151" t="s">
        <v>1369</v>
      </c>
      <c r="J156" s="225" t="s">
        <v>3172</v>
      </c>
      <c r="K156" s="148"/>
    </row>
    <row r="157" spans="1:11">
      <c r="A157" s="150" t="s">
        <v>5</v>
      </c>
      <c r="B157" s="225" t="s">
        <v>3219</v>
      </c>
      <c r="C157" s="145" t="str">
        <f>DEC2HEX(HEX2DEC(C154)+4)</f>
        <v>27C</v>
      </c>
      <c r="D157" s="144" t="str">
        <f>DEC2HEX(HEX2DEC(INDEX(BaseAddressTable!$B$2:$B$103,(MATCH(A157,BaseAddressTable!$A$2:$A$103,0))))+HEX2DEC(C157))</f>
        <v>A026227C</v>
      </c>
      <c r="E157" s="150" t="s">
        <v>61</v>
      </c>
      <c r="F157" s="225" t="s">
        <v>3197</v>
      </c>
      <c r="G157" s="150" t="s">
        <v>374</v>
      </c>
      <c r="H157" s="145">
        <v>0</v>
      </c>
      <c r="I157" s="157" t="s">
        <v>1292</v>
      </c>
      <c r="J157" s="225" t="s">
        <v>3173</v>
      </c>
      <c r="K157" s="148"/>
    </row>
    <row r="158" spans="1:11">
      <c r="A158" s="150" t="s">
        <v>5</v>
      </c>
      <c r="B158" s="225" t="s">
        <v>3220</v>
      </c>
      <c r="C158" s="160" t="str">
        <f>C159</f>
        <v>280</v>
      </c>
      <c r="D158" s="144" t="str">
        <f>DEC2HEX(HEX2DEC(INDEX(BaseAddressTable!$B$2:$B$103,(MATCH(A158,BaseAddressTable!$A$2:$A$103,0))))+HEX2DEC(C158))</f>
        <v>A0262280</v>
      </c>
      <c r="E158" s="150" t="s">
        <v>61</v>
      </c>
      <c r="F158" s="225" t="s">
        <v>3198</v>
      </c>
      <c r="G158" s="150" t="s">
        <v>54</v>
      </c>
      <c r="H158" s="145" t="s">
        <v>1285</v>
      </c>
      <c r="I158" s="151" t="s">
        <v>1366</v>
      </c>
      <c r="J158" s="225" t="s">
        <v>3174</v>
      </c>
      <c r="K158" s="148"/>
    </row>
    <row r="159" spans="1:11">
      <c r="A159" s="150" t="s">
        <v>5</v>
      </c>
      <c r="B159" s="225" t="s">
        <v>3220</v>
      </c>
      <c r="C159" s="145" t="str">
        <f>C160</f>
        <v>280</v>
      </c>
      <c r="D159" s="144" t="str">
        <f>DEC2HEX(HEX2DEC(INDEX(BaseAddressTable!$B$2:$B$103,(MATCH(A159,BaseAddressTable!$A$2:$A$103,0))))+HEX2DEC(C159))</f>
        <v>A0262280</v>
      </c>
      <c r="E159" s="150" t="s">
        <v>61</v>
      </c>
      <c r="F159" s="225" t="s">
        <v>3199</v>
      </c>
      <c r="G159" s="150" t="s">
        <v>1003</v>
      </c>
      <c r="H159" s="145">
        <v>0</v>
      </c>
      <c r="I159" s="151" t="s">
        <v>1369</v>
      </c>
      <c r="J159" s="225" t="s">
        <v>3175</v>
      </c>
      <c r="K159" s="148"/>
    </row>
    <row r="160" spans="1:11">
      <c r="A160" s="150" t="s">
        <v>5</v>
      </c>
      <c r="B160" s="225" t="s">
        <v>3220</v>
      </c>
      <c r="C160" s="145" t="str">
        <f>DEC2HEX(HEX2DEC(C157)+4)</f>
        <v>280</v>
      </c>
      <c r="D160" s="144" t="str">
        <f>DEC2HEX(HEX2DEC(INDEX(BaseAddressTable!$B$2:$B$103,(MATCH(A160,BaseAddressTable!$A$2:$A$103,0))))+HEX2DEC(C160))</f>
        <v>A0262280</v>
      </c>
      <c r="E160" s="150" t="s">
        <v>61</v>
      </c>
      <c r="F160" s="225" t="s">
        <v>3200</v>
      </c>
      <c r="G160" s="150" t="s">
        <v>374</v>
      </c>
      <c r="H160" s="145">
        <v>0</v>
      </c>
      <c r="I160" s="157" t="s">
        <v>1292</v>
      </c>
      <c r="J160" s="225" t="s">
        <v>3176</v>
      </c>
      <c r="K160" s="148"/>
    </row>
    <row r="161" spans="1:11">
      <c r="A161" s="150" t="s">
        <v>5</v>
      </c>
      <c r="B161" s="225" t="s">
        <v>3221</v>
      </c>
      <c r="C161" s="160" t="str">
        <f>C162</f>
        <v>284</v>
      </c>
      <c r="D161" s="144" t="str">
        <f>DEC2HEX(HEX2DEC(INDEX(BaseAddressTable!$B$2:$B$103,(MATCH(A161,BaseAddressTable!$A$2:$A$103,0))))+HEX2DEC(C161))</f>
        <v>A0262284</v>
      </c>
      <c r="E161" s="150" t="s">
        <v>61</v>
      </c>
      <c r="F161" s="225" t="s">
        <v>3201</v>
      </c>
      <c r="G161" s="150" t="s">
        <v>54</v>
      </c>
      <c r="H161" s="145" t="s">
        <v>1285</v>
      </c>
      <c r="I161" s="151" t="s">
        <v>1366</v>
      </c>
      <c r="J161" s="225" t="s">
        <v>3177</v>
      </c>
      <c r="K161" s="148"/>
    </row>
    <row r="162" spans="1:11">
      <c r="A162" s="150" t="s">
        <v>5</v>
      </c>
      <c r="B162" s="225" t="s">
        <v>3221</v>
      </c>
      <c r="C162" s="145" t="str">
        <f>C163</f>
        <v>284</v>
      </c>
      <c r="D162" s="144" t="str">
        <f>DEC2HEX(HEX2DEC(INDEX(BaseAddressTable!$B$2:$B$103,(MATCH(A162,BaseAddressTable!$A$2:$A$103,0))))+HEX2DEC(C162))</f>
        <v>A0262284</v>
      </c>
      <c r="E162" s="150" t="s">
        <v>61</v>
      </c>
      <c r="F162" s="225" t="s">
        <v>3202</v>
      </c>
      <c r="G162" s="150" t="s">
        <v>1003</v>
      </c>
      <c r="H162" s="145">
        <v>0</v>
      </c>
      <c r="I162" s="151" t="s">
        <v>1369</v>
      </c>
      <c r="J162" s="225" t="s">
        <v>3178</v>
      </c>
      <c r="K162" s="148"/>
    </row>
    <row r="163" spans="1:11">
      <c r="A163" s="150" t="s">
        <v>5</v>
      </c>
      <c r="B163" s="225" t="s">
        <v>3221</v>
      </c>
      <c r="C163" s="145" t="str">
        <f>DEC2HEX(HEX2DEC(C160)+4)</f>
        <v>284</v>
      </c>
      <c r="D163" s="144" t="str">
        <f>DEC2HEX(HEX2DEC(INDEX(BaseAddressTable!$B$2:$B$103,(MATCH(A163,BaseAddressTable!$A$2:$A$103,0))))+HEX2DEC(C163))</f>
        <v>A0262284</v>
      </c>
      <c r="E163" s="150" t="s">
        <v>61</v>
      </c>
      <c r="F163" s="225" t="s">
        <v>3203</v>
      </c>
      <c r="G163" s="150" t="s">
        <v>374</v>
      </c>
      <c r="H163" s="145">
        <v>0</v>
      </c>
      <c r="I163" s="157" t="s">
        <v>1292</v>
      </c>
      <c r="J163" s="225" t="s">
        <v>3179</v>
      </c>
      <c r="K163" s="148"/>
    </row>
    <row r="164" spans="1:11">
      <c r="A164" s="150" t="s">
        <v>5</v>
      </c>
      <c r="B164" s="225" t="s">
        <v>3222</v>
      </c>
      <c r="C164" s="160" t="str">
        <f>C165</f>
        <v>288</v>
      </c>
      <c r="D164" s="144" t="str">
        <f>DEC2HEX(HEX2DEC(INDEX(BaseAddressTable!$B$2:$B$103,(MATCH(A164,BaseAddressTable!$A$2:$A$103,0))))+HEX2DEC(C164))</f>
        <v>A0262288</v>
      </c>
      <c r="E164" s="150" t="s">
        <v>61</v>
      </c>
      <c r="F164" s="225" t="s">
        <v>3204</v>
      </c>
      <c r="G164" s="150" t="s">
        <v>54</v>
      </c>
      <c r="H164" s="145" t="s">
        <v>1285</v>
      </c>
      <c r="I164" s="151" t="s">
        <v>1366</v>
      </c>
      <c r="J164" s="225" t="s">
        <v>3180</v>
      </c>
      <c r="K164" s="148"/>
    </row>
    <row r="165" spans="1:11">
      <c r="A165" s="150" t="s">
        <v>5</v>
      </c>
      <c r="B165" s="225" t="s">
        <v>3222</v>
      </c>
      <c r="C165" s="145" t="str">
        <f>C166</f>
        <v>288</v>
      </c>
      <c r="D165" s="144" t="str">
        <f>DEC2HEX(HEX2DEC(INDEX(BaseAddressTable!$B$2:$B$103,(MATCH(A165,BaseAddressTable!$A$2:$A$103,0))))+HEX2DEC(C165))</f>
        <v>A0262288</v>
      </c>
      <c r="E165" s="150" t="s">
        <v>61</v>
      </c>
      <c r="F165" s="225" t="s">
        <v>3205</v>
      </c>
      <c r="G165" s="150" t="s">
        <v>1003</v>
      </c>
      <c r="H165" s="145">
        <v>0</v>
      </c>
      <c r="I165" s="151" t="s">
        <v>1369</v>
      </c>
      <c r="J165" s="225" t="s">
        <v>3181</v>
      </c>
      <c r="K165" s="148"/>
    </row>
    <row r="166" spans="1:11">
      <c r="A166" s="150" t="s">
        <v>5</v>
      </c>
      <c r="B166" s="225" t="s">
        <v>3222</v>
      </c>
      <c r="C166" s="145" t="str">
        <f>DEC2HEX(HEX2DEC(C163)+4)</f>
        <v>288</v>
      </c>
      <c r="D166" s="144" t="str">
        <f>DEC2HEX(HEX2DEC(INDEX(BaseAddressTable!$B$2:$B$103,(MATCH(A166,BaseAddressTable!$A$2:$A$103,0))))+HEX2DEC(C166))</f>
        <v>A0262288</v>
      </c>
      <c r="E166" s="150" t="s">
        <v>61</v>
      </c>
      <c r="F166" s="225" t="s">
        <v>3206</v>
      </c>
      <c r="G166" s="150" t="s">
        <v>374</v>
      </c>
      <c r="H166" s="145">
        <v>0</v>
      </c>
      <c r="I166" s="157" t="s">
        <v>1292</v>
      </c>
      <c r="J166" s="225" t="s">
        <v>3182</v>
      </c>
      <c r="K166" s="148"/>
    </row>
    <row r="167" spans="1:11">
      <c r="A167" s="150" t="s">
        <v>5</v>
      </c>
      <c r="B167" s="225" t="s">
        <v>3223</v>
      </c>
      <c r="C167" s="160" t="str">
        <f>C168</f>
        <v>28C</v>
      </c>
      <c r="D167" s="144" t="str">
        <f>DEC2HEX(HEX2DEC(INDEX(BaseAddressTable!$B$2:$B$103,(MATCH(A167,BaseAddressTable!$A$2:$A$103,0))))+HEX2DEC(C167))</f>
        <v>A026228C</v>
      </c>
      <c r="E167" s="150" t="s">
        <v>61</v>
      </c>
      <c r="F167" s="225" t="s">
        <v>3207</v>
      </c>
      <c r="G167" s="150" t="s">
        <v>54</v>
      </c>
      <c r="H167" s="145" t="s">
        <v>1285</v>
      </c>
      <c r="I167" s="151" t="s">
        <v>1366</v>
      </c>
      <c r="J167" s="225" t="s">
        <v>3183</v>
      </c>
      <c r="K167" s="148"/>
    </row>
    <row r="168" spans="1:11">
      <c r="A168" s="150" t="s">
        <v>5</v>
      </c>
      <c r="B168" s="225" t="s">
        <v>3223</v>
      </c>
      <c r="C168" s="145" t="str">
        <f>C169</f>
        <v>28C</v>
      </c>
      <c r="D168" s="144" t="str">
        <f>DEC2HEX(HEX2DEC(INDEX(BaseAddressTable!$B$2:$B$103,(MATCH(A168,BaseAddressTable!$A$2:$A$103,0))))+HEX2DEC(C168))</f>
        <v>A026228C</v>
      </c>
      <c r="E168" s="150" t="s">
        <v>61</v>
      </c>
      <c r="F168" s="225" t="s">
        <v>3208</v>
      </c>
      <c r="G168" s="150" t="s">
        <v>1003</v>
      </c>
      <c r="H168" s="145">
        <v>0</v>
      </c>
      <c r="I168" s="151" t="s">
        <v>1369</v>
      </c>
      <c r="J168" s="225" t="s">
        <v>3184</v>
      </c>
      <c r="K168" s="148"/>
    </row>
    <row r="169" spans="1:11">
      <c r="A169" s="150" t="s">
        <v>5</v>
      </c>
      <c r="B169" s="225" t="s">
        <v>3223</v>
      </c>
      <c r="C169" s="145" t="str">
        <f>DEC2HEX(HEX2DEC(C166)+4)</f>
        <v>28C</v>
      </c>
      <c r="D169" s="144" t="str">
        <f>DEC2HEX(HEX2DEC(INDEX(BaseAddressTable!$B$2:$B$103,(MATCH(A169,BaseAddressTable!$A$2:$A$103,0))))+HEX2DEC(C169))</f>
        <v>A026228C</v>
      </c>
      <c r="E169" s="150" t="s">
        <v>61</v>
      </c>
      <c r="F169" s="225" t="s">
        <v>3209</v>
      </c>
      <c r="G169" s="150" t="s">
        <v>374</v>
      </c>
      <c r="H169" s="145">
        <v>0</v>
      </c>
      <c r="I169" s="157" t="s">
        <v>1292</v>
      </c>
      <c r="J169" s="225" t="s">
        <v>3185</v>
      </c>
      <c r="K169" s="148"/>
    </row>
    <row r="170" spans="1:11">
      <c r="A170" s="150" t="s">
        <v>5</v>
      </c>
      <c r="B170" s="225" t="s">
        <v>3224</v>
      </c>
      <c r="C170" s="160" t="str">
        <f>C171</f>
        <v>290</v>
      </c>
      <c r="D170" s="144" t="str">
        <f>DEC2HEX(HEX2DEC(INDEX(BaseAddressTable!$B$2:$B$103,(MATCH(A170,BaseAddressTable!$A$2:$A$103,0))))+HEX2DEC(C170))</f>
        <v>A0262290</v>
      </c>
      <c r="E170" s="150" t="s">
        <v>61</v>
      </c>
      <c r="F170" s="225" t="s">
        <v>3210</v>
      </c>
      <c r="G170" s="150" t="s">
        <v>54</v>
      </c>
      <c r="H170" s="145" t="s">
        <v>1285</v>
      </c>
      <c r="I170" s="151" t="s">
        <v>1366</v>
      </c>
      <c r="J170" s="225" t="s">
        <v>3186</v>
      </c>
      <c r="K170" s="148"/>
    </row>
    <row r="171" spans="1:11">
      <c r="A171" s="150" t="s">
        <v>5</v>
      </c>
      <c r="B171" s="225" t="s">
        <v>3224</v>
      </c>
      <c r="C171" s="145" t="str">
        <f>C172</f>
        <v>290</v>
      </c>
      <c r="D171" s="144" t="str">
        <f>DEC2HEX(HEX2DEC(INDEX(BaseAddressTable!$B$2:$B$103,(MATCH(A171,BaseAddressTable!$A$2:$A$103,0))))+HEX2DEC(C171))</f>
        <v>A0262290</v>
      </c>
      <c r="E171" s="150" t="s">
        <v>61</v>
      </c>
      <c r="F171" s="225" t="s">
        <v>3211</v>
      </c>
      <c r="G171" s="150" t="s">
        <v>1003</v>
      </c>
      <c r="H171" s="145">
        <v>0</v>
      </c>
      <c r="I171" s="151" t="s">
        <v>1369</v>
      </c>
      <c r="J171" s="225" t="s">
        <v>3187</v>
      </c>
      <c r="K171" s="148"/>
    </row>
    <row r="172" spans="1:11">
      <c r="A172" s="150" t="s">
        <v>5</v>
      </c>
      <c r="B172" s="225" t="s">
        <v>3224</v>
      </c>
      <c r="C172" s="145" t="str">
        <f>DEC2HEX(HEX2DEC(C169)+4)</f>
        <v>290</v>
      </c>
      <c r="D172" s="144" t="str">
        <f>DEC2HEX(HEX2DEC(INDEX(BaseAddressTable!$B$2:$B$103,(MATCH(A172,BaseAddressTable!$A$2:$A$103,0))))+HEX2DEC(C172))</f>
        <v>A0262290</v>
      </c>
      <c r="E172" s="150" t="s">
        <v>61</v>
      </c>
      <c r="F172" s="225" t="s">
        <v>3212</v>
      </c>
      <c r="G172" s="150" t="s">
        <v>374</v>
      </c>
      <c r="H172" s="145">
        <v>0</v>
      </c>
      <c r="I172" s="157" t="s">
        <v>1292</v>
      </c>
      <c r="J172" s="225" t="s">
        <v>3188</v>
      </c>
      <c r="K172" s="148"/>
    </row>
    <row r="173" spans="1:11">
      <c r="A173" s="150" t="s">
        <v>5</v>
      </c>
      <c r="B173" s="225" t="s">
        <v>3225</v>
      </c>
      <c r="C173" s="160" t="str">
        <f>C174</f>
        <v>294</v>
      </c>
      <c r="D173" s="144" t="str">
        <f>DEC2HEX(HEX2DEC(INDEX(BaseAddressTable!$B$2:$B$103,(MATCH(A173,BaseAddressTable!$A$2:$A$103,0))))+HEX2DEC(C173))</f>
        <v>A0262294</v>
      </c>
      <c r="E173" s="150" t="s">
        <v>61</v>
      </c>
      <c r="F173" s="225" t="s">
        <v>3213</v>
      </c>
      <c r="G173" s="150" t="s">
        <v>54</v>
      </c>
      <c r="H173" s="145" t="s">
        <v>1285</v>
      </c>
      <c r="I173" s="151" t="s">
        <v>1366</v>
      </c>
      <c r="J173" s="225" t="s">
        <v>3189</v>
      </c>
      <c r="K173" s="148"/>
    </row>
    <row r="174" spans="1:11">
      <c r="A174" s="150" t="s">
        <v>5</v>
      </c>
      <c r="B174" s="225" t="s">
        <v>3225</v>
      </c>
      <c r="C174" s="145" t="str">
        <f>C175</f>
        <v>294</v>
      </c>
      <c r="D174" s="144" t="str">
        <f>DEC2HEX(HEX2DEC(INDEX(BaseAddressTable!$B$2:$B$103,(MATCH(A174,BaseAddressTable!$A$2:$A$103,0))))+HEX2DEC(C174))</f>
        <v>A0262294</v>
      </c>
      <c r="E174" s="150" t="s">
        <v>61</v>
      </c>
      <c r="F174" s="225" t="s">
        <v>3214</v>
      </c>
      <c r="G174" s="150" t="s">
        <v>1003</v>
      </c>
      <c r="H174" s="145">
        <v>0</v>
      </c>
      <c r="I174" s="151" t="s">
        <v>1369</v>
      </c>
      <c r="J174" s="225" t="s">
        <v>3190</v>
      </c>
      <c r="K174" s="148"/>
    </row>
    <row r="175" spans="1:11">
      <c r="A175" s="150" t="s">
        <v>5</v>
      </c>
      <c r="B175" s="225" t="s">
        <v>3225</v>
      </c>
      <c r="C175" s="145" t="str">
        <f>DEC2HEX(HEX2DEC(C172)+4)</f>
        <v>294</v>
      </c>
      <c r="D175" s="144" t="str">
        <f>DEC2HEX(HEX2DEC(INDEX(BaseAddressTable!$B$2:$B$103,(MATCH(A175,BaseAddressTable!$A$2:$A$103,0))))+HEX2DEC(C175))</f>
        <v>A0262294</v>
      </c>
      <c r="E175" s="150" t="s">
        <v>61</v>
      </c>
      <c r="F175" s="225" t="s">
        <v>3215</v>
      </c>
      <c r="G175" s="150" t="s">
        <v>374</v>
      </c>
      <c r="H175" s="145">
        <v>0</v>
      </c>
      <c r="I175" s="157" t="s">
        <v>1292</v>
      </c>
      <c r="J175" s="225" t="s">
        <v>3191</v>
      </c>
      <c r="K175" s="148"/>
    </row>
    <row r="176" spans="1:11">
      <c r="A176" s="150" t="s">
        <v>5</v>
      </c>
      <c r="B176" s="225" t="s">
        <v>3226</v>
      </c>
      <c r="C176" s="160" t="str">
        <f>C177</f>
        <v>298</v>
      </c>
      <c r="D176" s="144" t="str">
        <f>DEC2HEX(HEX2DEC(INDEX(BaseAddressTable!$B$2:$B$103,(MATCH(A176,BaseAddressTable!$A$2:$A$103,0))))+HEX2DEC(C176))</f>
        <v>A0262298</v>
      </c>
      <c r="E176" s="150" t="s">
        <v>61</v>
      </c>
      <c r="F176" s="225" t="s">
        <v>3216</v>
      </c>
      <c r="G176" s="150" t="s">
        <v>54</v>
      </c>
      <c r="H176" s="145" t="s">
        <v>1285</v>
      </c>
      <c r="I176" s="151" t="s">
        <v>1366</v>
      </c>
      <c r="J176" s="225" t="s">
        <v>3192</v>
      </c>
      <c r="K176" s="148"/>
    </row>
    <row r="177" spans="1:11">
      <c r="A177" s="150" t="s">
        <v>5</v>
      </c>
      <c r="B177" s="225" t="s">
        <v>3226</v>
      </c>
      <c r="C177" s="145" t="str">
        <f>C178</f>
        <v>298</v>
      </c>
      <c r="D177" s="144" t="str">
        <f>DEC2HEX(HEX2DEC(INDEX(BaseAddressTable!$B$2:$B$103,(MATCH(A177,BaseAddressTable!$A$2:$A$103,0))))+HEX2DEC(C177))</f>
        <v>A0262298</v>
      </c>
      <c r="E177" s="150" t="s">
        <v>61</v>
      </c>
      <c r="F177" s="225" t="s">
        <v>3217</v>
      </c>
      <c r="G177" s="150" t="s">
        <v>1003</v>
      </c>
      <c r="H177" s="145">
        <v>0</v>
      </c>
      <c r="I177" s="151" t="s">
        <v>1369</v>
      </c>
      <c r="J177" s="225" t="s">
        <v>3193</v>
      </c>
      <c r="K177" s="148"/>
    </row>
    <row r="178" spans="1:11">
      <c r="A178" s="150" t="s">
        <v>5</v>
      </c>
      <c r="B178" s="225" t="s">
        <v>3226</v>
      </c>
      <c r="C178" s="145" t="str">
        <f>DEC2HEX(HEX2DEC(C175)+4)</f>
        <v>298</v>
      </c>
      <c r="D178" s="144" t="str">
        <f>DEC2HEX(HEX2DEC(INDEX(BaseAddressTable!$B$2:$B$103,(MATCH(A178,BaseAddressTable!$A$2:$A$103,0))))+HEX2DEC(C178))</f>
        <v>A0262298</v>
      </c>
      <c r="E178" s="150" t="s">
        <v>61</v>
      </c>
      <c r="F178" s="225" t="s">
        <v>3218</v>
      </c>
      <c r="G178" s="150" t="s">
        <v>374</v>
      </c>
      <c r="H178" s="145">
        <v>0</v>
      </c>
      <c r="I178" s="157" t="s">
        <v>1292</v>
      </c>
      <c r="J178" s="225" t="s">
        <v>3194</v>
      </c>
      <c r="K178" s="148"/>
    </row>
    <row r="179" spans="1:11">
      <c r="A179" s="44" t="s">
        <v>5</v>
      </c>
      <c r="B179" s="44" t="s">
        <v>1469</v>
      </c>
      <c r="C179" s="53">
        <v>400</v>
      </c>
      <c r="D179" s="44" t="str">
        <f>DEC2HEX(HEX2DEC(INDEX(BaseAddressTable!$B$2:$B$103,(MATCH(A179,BaseAddressTable!$A$2:$A$103,0))))+HEX2DEC(C179))</f>
        <v>A0262400</v>
      </c>
      <c r="E179" s="44" t="s">
        <v>61</v>
      </c>
      <c r="F179" s="63" t="s">
        <v>1470</v>
      </c>
      <c r="G179" s="44" t="s">
        <v>91</v>
      </c>
      <c r="H179" s="53">
        <v>0</v>
      </c>
      <c r="I179" s="44" t="s">
        <v>935</v>
      </c>
      <c r="J179" s="44" t="s">
        <v>1471</v>
      </c>
    </row>
    <row r="180" spans="1:11">
      <c r="A180" s="44" t="s">
        <v>5</v>
      </c>
      <c r="B180" s="44" t="s">
        <v>1469</v>
      </c>
      <c r="C180" s="53">
        <v>400</v>
      </c>
      <c r="D180" s="44" t="str">
        <f>DEC2HEX(HEX2DEC(INDEX(BaseAddressTable!$B$2:$B$103,(MATCH(A180,BaseAddressTable!$A$2:$A$103,0))))+HEX2DEC(C180))</f>
        <v>A0262400</v>
      </c>
      <c r="E180" s="44" t="s">
        <v>61</v>
      </c>
      <c r="F180" s="63" t="s">
        <v>1472</v>
      </c>
      <c r="G180" s="44" t="s">
        <v>119</v>
      </c>
      <c r="H180" s="53">
        <v>0</v>
      </c>
      <c r="I180" s="44" t="s">
        <v>938</v>
      </c>
      <c r="J180" s="44" t="s">
        <v>1473</v>
      </c>
    </row>
    <row r="181" spans="1:11">
      <c r="A181" s="55" t="s">
        <v>5</v>
      </c>
      <c r="B181" s="55" t="s">
        <v>1469</v>
      </c>
      <c r="C181" s="56">
        <v>400</v>
      </c>
      <c r="D181" s="55" t="str">
        <f>DEC2HEX(HEX2DEC(INDEX(BaseAddressTable!$B$2:$B$103,(MATCH(A181,BaseAddressTable!$A$2:$A$103,0))))+HEX2DEC(C181))</f>
        <v>A0262400</v>
      </c>
      <c r="E181" s="55" t="s">
        <v>61</v>
      </c>
      <c r="F181" s="55" t="s">
        <v>1474</v>
      </c>
      <c r="G181" s="55" t="s">
        <v>123</v>
      </c>
      <c r="H181" s="56">
        <v>0</v>
      </c>
      <c r="I181" s="55" t="s">
        <v>947</v>
      </c>
      <c r="J181" s="55" t="s">
        <v>1475</v>
      </c>
      <c r="K181" s="57"/>
    </row>
    <row r="182" spans="1:11">
      <c r="A182" s="55" t="s">
        <v>5</v>
      </c>
      <c r="B182" s="55" t="s">
        <v>1469</v>
      </c>
      <c r="C182" s="56">
        <v>400</v>
      </c>
      <c r="D182" s="55" t="str">
        <f>DEC2HEX(HEX2DEC(INDEX(BaseAddressTable!$B$2:$B$103,(MATCH(A182,BaseAddressTable!$A$2:$A$103,0))))+HEX2DEC(C182))</f>
        <v>A0262400</v>
      </c>
      <c r="E182" s="55" t="s">
        <v>61</v>
      </c>
      <c r="F182" s="55" t="s">
        <v>1476</v>
      </c>
      <c r="G182" s="55" t="s">
        <v>127</v>
      </c>
      <c r="H182" s="56">
        <v>0</v>
      </c>
      <c r="I182" s="55" t="s">
        <v>950</v>
      </c>
      <c r="J182" s="55" t="s">
        <v>1477</v>
      </c>
      <c r="K182" s="57"/>
    </row>
    <row r="183" spans="1:11">
      <c r="A183" s="44" t="s">
        <v>5</v>
      </c>
      <c r="B183" s="44" t="s">
        <v>1469</v>
      </c>
      <c r="C183" s="53">
        <v>400</v>
      </c>
      <c r="D183" s="44" t="str">
        <f>DEC2HEX(HEX2DEC(INDEX(BaseAddressTable!$B$2:$B$103,(MATCH(A183,BaseAddressTable!$A$2:$A$103,0))))+HEX2DEC(C183))</f>
        <v>A0262400</v>
      </c>
      <c r="E183" s="44" t="s">
        <v>61</v>
      </c>
      <c r="F183" s="63" t="s">
        <v>1478</v>
      </c>
      <c r="G183" s="44" t="s">
        <v>109</v>
      </c>
      <c r="H183" s="53">
        <v>0</v>
      </c>
      <c r="I183" s="44" t="s">
        <v>961</v>
      </c>
      <c r="J183" s="44" t="s">
        <v>1479</v>
      </c>
    </row>
    <row r="184" spans="1:11">
      <c r="A184" s="44" t="s">
        <v>5</v>
      </c>
      <c r="B184" s="44" t="s">
        <v>1469</v>
      </c>
      <c r="C184" s="53">
        <v>400</v>
      </c>
      <c r="D184" s="44" t="str">
        <f>DEC2HEX(HEX2DEC(INDEX(BaseAddressTable!$B$2:$B$103,(MATCH(A184,BaseAddressTable!$A$2:$A$103,0))))+HEX2DEC(C184))</f>
        <v>A0262400</v>
      </c>
      <c r="E184" s="44" t="s">
        <v>61</v>
      </c>
      <c r="F184" s="63" t="s">
        <v>1480</v>
      </c>
      <c r="G184" s="44" t="s">
        <v>149</v>
      </c>
      <c r="H184" s="53">
        <v>0</v>
      </c>
      <c r="I184" s="44" t="s">
        <v>965</v>
      </c>
      <c r="J184" s="44" t="s">
        <v>1481</v>
      </c>
    </row>
    <row r="185" spans="1:11">
      <c r="A185" s="55" t="s">
        <v>5</v>
      </c>
      <c r="B185" s="55" t="s">
        <v>1469</v>
      </c>
      <c r="C185" s="56">
        <v>400</v>
      </c>
      <c r="D185" s="55" t="str">
        <f>DEC2HEX(HEX2DEC(INDEX(BaseAddressTable!$B$2:$B$103,(MATCH(A185,BaseAddressTable!$A$2:$A$103,0))))+HEX2DEC(C185))</f>
        <v>A0262400</v>
      </c>
      <c r="E185" s="55" t="s">
        <v>61</v>
      </c>
      <c r="F185" s="55" t="s">
        <v>1482</v>
      </c>
      <c r="G185" s="55" t="s">
        <v>953</v>
      </c>
      <c r="H185" s="56">
        <v>0</v>
      </c>
      <c r="I185" s="55" t="s">
        <v>977</v>
      </c>
      <c r="J185" s="55" t="s">
        <v>1483</v>
      </c>
      <c r="K185" s="57"/>
    </row>
    <row r="186" spans="1:11">
      <c r="A186" s="55" t="s">
        <v>5</v>
      </c>
      <c r="B186" s="55" t="s">
        <v>1469</v>
      </c>
      <c r="C186" s="56">
        <v>400</v>
      </c>
      <c r="D186" s="55" t="str">
        <f>DEC2HEX(HEX2DEC(INDEX(BaseAddressTable!$B$2:$B$103,(MATCH(A186,BaseAddressTable!$A$2:$A$103,0))))+HEX2DEC(C186))</f>
        <v>A0262400</v>
      </c>
      <c r="E186" s="55" t="s">
        <v>61</v>
      </c>
      <c r="F186" s="55" t="s">
        <v>1484</v>
      </c>
      <c r="G186" s="55" t="s">
        <v>957</v>
      </c>
      <c r="H186" s="56">
        <v>0</v>
      </c>
      <c r="I186" s="55" t="s">
        <v>981</v>
      </c>
      <c r="J186" s="55" t="s">
        <v>1485</v>
      </c>
      <c r="K186" s="57"/>
    </row>
    <row r="187" spans="1:11">
      <c r="A187" s="44" t="s">
        <v>5</v>
      </c>
      <c r="B187" s="44" t="s">
        <v>1469</v>
      </c>
      <c r="C187" s="53">
        <v>400</v>
      </c>
      <c r="D187" s="44" t="str">
        <f>DEC2HEX(HEX2DEC(INDEX(BaseAddressTable!$B$2:$B$103,(MATCH(A187,BaseAddressTable!$A$2:$A$103,0))))+HEX2DEC(C187))</f>
        <v>A0262400</v>
      </c>
      <c r="E187" s="44" t="s">
        <v>61</v>
      </c>
      <c r="F187" s="63" t="s">
        <v>2431</v>
      </c>
      <c r="G187" s="44" t="s">
        <v>270</v>
      </c>
      <c r="H187" s="53">
        <v>0</v>
      </c>
      <c r="I187" s="44" t="s">
        <v>2355</v>
      </c>
      <c r="J187" s="44" t="s">
        <v>2439</v>
      </c>
    </row>
    <row r="188" spans="1:11">
      <c r="A188" s="44" t="s">
        <v>5</v>
      </c>
      <c r="B188" s="44" t="s">
        <v>1469</v>
      </c>
      <c r="C188" s="53">
        <v>400</v>
      </c>
      <c r="D188" s="44" t="str">
        <f>DEC2HEX(HEX2DEC(INDEX(BaseAddressTable!$B$2:$B$103,(MATCH(A188,BaseAddressTable!$A$2:$A$103,0))))+HEX2DEC(C188))</f>
        <v>A0262400</v>
      </c>
      <c r="E188" s="44" t="s">
        <v>61</v>
      </c>
      <c r="F188" s="63" t="s">
        <v>2432</v>
      </c>
      <c r="G188" s="44" t="s">
        <v>964</v>
      </c>
      <c r="H188" s="53">
        <v>0</v>
      </c>
      <c r="I188" s="44" t="s">
        <v>2356</v>
      </c>
      <c r="J188" s="44" t="s">
        <v>2440</v>
      </c>
    </row>
    <row r="189" spans="1:11">
      <c r="A189" s="55" t="s">
        <v>5</v>
      </c>
      <c r="B189" s="55" t="s">
        <v>1469</v>
      </c>
      <c r="C189" s="56">
        <v>400</v>
      </c>
      <c r="D189" s="55" t="str">
        <f>DEC2HEX(HEX2DEC(INDEX(BaseAddressTable!$B$2:$B$103,(MATCH(A189,BaseAddressTable!$A$2:$A$103,0))))+HEX2DEC(C189))</f>
        <v>A0262400</v>
      </c>
      <c r="E189" s="55" t="s">
        <v>61</v>
      </c>
      <c r="F189" s="55" t="s">
        <v>2433</v>
      </c>
      <c r="G189" s="55" t="s">
        <v>968</v>
      </c>
      <c r="H189" s="56">
        <v>0</v>
      </c>
      <c r="I189" s="55" t="s">
        <v>2357</v>
      </c>
      <c r="J189" s="55" t="s">
        <v>2441</v>
      </c>
      <c r="K189" s="57"/>
    </row>
    <row r="190" spans="1:11">
      <c r="A190" s="55" t="s">
        <v>5</v>
      </c>
      <c r="B190" s="55" t="s">
        <v>1469</v>
      </c>
      <c r="C190" s="56">
        <v>400</v>
      </c>
      <c r="D190" s="55" t="str">
        <f>DEC2HEX(HEX2DEC(INDEX(BaseAddressTable!$B$2:$B$103,(MATCH(A190,BaseAddressTable!$A$2:$A$103,0))))+HEX2DEC(C190))</f>
        <v>A0262400</v>
      </c>
      <c r="E190" s="55" t="s">
        <v>61</v>
      </c>
      <c r="F190" s="55" t="s">
        <v>2434</v>
      </c>
      <c r="G190" s="55" t="s">
        <v>972</v>
      </c>
      <c r="H190" s="56">
        <v>0</v>
      </c>
      <c r="I190" s="55" t="s">
        <v>2358</v>
      </c>
      <c r="J190" s="55" t="s">
        <v>2442</v>
      </c>
      <c r="K190" s="57"/>
    </row>
    <row r="191" spans="1:11">
      <c r="A191" s="44" t="s">
        <v>5</v>
      </c>
      <c r="B191" s="44" t="s">
        <v>1469</v>
      </c>
      <c r="C191" s="53">
        <v>400</v>
      </c>
      <c r="D191" s="44" t="str">
        <f>DEC2HEX(HEX2DEC(INDEX(BaseAddressTable!$B$2:$B$103,(MATCH(A191,BaseAddressTable!$A$2:$A$103,0))))+HEX2DEC(C191))</f>
        <v>A0262400</v>
      </c>
      <c r="E191" s="44" t="s">
        <v>61</v>
      </c>
      <c r="F191" s="63" t="s">
        <v>2435</v>
      </c>
      <c r="G191" s="44" t="s">
        <v>976</v>
      </c>
      <c r="H191" s="53">
        <v>0</v>
      </c>
      <c r="I191" s="44" t="s">
        <v>2359</v>
      </c>
      <c r="J191" s="44" t="s">
        <v>2443</v>
      </c>
    </row>
    <row r="192" spans="1:11">
      <c r="A192" s="44" t="s">
        <v>5</v>
      </c>
      <c r="B192" s="44" t="s">
        <v>1469</v>
      </c>
      <c r="C192" s="53">
        <v>400</v>
      </c>
      <c r="D192" s="44" t="str">
        <f>DEC2HEX(HEX2DEC(INDEX(BaseAddressTable!$B$2:$B$103,(MATCH(A192,BaseAddressTable!$A$2:$A$103,0))))+HEX2DEC(C192))</f>
        <v>A0262400</v>
      </c>
      <c r="E192" s="44" t="s">
        <v>61</v>
      </c>
      <c r="F192" s="63" t="s">
        <v>2436</v>
      </c>
      <c r="G192" s="44" t="s">
        <v>980</v>
      </c>
      <c r="H192" s="53">
        <v>0</v>
      </c>
      <c r="I192" s="44" t="s">
        <v>2360</v>
      </c>
      <c r="J192" s="44" t="s">
        <v>2444</v>
      </c>
    </row>
    <row r="193" spans="1:11">
      <c r="A193" s="55" t="s">
        <v>5</v>
      </c>
      <c r="B193" s="55" t="s">
        <v>1469</v>
      </c>
      <c r="C193" s="56">
        <v>400</v>
      </c>
      <c r="D193" s="55" t="str">
        <f>DEC2HEX(HEX2DEC(INDEX(BaseAddressTable!$B$2:$B$103,(MATCH(A193,BaseAddressTable!$A$2:$A$103,0))))+HEX2DEC(C193))</f>
        <v>A0262400</v>
      </c>
      <c r="E193" s="55" t="s">
        <v>61</v>
      </c>
      <c r="F193" s="55" t="s">
        <v>2437</v>
      </c>
      <c r="G193" s="55" t="s">
        <v>984</v>
      </c>
      <c r="H193" s="56">
        <v>0</v>
      </c>
      <c r="I193" s="55" t="s">
        <v>2361</v>
      </c>
      <c r="J193" s="55" t="s">
        <v>2445</v>
      </c>
      <c r="K193" s="57"/>
    </row>
    <row r="194" spans="1:11">
      <c r="A194" s="55" t="s">
        <v>5</v>
      </c>
      <c r="B194" s="55" t="s">
        <v>1469</v>
      </c>
      <c r="C194" s="56">
        <v>400</v>
      </c>
      <c r="D194" s="55" t="str">
        <f>DEC2HEX(HEX2DEC(INDEX(BaseAddressTable!$B$2:$B$103,(MATCH(A194,BaseAddressTable!$A$2:$A$103,0))))+HEX2DEC(C194))</f>
        <v>A0262400</v>
      </c>
      <c r="E194" s="55" t="s">
        <v>61</v>
      </c>
      <c r="F194" s="55" t="s">
        <v>2438</v>
      </c>
      <c r="G194" s="55" t="s">
        <v>988</v>
      </c>
      <c r="H194" s="56">
        <v>0</v>
      </c>
      <c r="I194" s="55" t="s">
        <v>2362</v>
      </c>
      <c r="J194" s="55" t="s">
        <v>2446</v>
      </c>
      <c r="K194" s="57"/>
    </row>
    <row r="195" spans="1:11" ht="43.2">
      <c r="A195" s="44" t="s">
        <v>5</v>
      </c>
      <c r="B195" s="44" t="s">
        <v>1486</v>
      </c>
      <c r="C195" s="53" t="str">
        <f>DEC2HEX(HEX2DEC(C192)+4)</f>
        <v>404</v>
      </c>
      <c r="D195" s="44" t="str">
        <f>DEC2HEX(HEX2DEC(INDEX(BaseAddressTable!$B$2:$B$103,(MATCH(A195,BaseAddressTable!$A$2:$A$103,0))))+HEX2DEC(C195))</f>
        <v>A0262404</v>
      </c>
      <c r="E195" s="44" t="s">
        <v>61</v>
      </c>
      <c r="F195" s="63" t="s">
        <v>1487</v>
      </c>
      <c r="G195" s="44" t="s">
        <v>99</v>
      </c>
      <c r="H195" s="53">
        <v>0</v>
      </c>
      <c r="I195" s="69" t="s">
        <v>1250</v>
      </c>
      <c r="J195" s="44" t="s">
        <v>1488</v>
      </c>
    </row>
    <row r="196" spans="1:11" ht="43.2">
      <c r="A196" s="44" t="s">
        <v>5</v>
      </c>
      <c r="B196" s="44" t="s">
        <v>1486</v>
      </c>
      <c r="C196" s="53" t="s">
        <v>1489</v>
      </c>
      <c r="D196" s="44" t="str">
        <f>DEC2HEX(HEX2DEC(INDEX(BaseAddressTable!$B$2:$B$103,(MATCH(A196,BaseAddressTable!$A$2:$A$103,0))))+HEX2DEC(C196))</f>
        <v>A0262404</v>
      </c>
      <c r="E196" s="44" t="s">
        <v>61</v>
      </c>
      <c r="F196" s="63" t="s">
        <v>1490</v>
      </c>
      <c r="G196" s="44" t="s">
        <v>891</v>
      </c>
      <c r="H196" s="53">
        <v>0</v>
      </c>
      <c r="I196" s="69" t="s">
        <v>1250</v>
      </c>
      <c r="J196" s="44" t="s">
        <v>1491</v>
      </c>
    </row>
    <row r="197" spans="1:11" s="177" customFormat="1" ht="43.2">
      <c r="A197" s="136" t="s">
        <v>5</v>
      </c>
      <c r="B197" s="136" t="s">
        <v>1486</v>
      </c>
      <c r="C197" s="137" t="str">
        <f>DEC2HEX(HEX2DEC(C194)+4)</f>
        <v>404</v>
      </c>
      <c r="D197" s="136" t="str">
        <f>DEC2HEX(HEX2DEC(INDEX(BaseAddressTable!$B$2:$B$103,(MATCH(A197,BaseAddressTable!$A$2:$A$103,0))))+HEX2DEC(C197))</f>
        <v>A0262404</v>
      </c>
      <c r="E197" s="136" t="s">
        <v>61</v>
      </c>
      <c r="F197" s="136" t="s">
        <v>1492</v>
      </c>
      <c r="G197" s="136" t="s">
        <v>1003</v>
      </c>
      <c r="H197" s="137">
        <v>0</v>
      </c>
      <c r="I197" s="139" t="s">
        <v>1250</v>
      </c>
      <c r="J197" s="136" t="s">
        <v>1493</v>
      </c>
      <c r="K197" s="140"/>
    </row>
    <row r="198" spans="1:11" s="177" customFormat="1" ht="43.2">
      <c r="A198" s="136" t="s">
        <v>5</v>
      </c>
      <c r="B198" s="136" t="s">
        <v>1486</v>
      </c>
      <c r="C198" s="137" t="s">
        <v>1489</v>
      </c>
      <c r="D198" s="136" t="str">
        <f>DEC2HEX(HEX2DEC(INDEX(BaseAddressTable!$B$2:$B$103,(MATCH(A198,BaseAddressTable!$A$2:$A$103,0))))+HEX2DEC(C198))</f>
        <v>A0262404</v>
      </c>
      <c r="E198" s="136" t="s">
        <v>61</v>
      </c>
      <c r="F198" s="136" t="s">
        <v>1494</v>
      </c>
      <c r="G198" s="136" t="s">
        <v>1007</v>
      </c>
      <c r="H198" s="137">
        <v>0</v>
      </c>
      <c r="I198" s="139" t="s">
        <v>1250</v>
      </c>
      <c r="J198" s="136" t="s">
        <v>1495</v>
      </c>
      <c r="K198" s="140"/>
    </row>
    <row r="199" spans="1:11">
      <c r="A199" s="161" t="s">
        <v>5</v>
      </c>
      <c r="B199" s="161" t="s">
        <v>1496</v>
      </c>
      <c r="C199" s="162" t="str">
        <f>C200</f>
        <v>408</v>
      </c>
      <c r="D199" s="161" t="str">
        <f>DEC2HEX(HEX2DEC(INDEX(BaseAddressTable!$B$2:$B$103,(MATCH(A199,BaseAddressTable!$A$2:$A$103,0))))+HEX2DEC(C199))</f>
        <v>A0262408</v>
      </c>
      <c r="E199" s="161" t="s">
        <v>61</v>
      </c>
      <c r="F199" s="161" t="s">
        <v>1497</v>
      </c>
      <c r="G199" s="161" t="s">
        <v>54</v>
      </c>
      <c r="H199" s="162" t="s">
        <v>1285</v>
      </c>
      <c r="I199" s="163" t="s">
        <v>1286</v>
      </c>
      <c r="J199" s="161" t="s">
        <v>1498</v>
      </c>
      <c r="K199" s="164"/>
    </row>
    <row r="200" spans="1:11">
      <c r="A200" s="161" t="s">
        <v>5</v>
      </c>
      <c r="B200" s="161" t="s">
        <v>1496</v>
      </c>
      <c r="C200" s="162" t="str">
        <f>C201</f>
        <v>408</v>
      </c>
      <c r="D200" s="161" t="str">
        <f>DEC2HEX(HEX2DEC(INDEX(BaseAddressTable!$B$2:$B$103,(MATCH(A200,BaseAddressTable!$A$2:$A$103,0))))+HEX2DEC(C200))</f>
        <v>A0262408</v>
      </c>
      <c r="E200" s="161" t="s">
        <v>61</v>
      </c>
      <c r="F200" s="161" t="s">
        <v>1499</v>
      </c>
      <c r="G200" s="161" t="s">
        <v>1003</v>
      </c>
      <c r="H200" s="162">
        <v>0</v>
      </c>
      <c r="I200" s="163" t="s">
        <v>1289</v>
      </c>
      <c r="J200" s="161" t="s">
        <v>1500</v>
      </c>
      <c r="K200" s="164"/>
    </row>
    <row r="201" spans="1:11">
      <c r="A201" s="161" t="s">
        <v>5</v>
      </c>
      <c r="B201" s="161" t="s">
        <v>1496</v>
      </c>
      <c r="C201" s="162" t="str">
        <f>DEC2HEX(HEX2DEC(C198)+4)</f>
        <v>408</v>
      </c>
      <c r="D201" s="161" t="str">
        <f>DEC2HEX(HEX2DEC(INDEX(BaseAddressTable!$B$2:$B$103,(MATCH(A201,BaseAddressTable!$A$2:$A$103,0))))+HEX2DEC(C201))</f>
        <v>A0262408</v>
      </c>
      <c r="E201" s="161" t="s">
        <v>61</v>
      </c>
      <c r="F201" s="161" t="s">
        <v>1501</v>
      </c>
      <c r="G201" s="161" t="s">
        <v>374</v>
      </c>
      <c r="H201" s="162">
        <v>0</v>
      </c>
      <c r="I201" s="165" t="s">
        <v>1292</v>
      </c>
      <c r="J201" s="161" t="s">
        <v>1502</v>
      </c>
      <c r="K201" s="164"/>
    </row>
    <row r="202" spans="1:11">
      <c r="A202" s="161" t="s">
        <v>5</v>
      </c>
      <c r="B202" s="161" t="s">
        <v>1503</v>
      </c>
      <c r="C202" s="162" t="str">
        <f>C203</f>
        <v>40C</v>
      </c>
      <c r="D202" s="161" t="str">
        <f>DEC2HEX(HEX2DEC(INDEX(BaseAddressTable!$B$2:$B$103,(MATCH(A202,BaseAddressTable!$A$2:$A$103,0))))+HEX2DEC(C202))</f>
        <v>A026240C</v>
      </c>
      <c r="E202" s="161" t="s">
        <v>61</v>
      </c>
      <c r="F202" s="161" t="s">
        <v>1504</v>
      </c>
      <c r="G202" s="161" t="s">
        <v>54</v>
      </c>
      <c r="H202" s="162" t="s">
        <v>1285</v>
      </c>
      <c r="I202" s="163" t="s">
        <v>1286</v>
      </c>
      <c r="J202" s="161" t="s">
        <v>1520</v>
      </c>
      <c r="K202" s="164"/>
    </row>
    <row r="203" spans="1:11">
      <c r="A203" s="161" t="s">
        <v>5</v>
      </c>
      <c r="B203" s="161" t="s">
        <v>1503</v>
      </c>
      <c r="C203" s="162" t="str">
        <f>C204</f>
        <v>40C</v>
      </c>
      <c r="D203" s="161" t="str">
        <f>DEC2HEX(HEX2DEC(INDEX(BaseAddressTable!$B$2:$B$103,(MATCH(A203,BaseAddressTable!$A$2:$A$103,0))))+HEX2DEC(C203))</f>
        <v>A026240C</v>
      </c>
      <c r="E203" s="161" t="s">
        <v>61</v>
      </c>
      <c r="F203" s="161" t="s">
        <v>1506</v>
      </c>
      <c r="G203" s="161" t="s">
        <v>1003</v>
      </c>
      <c r="H203" s="162">
        <v>0</v>
      </c>
      <c r="I203" s="163" t="s">
        <v>1289</v>
      </c>
      <c r="J203" s="161" t="s">
        <v>1522</v>
      </c>
      <c r="K203" s="164"/>
    </row>
    <row r="204" spans="1:11">
      <c r="A204" s="161" t="s">
        <v>5</v>
      </c>
      <c r="B204" s="161" t="s">
        <v>1503</v>
      </c>
      <c r="C204" s="162" t="str">
        <f>DEC2HEX(HEX2DEC(C199)+4)</f>
        <v>40C</v>
      </c>
      <c r="D204" s="161" t="str">
        <f>DEC2HEX(HEX2DEC(INDEX(BaseAddressTable!$B$2:$B$103,(MATCH(A204,BaseAddressTable!$A$2:$A$103,0))))+HEX2DEC(C204))</f>
        <v>A026240C</v>
      </c>
      <c r="E204" s="161" t="s">
        <v>61</v>
      </c>
      <c r="F204" s="161" t="s">
        <v>1508</v>
      </c>
      <c r="G204" s="161" t="s">
        <v>374</v>
      </c>
      <c r="H204" s="162">
        <v>0</v>
      </c>
      <c r="I204" s="165" t="s">
        <v>1292</v>
      </c>
      <c r="J204" s="161" t="s">
        <v>1524</v>
      </c>
      <c r="K204" s="164"/>
    </row>
    <row r="205" spans="1:11">
      <c r="A205" s="161" t="s">
        <v>5</v>
      </c>
      <c r="B205" s="161" t="s">
        <v>1510</v>
      </c>
      <c r="C205" s="162" t="str">
        <f>C206</f>
        <v>410</v>
      </c>
      <c r="D205" s="161" t="str">
        <f>DEC2HEX(HEX2DEC(INDEX(BaseAddressTable!$B$2:$B$103,(MATCH(A205,BaseAddressTable!$A$2:$A$103,0))))+HEX2DEC(C205))</f>
        <v>A0262410</v>
      </c>
      <c r="E205" s="161" t="s">
        <v>61</v>
      </c>
      <c r="F205" s="161" t="s">
        <v>1511</v>
      </c>
      <c r="G205" s="161" t="s">
        <v>54</v>
      </c>
      <c r="H205" s="162" t="s">
        <v>1285</v>
      </c>
      <c r="I205" s="163" t="s">
        <v>1286</v>
      </c>
      <c r="J205" s="161" t="s">
        <v>1542</v>
      </c>
      <c r="K205" s="164"/>
    </row>
    <row r="206" spans="1:11">
      <c r="A206" s="161" t="s">
        <v>5</v>
      </c>
      <c r="B206" s="161" t="s">
        <v>1510</v>
      </c>
      <c r="C206" s="162" t="str">
        <f>C207</f>
        <v>410</v>
      </c>
      <c r="D206" s="161" t="str">
        <f>DEC2HEX(HEX2DEC(INDEX(BaseAddressTable!$B$2:$B$103,(MATCH(A206,BaseAddressTable!$A$2:$A$103,0))))+HEX2DEC(C206))</f>
        <v>A0262410</v>
      </c>
      <c r="E206" s="161" t="s">
        <v>61</v>
      </c>
      <c r="F206" s="161" t="s">
        <v>1512</v>
      </c>
      <c r="G206" s="161" t="s">
        <v>1003</v>
      </c>
      <c r="H206" s="162">
        <v>0</v>
      </c>
      <c r="I206" s="163" t="s">
        <v>1289</v>
      </c>
      <c r="J206" s="161" t="s">
        <v>1544</v>
      </c>
      <c r="K206" s="164"/>
    </row>
    <row r="207" spans="1:11">
      <c r="A207" s="161" t="s">
        <v>5</v>
      </c>
      <c r="B207" s="161" t="s">
        <v>1510</v>
      </c>
      <c r="C207" s="162" t="str">
        <f>DEC2HEX(HEX2DEC(C202)+4)</f>
        <v>410</v>
      </c>
      <c r="D207" s="161" t="str">
        <f>DEC2HEX(HEX2DEC(INDEX(BaseAddressTable!$B$2:$B$103,(MATCH(A207,BaseAddressTable!$A$2:$A$103,0))))+HEX2DEC(C207))</f>
        <v>A0262410</v>
      </c>
      <c r="E207" s="161" t="s">
        <v>61</v>
      </c>
      <c r="F207" s="161" t="s">
        <v>1513</v>
      </c>
      <c r="G207" s="161" t="s">
        <v>374</v>
      </c>
      <c r="H207" s="162">
        <v>0</v>
      </c>
      <c r="I207" s="165" t="s">
        <v>1292</v>
      </c>
      <c r="J207" s="161" t="s">
        <v>1546</v>
      </c>
      <c r="K207" s="164"/>
    </row>
    <row r="208" spans="1:11">
      <c r="A208" s="161" t="s">
        <v>5</v>
      </c>
      <c r="B208" s="161" t="s">
        <v>1514</v>
      </c>
      <c r="C208" s="162" t="str">
        <f>C209</f>
        <v>414</v>
      </c>
      <c r="D208" s="161" t="str">
        <f>DEC2HEX(HEX2DEC(INDEX(BaseAddressTable!$B$2:$B$103,(MATCH(A208,BaseAddressTable!$A$2:$A$103,0))))+HEX2DEC(C208))</f>
        <v>A0262414</v>
      </c>
      <c r="E208" s="161" t="s">
        <v>61</v>
      </c>
      <c r="F208" s="161" t="s">
        <v>1515</v>
      </c>
      <c r="G208" s="161" t="s">
        <v>54</v>
      </c>
      <c r="H208" s="162" t="s">
        <v>1285</v>
      </c>
      <c r="I208" s="163" t="s">
        <v>1286</v>
      </c>
      <c r="J208" s="161" t="s">
        <v>1570</v>
      </c>
      <c r="K208" s="164"/>
    </row>
    <row r="209" spans="1:11">
      <c r="A209" s="161" t="s">
        <v>5</v>
      </c>
      <c r="B209" s="161" t="s">
        <v>1514</v>
      </c>
      <c r="C209" s="162" t="str">
        <f>C210</f>
        <v>414</v>
      </c>
      <c r="D209" s="161" t="str">
        <f>DEC2HEX(HEX2DEC(INDEX(BaseAddressTable!$B$2:$B$103,(MATCH(A209,BaseAddressTable!$A$2:$A$103,0))))+HEX2DEC(C209))</f>
        <v>A0262414</v>
      </c>
      <c r="E209" s="161" t="s">
        <v>61</v>
      </c>
      <c r="F209" s="161" t="s">
        <v>1516</v>
      </c>
      <c r="G209" s="161" t="s">
        <v>1003</v>
      </c>
      <c r="H209" s="162">
        <v>0</v>
      </c>
      <c r="I209" s="163" t="s">
        <v>1289</v>
      </c>
      <c r="J209" s="161" t="s">
        <v>1572</v>
      </c>
      <c r="K209" s="164"/>
    </row>
    <row r="210" spans="1:11">
      <c r="A210" s="161" t="s">
        <v>5</v>
      </c>
      <c r="B210" s="161" t="s">
        <v>1514</v>
      </c>
      <c r="C210" s="162" t="str">
        <f>DEC2HEX(HEX2DEC(C205)+4)</f>
        <v>414</v>
      </c>
      <c r="D210" s="161" t="str">
        <f>DEC2HEX(HEX2DEC(INDEX(BaseAddressTable!$B$2:$B$103,(MATCH(A210,BaseAddressTable!$A$2:$A$103,0))))+HEX2DEC(C210))</f>
        <v>A0262414</v>
      </c>
      <c r="E210" s="161" t="s">
        <v>61</v>
      </c>
      <c r="F210" s="161" t="s">
        <v>1517</v>
      </c>
      <c r="G210" s="161" t="s">
        <v>374</v>
      </c>
      <c r="H210" s="162">
        <v>0</v>
      </c>
      <c r="I210" s="165" t="s">
        <v>1292</v>
      </c>
      <c r="J210" s="161" t="s">
        <v>1574</v>
      </c>
      <c r="K210" s="164"/>
    </row>
    <row r="211" spans="1:11">
      <c r="A211" s="161" t="s">
        <v>5</v>
      </c>
      <c r="B211" s="161" t="s">
        <v>1518</v>
      </c>
      <c r="C211" s="162" t="str">
        <f>C212</f>
        <v>418</v>
      </c>
      <c r="D211" s="161" t="str">
        <f>DEC2HEX(HEX2DEC(INDEX(BaseAddressTable!$B$2:$B$103,(MATCH(A211,BaseAddressTable!$A$2:$A$103,0))))+HEX2DEC(C211))</f>
        <v>A0262418</v>
      </c>
      <c r="E211" s="161" t="s">
        <v>61</v>
      </c>
      <c r="F211" s="161" t="s">
        <v>1519</v>
      </c>
      <c r="G211" s="161" t="s">
        <v>54</v>
      </c>
      <c r="H211" s="162" t="s">
        <v>1285</v>
      </c>
      <c r="I211" s="163" t="s">
        <v>1286</v>
      </c>
      <c r="J211" s="161" t="s">
        <v>1505</v>
      </c>
      <c r="K211" s="164"/>
    </row>
    <row r="212" spans="1:11">
      <c r="A212" s="161" t="s">
        <v>5</v>
      </c>
      <c r="B212" s="161" t="s">
        <v>1518</v>
      </c>
      <c r="C212" s="162" t="str">
        <f>C213</f>
        <v>418</v>
      </c>
      <c r="D212" s="161" t="str">
        <f>DEC2HEX(HEX2DEC(INDEX(BaseAddressTable!$B$2:$B$103,(MATCH(A212,BaseAddressTable!$A$2:$A$103,0))))+HEX2DEC(C212))</f>
        <v>A0262418</v>
      </c>
      <c r="E212" s="161" t="s">
        <v>61</v>
      </c>
      <c r="F212" s="161" t="s">
        <v>1521</v>
      </c>
      <c r="G212" s="161" t="s">
        <v>1003</v>
      </c>
      <c r="H212" s="162">
        <v>0</v>
      </c>
      <c r="I212" s="163" t="s">
        <v>1289</v>
      </c>
      <c r="J212" s="161" t="s">
        <v>1507</v>
      </c>
      <c r="K212" s="164"/>
    </row>
    <row r="213" spans="1:11">
      <c r="A213" s="161" t="s">
        <v>5</v>
      </c>
      <c r="B213" s="161" t="s">
        <v>1518</v>
      </c>
      <c r="C213" s="162" t="str">
        <f>DEC2HEX(HEX2DEC(C208)+4)</f>
        <v>418</v>
      </c>
      <c r="D213" s="161" t="str">
        <f>DEC2HEX(HEX2DEC(INDEX(BaseAddressTable!$B$2:$B$103,(MATCH(A213,BaseAddressTable!$A$2:$A$103,0))))+HEX2DEC(C213))</f>
        <v>A0262418</v>
      </c>
      <c r="E213" s="161" t="s">
        <v>61</v>
      </c>
      <c r="F213" s="161" t="s">
        <v>1523</v>
      </c>
      <c r="G213" s="161" t="s">
        <v>374</v>
      </c>
      <c r="H213" s="162">
        <v>0</v>
      </c>
      <c r="I213" s="165" t="s">
        <v>1292</v>
      </c>
      <c r="J213" s="161" t="s">
        <v>1509</v>
      </c>
      <c r="K213" s="164"/>
    </row>
    <row r="214" spans="1:11">
      <c r="A214" s="161" t="s">
        <v>5</v>
      </c>
      <c r="B214" s="161" t="s">
        <v>1525</v>
      </c>
      <c r="C214" s="162" t="str">
        <f>C215</f>
        <v>41C</v>
      </c>
      <c r="D214" s="161" t="str">
        <f>DEC2HEX(HEX2DEC(INDEX(BaseAddressTable!$B$2:$B$103,(MATCH(A214,BaseAddressTable!$A$2:$A$103,0))))+HEX2DEC(C214))</f>
        <v>A026241C</v>
      </c>
      <c r="E214" s="161" t="s">
        <v>61</v>
      </c>
      <c r="F214" s="161" t="s">
        <v>1526</v>
      </c>
      <c r="G214" s="161" t="s">
        <v>54</v>
      </c>
      <c r="H214" s="162" t="s">
        <v>1285</v>
      </c>
      <c r="I214" s="163" t="s">
        <v>1286</v>
      </c>
      <c r="J214" s="161" t="s">
        <v>1527</v>
      </c>
      <c r="K214" s="164"/>
    </row>
    <row r="215" spans="1:11">
      <c r="A215" s="161" t="s">
        <v>5</v>
      </c>
      <c r="B215" s="161" t="s">
        <v>1525</v>
      </c>
      <c r="C215" s="162" t="str">
        <f>C216</f>
        <v>41C</v>
      </c>
      <c r="D215" s="161" t="str">
        <f>DEC2HEX(HEX2DEC(INDEX(BaseAddressTable!$B$2:$B$103,(MATCH(A215,BaseAddressTable!$A$2:$A$103,0))))+HEX2DEC(C215))</f>
        <v>A026241C</v>
      </c>
      <c r="E215" s="161" t="s">
        <v>61</v>
      </c>
      <c r="F215" s="161" t="s">
        <v>1528</v>
      </c>
      <c r="G215" s="161" t="s">
        <v>1003</v>
      </c>
      <c r="H215" s="162">
        <v>0</v>
      </c>
      <c r="I215" s="163" t="s">
        <v>1289</v>
      </c>
      <c r="J215" s="161" t="s">
        <v>1529</v>
      </c>
      <c r="K215" s="164"/>
    </row>
    <row r="216" spans="1:11">
      <c r="A216" s="161" t="s">
        <v>5</v>
      </c>
      <c r="B216" s="161" t="s">
        <v>1525</v>
      </c>
      <c r="C216" s="162" t="str">
        <f>DEC2HEX(HEX2DEC(C211)+4)</f>
        <v>41C</v>
      </c>
      <c r="D216" s="161" t="str">
        <f>DEC2HEX(HEX2DEC(INDEX(BaseAddressTable!$B$2:$B$103,(MATCH(A216,BaseAddressTable!$A$2:$A$103,0))))+HEX2DEC(C216))</f>
        <v>A026241C</v>
      </c>
      <c r="E216" s="161" t="s">
        <v>61</v>
      </c>
      <c r="F216" s="161" t="s">
        <v>1530</v>
      </c>
      <c r="G216" s="161" t="s">
        <v>374</v>
      </c>
      <c r="H216" s="162">
        <v>0</v>
      </c>
      <c r="I216" s="165" t="s">
        <v>1292</v>
      </c>
      <c r="J216" s="161" t="s">
        <v>1531</v>
      </c>
      <c r="K216" s="164"/>
    </row>
    <row r="217" spans="1:11">
      <c r="A217" s="161" t="s">
        <v>5</v>
      </c>
      <c r="B217" s="161" t="s">
        <v>1532</v>
      </c>
      <c r="C217" s="162" t="str">
        <f>C218</f>
        <v>420</v>
      </c>
      <c r="D217" s="161" t="str">
        <f>DEC2HEX(HEX2DEC(INDEX(BaseAddressTable!$B$2:$B$103,(MATCH(A217,BaseAddressTable!$A$2:$A$103,0))))+HEX2DEC(C217))</f>
        <v>A0262420</v>
      </c>
      <c r="E217" s="161" t="s">
        <v>61</v>
      </c>
      <c r="F217" s="161" t="s">
        <v>1533</v>
      </c>
      <c r="G217" s="161" t="s">
        <v>54</v>
      </c>
      <c r="H217" s="162" t="s">
        <v>1285</v>
      </c>
      <c r="I217" s="163" t="s">
        <v>1286</v>
      </c>
      <c r="J217" s="161" t="s">
        <v>1549</v>
      </c>
      <c r="K217" s="164"/>
    </row>
    <row r="218" spans="1:11">
      <c r="A218" s="161" t="s">
        <v>5</v>
      </c>
      <c r="B218" s="161" t="s">
        <v>1532</v>
      </c>
      <c r="C218" s="162" t="str">
        <f>C219</f>
        <v>420</v>
      </c>
      <c r="D218" s="161" t="str">
        <f>DEC2HEX(HEX2DEC(INDEX(BaseAddressTable!$B$2:$B$103,(MATCH(A218,BaseAddressTable!$A$2:$A$103,0))))+HEX2DEC(C218))</f>
        <v>A0262420</v>
      </c>
      <c r="E218" s="161" t="s">
        <v>61</v>
      </c>
      <c r="F218" s="161" t="s">
        <v>1534</v>
      </c>
      <c r="G218" s="161" t="s">
        <v>1003</v>
      </c>
      <c r="H218" s="162">
        <v>0</v>
      </c>
      <c r="I218" s="163" t="s">
        <v>1289</v>
      </c>
      <c r="J218" s="161" t="s">
        <v>1551</v>
      </c>
      <c r="K218" s="164"/>
    </row>
    <row r="219" spans="1:11">
      <c r="A219" s="161" t="s">
        <v>5</v>
      </c>
      <c r="B219" s="161" t="s">
        <v>1532</v>
      </c>
      <c r="C219" s="162" t="str">
        <f>DEC2HEX(HEX2DEC(C214)+4)</f>
        <v>420</v>
      </c>
      <c r="D219" s="161" t="str">
        <f>DEC2HEX(HEX2DEC(INDEX(BaseAddressTable!$B$2:$B$103,(MATCH(A219,BaseAddressTable!$A$2:$A$103,0))))+HEX2DEC(C219))</f>
        <v>A0262420</v>
      </c>
      <c r="E219" s="161" t="s">
        <v>61</v>
      </c>
      <c r="F219" s="161" t="s">
        <v>1535</v>
      </c>
      <c r="G219" s="161" t="s">
        <v>374</v>
      </c>
      <c r="H219" s="162">
        <v>0</v>
      </c>
      <c r="I219" s="165" t="s">
        <v>1292</v>
      </c>
      <c r="J219" s="161" t="s">
        <v>1553</v>
      </c>
      <c r="K219" s="164"/>
    </row>
    <row r="220" spans="1:11">
      <c r="A220" s="161" t="s">
        <v>5</v>
      </c>
      <c r="B220" s="161" t="s">
        <v>1536</v>
      </c>
      <c r="C220" s="162" t="str">
        <f>C221</f>
        <v>424</v>
      </c>
      <c r="D220" s="161" t="str">
        <f>DEC2HEX(HEX2DEC(INDEX(BaseAddressTable!$B$2:$B$103,(MATCH(A220,BaseAddressTable!$A$2:$A$103,0))))+HEX2DEC(C220))</f>
        <v>A0262424</v>
      </c>
      <c r="E220" s="161" t="s">
        <v>61</v>
      </c>
      <c r="F220" s="161" t="s">
        <v>1537</v>
      </c>
      <c r="G220" s="161" t="s">
        <v>54</v>
      </c>
      <c r="H220" s="162" t="s">
        <v>1285</v>
      </c>
      <c r="I220" s="163" t="s">
        <v>1286</v>
      </c>
      <c r="J220" s="161" t="s">
        <v>1577</v>
      </c>
      <c r="K220" s="164"/>
    </row>
    <row r="221" spans="1:11">
      <c r="A221" s="161" t="s">
        <v>5</v>
      </c>
      <c r="B221" s="161" t="s">
        <v>1536</v>
      </c>
      <c r="C221" s="162" t="str">
        <f>C222</f>
        <v>424</v>
      </c>
      <c r="D221" s="161" t="str">
        <f>DEC2HEX(HEX2DEC(INDEX(BaseAddressTable!$B$2:$B$103,(MATCH(A221,BaseAddressTable!$A$2:$A$103,0))))+HEX2DEC(C221))</f>
        <v>A0262424</v>
      </c>
      <c r="E221" s="161" t="s">
        <v>61</v>
      </c>
      <c r="F221" s="161" t="s">
        <v>1538</v>
      </c>
      <c r="G221" s="161" t="s">
        <v>1003</v>
      </c>
      <c r="H221" s="162">
        <v>0</v>
      </c>
      <c r="I221" s="163" t="s">
        <v>1289</v>
      </c>
      <c r="J221" s="161" t="s">
        <v>1579</v>
      </c>
      <c r="K221" s="164"/>
    </row>
    <row r="222" spans="1:11">
      <c r="A222" s="161" t="s">
        <v>5</v>
      </c>
      <c r="B222" s="161" t="s">
        <v>1536</v>
      </c>
      <c r="C222" s="162" t="str">
        <f>DEC2HEX(HEX2DEC(C217)+4)</f>
        <v>424</v>
      </c>
      <c r="D222" s="161" t="str">
        <f>DEC2HEX(HEX2DEC(INDEX(BaseAddressTable!$B$2:$B$103,(MATCH(A222,BaseAddressTable!$A$2:$A$103,0))))+HEX2DEC(C222))</f>
        <v>A0262424</v>
      </c>
      <c r="E222" s="161" t="s">
        <v>61</v>
      </c>
      <c r="F222" s="161" t="s">
        <v>1539</v>
      </c>
      <c r="G222" s="161" t="s">
        <v>374</v>
      </c>
      <c r="H222" s="162">
        <v>0</v>
      </c>
      <c r="I222" s="165" t="s">
        <v>1292</v>
      </c>
      <c r="J222" s="161" t="s">
        <v>1581</v>
      </c>
      <c r="K222" s="164"/>
    </row>
    <row r="223" spans="1:11">
      <c r="A223" s="161" t="s">
        <v>5</v>
      </c>
      <c r="B223" s="161" t="s">
        <v>1540</v>
      </c>
      <c r="C223" s="162" t="str">
        <f>C224</f>
        <v>428</v>
      </c>
      <c r="D223" s="161" t="str">
        <f>DEC2HEX(HEX2DEC(INDEX(BaseAddressTable!$B$2:$B$103,(MATCH(A223,BaseAddressTable!$A$2:$A$103,0))))+HEX2DEC(C223))</f>
        <v>A0262428</v>
      </c>
      <c r="E223" s="161" t="s">
        <v>61</v>
      </c>
      <c r="F223" s="161" t="s">
        <v>1541</v>
      </c>
      <c r="G223" s="161" t="s">
        <v>54</v>
      </c>
      <c r="H223" s="162" t="s">
        <v>1285</v>
      </c>
      <c r="I223" s="163" t="s">
        <v>1286</v>
      </c>
      <c r="J223" s="161" t="s">
        <v>1542</v>
      </c>
      <c r="K223" s="164"/>
    </row>
    <row r="224" spans="1:11">
      <c r="A224" s="161" t="s">
        <v>5</v>
      </c>
      <c r="B224" s="161" t="s">
        <v>1540</v>
      </c>
      <c r="C224" s="162" t="str">
        <f>C225</f>
        <v>428</v>
      </c>
      <c r="D224" s="161" t="str">
        <f>DEC2HEX(HEX2DEC(INDEX(BaseAddressTable!$B$2:$B$103,(MATCH(A224,BaseAddressTable!$A$2:$A$103,0))))+HEX2DEC(C224))</f>
        <v>A0262428</v>
      </c>
      <c r="E224" s="161" t="s">
        <v>61</v>
      </c>
      <c r="F224" s="161" t="s">
        <v>1543</v>
      </c>
      <c r="G224" s="161" t="s">
        <v>1003</v>
      </c>
      <c r="H224" s="162">
        <v>0</v>
      </c>
      <c r="I224" s="163" t="s">
        <v>1289</v>
      </c>
      <c r="J224" s="161" t="s">
        <v>1544</v>
      </c>
      <c r="K224" s="164"/>
    </row>
    <row r="225" spans="1:11">
      <c r="A225" s="161" t="s">
        <v>5</v>
      </c>
      <c r="B225" s="161" t="s">
        <v>1540</v>
      </c>
      <c r="C225" s="162" t="str">
        <f>DEC2HEX(HEX2DEC(C220)+4)</f>
        <v>428</v>
      </c>
      <c r="D225" s="161" t="str">
        <f>DEC2HEX(HEX2DEC(INDEX(BaseAddressTable!$B$2:$B$103,(MATCH(A225,BaseAddressTable!$A$2:$A$103,0))))+HEX2DEC(C225))</f>
        <v>A0262428</v>
      </c>
      <c r="E225" s="161" t="s">
        <v>61</v>
      </c>
      <c r="F225" s="161" t="s">
        <v>1545</v>
      </c>
      <c r="G225" s="161" t="s">
        <v>374</v>
      </c>
      <c r="H225" s="162">
        <v>0</v>
      </c>
      <c r="I225" s="165" t="s">
        <v>1292</v>
      </c>
      <c r="J225" s="161" t="s">
        <v>1546</v>
      </c>
      <c r="K225" s="164"/>
    </row>
    <row r="226" spans="1:11">
      <c r="A226" s="161" t="s">
        <v>5</v>
      </c>
      <c r="B226" s="161" t="s">
        <v>1547</v>
      </c>
      <c r="C226" s="162" t="str">
        <f>C227</f>
        <v>42C</v>
      </c>
      <c r="D226" s="161" t="str">
        <f>DEC2HEX(HEX2DEC(INDEX(BaseAddressTable!$B$2:$B$103,(MATCH(A226,BaseAddressTable!$A$2:$A$103,0))))+HEX2DEC(C226))</f>
        <v>A026242C</v>
      </c>
      <c r="E226" s="161" t="s">
        <v>61</v>
      </c>
      <c r="F226" s="161" t="s">
        <v>1548</v>
      </c>
      <c r="G226" s="161" t="s">
        <v>54</v>
      </c>
      <c r="H226" s="162" t="s">
        <v>1285</v>
      </c>
      <c r="I226" s="163" t="s">
        <v>1286</v>
      </c>
      <c r="J226" s="161" t="s">
        <v>1549</v>
      </c>
      <c r="K226" s="164"/>
    </row>
    <row r="227" spans="1:11">
      <c r="A227" s="161" t="s">
        <v>5</v>
      </c>
      <c r="B227" s="161" t="s">
        <v>1547</v>
      </c>
      <c r="C227" s="162" t="str">
        <f>C228</f>
        <v>42C</v>
      </c>
      <c r="D227" s="161" t="str">
        <f>DEC2HEX(HEX2DEC(INDEX(BaseAddressTable!$B$2:$B$103,(MATCH(A227,BaseAddressTable!$A$2:$A$103,0))))+HEX2DEC(C227))</f>
        <v>A026242C</v>
      </c>
      <c r="E227" s="161" t="s">
        <v>61</v>
      </c>
      <c r="F227" s="161" t="s">
        <v>1550</v>
      </c>
      <c r="G227" s="161" t="s">
        <v>1003</v>
      </c>
      <c r="H227" s="162">
        <v>0</v>
      </c>
      <c r="I227" s="163" t="s">
        <v>1289</v>
      </c>
      <c r="J227" s="161" t="s">
        <v>1551</v>
      </c>
      <c r="K227" s="164"/>
    </row>
    <row r="228" spans="1:11">
      <c r="A228" s="161" t="s">
        <v>5</v>
      </c>
      <c r="B228" s="161" t="s">
        <v>1547</v>
      </c>
      <c r="C228" s="162" t="str">
        <f>DEC2HEX(HEX2DEC(C223)+4)</f>
        <v>42C</v>
      </c>
      <c r="D228" s="161" t="str">
        <f>DEC2HEX(HEX2DEC(INDEX(BaseAddressTable!$B$2:$B$103,(MATCH(A228,BaseAddressTable!$A$2:$A$103,0))))+HEX2DEC(C228))</f>
        <v>A026242C</v>
      </c>
      <c r="E228" s="161" t="s">
        <v>61</v>
      </c>
      <c r="F228" s="161" t="s">
        <v>1552</v>
      </c>
      <c r="G228" s="161" t="s">
        <v>374</v>
      </c>
      <c r="H228" s="162">
        <v>0</v>
      </c>
      <c r="I228" s="165" t="s">
        <v>1292</v>
      </c>
      <c r="J228" s="161" t="s">
        <v>1553</v>
      </c>
      <c r="K228" s="164"/>
    </row>
    <row r="229" spans="1:11">
      <c r="A229" s="161" t="s">
        <v>5</v>
      </c>
      <c r="B229" s="161" t="s">
        <v>1554</v>
      </c>
      <c r="C229" s="162" t="str">
        <f>C230</f>
        <v>430</v>
      </c>
      <c r="D229" s="161" t="str">
        <f>DEC2HEX(HEX2DEC(INDEX(BaseAddressTable!$B$2:$B$103,(MATCH(A229,BaseAddressTable!$A$2:$A$103,0))))+HEX2DEC(C229))</f>
        <v>A0262430</v>
      </c>
      <c r="E229" s="161" t="s">
        <v>61</v>
      </c>
      <c r="F229" s="161" t="s">
        <v>1555</v>
      </c>
      <c r="G229" s="161" t="s">
        <v>54</v>
      </c>
      <c r="H229" s="162" t="s">
        <v>1285</v>
      </c>
      <c r="I229" s="163" t="s">
        <v>1286</v>
      </c>
      <c r="J229" s="161" t="s">
        <v>1556</v>
      </c>
      <c r="K229" s="164"/>
    </row>
    <row r="230" spans="1:11">
      <c r="A230" s="161" t="s">
        <v>5</v>
      </c>
      <c r="B230" s="161" t="s">
        <v>1554</v>
      </c>
      <c r="C230" s="162" t="str">
        <f>C231</f>
        <v>430</v>
      </c>
      <c r="D230" s="161" t="str">
        <f>DEC2HEX(HEX2DEC(INDEX(BaseAddressTable!$B$2:$B$103,(MATCH(A230,BaseAddressTable!$A$2:$A$103,0))))+HEX2DEC(C230))</f>
        <v>A0262430</v>
      </c>
      <c r="E230" s="161" t="s">
        <v>61</v>
      </c>
      <c r="F230" s="161" t="s">
        <v>1557</v>
      </c>
      <c r="G230" s="161" t="s">
        <v>1003</v>
      </c>
      <c r="H230" s="162">
        <v>0</v>
      </c>
      <c r="I230" s="163" t="s">
        <v>1289</v>
      </c>
      <c r="J230" s="161" t="s">
        <v>1558</v>
      </c>
      <c r="K230" s="164"/>
    </row>
    <row r="231" spans="1:11">
      <c r="A231" s="161" t="s">
        <v>5</v>
      </c>
      <c r="B231" s="161" t="s">
        <v>1554</v>
      </c>
      <c r="C231" s="162" t="str">
        <f>DEC2HEX(HEX2DEC(C226)+4)</f>
        <v>430</v>
      </c>
      <c r="D231" s="161" t="str">
        <f>DEC2HEX(HEX2DEC(INDEX(BaseAddressTable!$B$2:$B$103,(MATCH(A231,BaseAddressTable!$A$2:$A$103,0))))+HEX2DEC(C231))</f>
        <v>A0262430</v>
      </c>
      <c r="E231" s="161" t="s">
        <v>61</v>
      </c>
      <c r="F231" s="161" t="s">
        <v>1559</v>
      </c>
      <c r="G231" s="161" t="s">
        <v>374</v>
      </c>
      <c r="H231" s="162">
        <v>0</v>
      </c>
      <c r="I231" s="165" t="s">
        <v>1292</v>
      </c>
      <c r="J231" s="161" t="s">
        <v>1560</v>
      </c>
      <c r="K231" s="164"/>
    </row>
    <row r="232" spans="1:11">
      <c r="A232" s="161" t="s">
        <v>5</v>
      </c>
      <c r="B232" s="161" t="s">
        <v>1561</v>
      </c>
      <c r="C232" s="162" t="str">
        <f>C233</f>
        <v>434</v>
      </c>
      <c r="D232" s="161" t="str">
        <f>DEC2HEX(HEX2DEC(INDEX(BaseAddressTable!$B$2:$B$103,(MATCH(A232,BaseAddressTable!$A$2:$A$103,0))))+HEX2DEC(C232))</f>
        <v>A0262434</v>
      </c>
      <c r="E232" s="161" t="s">
        <v>61</v>
      </c>
      <c r="F232" s="161" t="s">
        <v>1562</v>
      </c>
      <c r="G232" s="161" t="s">
        <v>54</v>
      </c>
      <c r="H232" s="162" t="s">
        <v>1285</v>
      </c>
      <c r="I232" s="163" t="s">
        <v>1286</v>
      </c>
      <c r="J232" s="161" t="s">
        <v>1563</v>
      </c>
      <c r="K232" s="164"/>
    </row>
    <row r="233" spans="1:11">
      <c r="A233" s="161" t="s">
        <v>5</v>
      </c>
      <c r="B233" s="161" t="s">
        <v>1561</v>
      </c>
      <c r="C233" s="162" t="str">
        <f>C234</f>
        <v>434</v>
      </c>
      <c r="D233" s="161" t="str">
        <f>DEC2HEX(HEX2DEC(INDEX(BaseAddressTable!$B$2:$B$103,(MATCH(A233,BaseAddressTable!$A$2:$A$103,0))))+HEX2DEC(C233))</f>
        <v>A0262434</v>
      </c>
      <c r="E233" s="161" t="s">
        <v>61</v>
      </c>
      <c r="F233" s="161" t="s">
        <v>1564</v>
      </c>
      <c r="G233" s="161" t="s">
        <v>1003</v>
      </c>
      <c r="H233" s="162">
        <v>0</v>
      </c>
      <c r="I233" s="163" t="s">
        <v>1289</v>
      </c>
      <c r="J233" s="161" t="s">
        <v>1565</v>
      </c>
      <c r="K233" s="164"/>
    </row>
    <row r="234" spans="1:11">
      <c r="A234" s="161" t="s">
        <v>5</v>
      </c>
      <c r="B234" s="161" t="s">
        <v>1561</v>
      </c>
      <c r="C234" s="162" t="str">
        <f>DEC2HEX(HEX2DEC(C229)+4)</f>
        <v>434</v>
      </c>
      <c r="D234" s="161" t="str">
        <f>DEC2HEX(HEX2DEC(INDEX(BaseAddressTable!$B$2:$B$103,(MATCH(A234,BaseAddressTable!$A$2:$A$103,0))))+HEX2DEC(C234))</f>
        <v>A0262434</v>
      </c>
      <c r="E234" s="161" t="s">
        <v>61</v>
      </c>
      <c r="F234" s="161" t="s">
        <v>1566</v>
      </c>
      <c r="G234" s="161" t="s">
        <v>374</v>
      </c>
      <c r="H234" s="162">
        <v>0</v>
      </c>
      <c r="I234" s="165" t="s">
        <v>1292</v>
      </c>
      <c r="J234" s="161" t="s">
        <v>1567</v>
      </c>
      <c r="K234" s="164"/>
    </row>
    <row r="235" spans="1:11">
      <c r="A235" s="161" t="s">
        <v>5</v>
      </c>
      <c r="B235" s="161" t="s">
        <v>1568</v>
      </c>
      <c r="C235" s="162" t="str">
        <f>C236</f>
        <v>438</v>
      </c>
      <c r="D235" s="161" t="str">
        <f>DEC2HEX(HEX2DEC(INDEX(BaseAddressTable!$B$2:$B$103,(MATCH(A235,BaseAddressTable!$A$2:$A$103,0))))+HEX2DEC(C235))</f>
        <v>A0262438</v>
      </c>
      <c r="E235" s="161" t="s">
        <v>61</v>
      </c>
      <c r="F235" s="161" t="s">
        <v>1569</v>
      </c>
      <c r="G235" s="161" t="s">
        <v>54</v>
      </c>
      <c r="H235" s="162" t="s">
        <v>1285</v>
      </c>
      <c r="I235" s="163" t="s">
        <v>1286</v>
      </c>
      <c r="J235" s="161" t="s">
        <v>1570</v>
      </c>
      <c r="K235" s="164"/>
    </row>
    <row r="236" spans="1:11">
      <c r="A236" s="161" t="s">
        <v>5</v>
      </c>
      <c r="B236" s="161" t="s">
        <v>1568</v>
      </c>
      <c r="C236" s="162" t="str">
        <f>C237</f>
        <v>438</v>
      </c>
      <c r="D236" s="161" t="str">
        <f>DEC2HEX(HEX2DEC(INDEX(BaseAddressTable!$B$2:$B$103,(MATCH(A236,BaseAddressTable!$A$2:$A$103,0))))+HEX2DEC(C236))</f>
        <v>A0262438</v>
      </c>
      <c r="E236" s="161" t="s">
        <v>61</v>
      </c>
      <c r="F236" s="161" t="s">
        <v>1571</v>
      </c>
      <c r="G236" s="161" t="s">
        <v>1003</v>
      </c>
      <c r="H236" s="162">
        <v>0</v>
      </c>
      <c r="I236" s="163" t="s">
        <v>1289</v>
      </c>
      <c r="J236" s="161" t="s">
        <v>1572</v>
      </c>
      <c r="K236" s="164"/>
    </row>
    <row r="237" spans="1:11">
      <c r="A237" s="161" t="s">
        <v>5</v>
      </c>
      <c r="B237" s="161" t="s">
        <v>1568</v>
      </c>
      <c r="C237" s="162" t="str">
        <f>DEC2HEX(HEX2DEC(C232)+4)</f>
        <v>438</v>
      </c>
      <c r="D237" s="161" t="str">
        <f>DEC2HEX(HEX2DEC(INDEX(BaseAddressTable!$B$2:$B$103,(MATCH(A237,BaseAddressTable!$A$2:$A$103,0))))+HEX2DEC(C237))</f>
        <v>A0262438</v>
      </c>
      <c r="E237" s="161" t="s">
        <v>61</v>
      </c>
      <c r="F237" s="161" t="s">
        <v>1573</v>
      </c>
      <c r="G237" s="161" t="s">
        <v>374</v>
      </c>
      <c r="H237" s="162">
        <v>0</v>
      </c>
      <c r="I237" s="165" t="s">
        <v>1292</v>
      </c>
      <c r="J237" s="161" t="s">
        <v>1574</v>
      </c>
      <c r="K237" s="164"/>
    </row>
    <row r="238" spans="1:11">
      <c r="A238" s="161" t="s">
        <v>5</v>
      </c>
      <c r="B238" s="161" t="s">
        <v>1575</v>
      </c>
      <c r="C238" s="162" t="str">
        <f>C239</f>
        <v>43C</v>
      </c>
      <c r="D238" s="161" t="str">
        <f>DEC2HEX(HEX2DEC(INDEX(BaseAddressTable!$B$2:$B$103,(MATCH(A238,BaseAddressTable!$A$2:$A$103,0))))+HEX2DEC(C238))</f>
        <v>A026243C</v>
      </c>
      <c r="E238" s="161" t="s">
        <v>61</v>
      </c>
      <c r="F238" s="161" t="s">
        <v>1576</v>
      </c>
      <c r="G238" s="161" t="s">
        <v>54</v>
      </c>
      <c r="H238" s="162" t="s">
        <v>1285</v>
      </c>
      <c r="I238" s="163" t="s">
        <v>1286</v>
      </c>
      <c r="J238" s="161" t="s">
        <v>1577</v>
      </c>
      <c r="K238" s="164"/>
    </row>
    <row r="239" spans="1:11">
      <c r="A239" s="161" t="s">
        <v>5</v>
      </c>
      <c r="B239" s="161" t="s">
        <v>1575</v>
      </c>
      <c r="C239" s="162" t="str">
        <f>C240</f>
        <v>43C</v>
      </c>
      <c r="D239" s="161" t="str">
        <f>DEC2HEX(HEX2DEC(INDEX(BaseAddressTable!$B$2:$B$103,(MATCH(A239,BaseAddressTable!$A$2:$A$103,0))))+HEX2DEC(C239))</f>
        <v>A026243C</v>
      </c>
      <c r="E239" s="161" t="s">
        <v>61</v>
      </c>
      <c r="F239" s="161" t="s">
        <v>1578</v>
      </c>
      <c r="G239" s="161" t="s">
        <v>1003</v>
      </c>
      <c r="H239" s="162">
        <v>0</v>
      </c>
      <c r="I239" s="163" t="s">
        <v>1289</v>
      </c>
      <c r="J239" s="161" t="s">
        <v>1579</v>
      </c>
      <c r="K239" s="164"/>
    </row>
    <row r="240" spans="1:11">
      <c r="A240" s="161" t="s">
        <v>5</v>
      </c>
      <c r="B240" s="161" t="s">
        <v>1575</v>
      </c>
      <c r="C240" s="162" t="str">
        <f>DEC2HEX(HEX2DEC(C235)+4)</f>
        <v>43C</v>
      </c>
      <c r="D240" s="161" t="str">
        <f>DEC2HEX(HEX2DEC(INDEX(BaseAddressTable!$B$2:$B$103,(MATCH(A240,BaseAddressTable!$A$2:$A$103,0))))+HEX2DEC(C240))</f>
        <v>A026243C</v>
      </c>
      <c r="E240" s="161" t="s">
        <v>61</v>
      </c>
      <c r="F240" s="161" t="s">
        <v>1580</v>
      </c>
      <c r="G240" s="161" t="s">
        <v>374</v>
      </c>
      <c r="H240" s="162">
        <v>0</v>
      </c>
      <c r="I240" s="165" t="s">
        <v>1292</v>
      </c>
      <c r="J240" s="161" t="s">
        <v>1581</v>
      </c>
      <c r="K240" s="164"/>
    </row>
    <row r="241" spans="1:11">
      <c r="A241" s="161" t="s">
        <v>5</v>
      </c>
      <c r="B241" s="161" t="s">
        <v>1582</v>
      </c>
      <c r="C241" s="162" t="str">
        <f>C242</f>
        <v>440</v>
      </c>
      <c r="D241" s="161" t="str">
        <f>DEC2HEX(HEX2DEC(INDEX(BaseAddressTable!$B$2:$B$103,(MATCH(A241,BaseAddressTable!$A$2:$A$103,0))))+HEX2DEC(C241))</f>
        <v>A0262440</v>
      </c>
      <c r="E241" s="161" t="s">
        <v>61</v>
      </c>
      <c r="F241" s="161" t="s">
        <v>1583</v>
      </c>
      <c r="G241" s="161" t="s">
        <v>54</v>
      </c>
      <c r="H241" s="162" t="s">
        <v>1285</v>
      </c>
      <c r="I241" s="163" t="s">
        <v>1286</v>
      </c>
      <c r="J241" s="161" t="s">
        <v>1584</v>
      </c>
      <c r="K241" s="164"/>
    </row>
    <row r="242" spans="1:11">
      <c r="A242" s="161" t="s">
        <v>5</v>
      </c>
      <c r="B242" s="161" t="s">
        <v>1582</v>
      </c>
      <c r="C242" s="162" t="str">
        <f>C243</f>
        <v>440</v>
      </c>
      <c r="D242" s="161" t="str">
        <f>DEC2HEX(HEX2DEC(INDEX(BaseAddressTable!$B$2:$B$103,(MATCH(A242,BaseAddressTable!$A$2:$A$103,0))))+HEX2DEC(C242))</f>
        <v>A0262440</v>
      </c>
      <c r="E242" s="161" t="s">
        <v>61</v>
      </c>
      <c r="F242" s="161" t="s">
        <v>1585</v>
      </c>
      <c r="G242" s="161" t="s">
        <v>1003</v>
      </c>
      <c r="H242" s="162">
        <v>0</v>
      </c>
      <c r="I242" s="163" t="s">
        <v>1289</v>
      </c>
      <c r="J242" s="161" t="s">
        <v>1586</v>
      </c>
      <c r="K242" s="164"/>
    </row>
    <row r="243" spans="1:11">
      <c r="A243" s="161" t="s">
        <v>5</v>
      </c>
      <c r="B243" s="161" t="s">
        <v>1582</v>
      </c>
      <c r="C243" s="162" t="str">
        <f>DEC2HEX(HEX2DEC(C238)+4)</f>
        <v>440</v>
      </c>
      <c r="D243" s="161" t="str">
        <f>DEC2HEX(HEX2DEC(INDEX(BaseAddressTable!$B$2:$B$103,(MATCH(A243,BaseAddressTable!$A$2:$A$103,0))))+HEX2DEC(C243))</f>
        <v>A0262440</v>
      </c>
      <c r="E243" s="161" t="s">
        <v>61</v>
      </c>
      <c r="F243" s="161" t="s">
        <v>1587</v>
      </c>
      <c r="G243" s="161" t="s">
        <v>374</v>
      </c>
      <c r="H243" s="162">
        <v>0</v>
      </c>
      <c r="I243" s="165" t="s">
        <v>1292</v>
      </c>
      <c r="J243" s="161" t="s">
        <v>1588</v>
      </c>
      <c r="K243" s="164"/>
    </row>
    <row r="244" spans="1:11">
      <c r="A244" s="161" t="s">
        <v>5</v>
      </c>
      <c r="B244" s="161" t="s">
        <v>1589</v>
      </c>
      <c r="C244" s="162" t="str">
        <f>C245</f>
        <v>444</v>
      </c>
      <c r="D244" s="161" t="str">
        <f>DEC2HEX(HEX2DEC(INDEX(BaseAddressTable!$B$2:$B$103,(MATCH(A244,BaseAddressTable!$A$2:$A$103,0))))+HEX2DEC(C244))</f>
        <v>A0262444</v>
      </c>
      <c r="E244" s="161" t="s">
        <v>61</v>
      </c>
      <c r="F244" s="161" t="s">
        <v>1590</v>
      </c>
      <c r="G244" s="161" t="s">
        <v>54</v>
      </c>
      <c r="H244" s="162" t="s">
        <v>1285</v>
      </c>
      <c r="I244" s="163" t="s">
        <v>1286</v>
      </c>
      <c r="J244" s="161" t="s">
        <v>1591</v>
      </c>
      <c r="K244" s="164"/>
    </row>
    <row r="245" spans="1:11">
      <c r="A245" s="161" t="s">
        <v>5</v>
      </c>
      <c r="B245" s="161" t="s">
        <v>1589</v>
      </c>
      <c r="C245" s="162" t="str">
        <f>C246</f>
        <v>444</v>
      </c>
      <c r="D245" s="161" t="str">
        <f>DEC2HEX(HEX2DEC(INDEX(BaseAddressTable!$B$2:$B$103,(MATCH(A245,BaseAddressTable!$A$2:$A$103,0))))+HEX2DEC(C245))</f>
        <v>A0262444</v>
      </c>
      <c r="E245" s="161" t="s">
        <v>61</v>
      </c>
      <c r="F245" s="161" t="s">
        <v>1592</v>
      </c>
      <c r="G245" s="161" t="s">
        <v>1003</v>
      </c>
      <c r="H245" s="162">
        <v>0</v>
      </c>
      <c r="I245" s="163" t="s">
        <v>1289</v>
      </c>
      <c r="J245" s="161" t="s">
        <v>1593</v>
      </c>
      <c r="K245" s="164"/>
    </row>
    <row r="246" spans="1:11">
      <c r="A246" s="161" t="s">
        <v>5</v>
      </c>
      <c r="B246" s="161" t="s">
        <v>1589</v>
      </c>
      <c r="C246" s="162" t="str">
        <f>DEC2HEX(HEX2DEC(C241)+4)</f>
        <v>444</v>
      </c>
      <c r="D246" s="161" t="str">
        <f>DEC2HEX(HEX2DEC(INDEX(BaseAddressTable!$B$2:$B$103,(MATCH(A246,BaseAddressTable!$A$2:$A$103,0))))+HEX2DEC(C246))</f>
        <v>A0262444</v>
      </c>
      <c r="E246" s="161" t="s">
        <v>61</v>
      </c>
      <c r="F246" s="161" t="s">
        <v>1594</v>
      </c>
      <c r="G246" s="161" t="s">
        <v>374</v>
      </c>
      <c r="H246" s="162">
        <v>0</v>
      </c>
      <c r="I246" s="165" t="s">
        <v>1292</v>
      </c>
      <c r="J246" s="161" t="s">
        <v>1595</v>
      </c>
      <c r="K246" s="164"/>
    </row>
    <row r="247" spans="1:11">
      <c r="A247" s="161" t="s">
        <v>5</v>
      </c>
      <c r="B247" s="161" t="s">
        <v>1596</v>
      </c>
      <c r="C247" s="162" t="str">
        <f>C248</f>
        <v>448</v>
      </c>
      <c r="D247" s="161" t="str">
        <f>DEC2HEX(HEX2DEC(INDEX(BaseAddressTable!$B$2:$B$103,(MATCH(A247,BaseAddressTable!$A$2:$A$103,0))))+HEX2DEC(C247))</f>
        <v>A0262448</v>
      </c>
      <c r="E247" s="161" t="s">
        <v>61</v>
      </c>
      <c r="F247" s="161" t="s">
        <v>1597</v>
      </c>
      <c r="G247" s="161" t="s">
        <v>54</v>
      </c>
      <c r="H247" s="162" t="s">
        <v>1285</v>
      </c>
      <c r="I247" s="163" t="s">
        <v>1286</v>
      </c>
      <c r="J247" s="161" t="s">
        <v>1598</v>
      </c>
      <c r="K247" s="164"/>
    </row>
    <row r="248" spans="1:11">
      <c r="A248" s="161" t="s">
        <v>5</v>
      </c>
      <c r="B248" s="161" t="s">
        <v>1596</v>
      </c>
      <c r="C248" s="162" t="str">
        <f>C249</f>
        <v>448</v>
      </c>
      <c r="D248" s="161" t="str">
        <f>DEC2HEX(HEX2DEC(INDEX(BaseAddressTable!$B$2:$B$103,(MATCH(A248,BaseAddressTable!$A$2:$A$103,0))))+HEX2DEC(C248))</f>
        <v>A0262448</v>
      </c>
      <c r="E248" s="161" t="s">
        <v>61</v>
      </c>
      <c r="F248" s="161" t="s">
        <v>1599</v>
      </c>
      <c r="G248" s="161" t="s">
        <v>1003</v>
      </c>
      <c r="H248" s="162">
        <v>1</v>
      </c>
      <c r="I248" s="163" t="s">
        <v>1289</v>
      </c>
      <c r="J248" s="161" t="s">
        <v>1600</v>
      </c>
      <c r="K248" s="164"/>
    </row>
    <row r="249" spans="1:11">
      <c r="A249" s="161" t="s">
        <v>5</v>
      </c>
      <c r="B249" s="161" t="s">
        <v>1596</v>
      </c>
      <c r="C249" s="162" t="str">
        <f>DEC2HEX(HEX2DEC(C244)+4)</f>
        <v>448</v>
      </c>
      <c r="D249" s="161" t="str">
        <f>DEC2HEX(HEX2DEC(INDEX(BaseAddressTable!$B$2:$B$103,(MATCH(A249,BaseAddressTable!$A$2:$A$103,0))))+HEX2DEC(C249))</f>
        <v>A0262448</v>
      </c>
      <c r="E249" s="161" t="s">
        <v>61</v>
      </c>
      <c r="F249" s="161" t="s">
        <v>1601</v>
      </c>
      <c r="G249" s="161" t="s">
        <v>374</v>
      </c>
      <c r="H249" s="162">
        <v>0</v>
      </c>
      <c r="I249" s="165" t="s">
        <v>1292</v>
      </c>
      <c r="J249" s="161" t="s">
        <v>1602</v>
      </c>
      <c r="K249" s="164"/>
    </row>
    <row r="250" spans="1:11">
      <c r="A250" s="161" t="s">
        <v>5</v>
      </c>
      <c r="B250" s="161" t="s">
        <v>1603</v>
      </c>
      <c r="C250" s="162" t="str">
        <f t="shared" ref="C250:C256" si="3">DEC2HEX(HEX2DEC(C247)+4)</f>
        <v>44C</v>
      </c>
      <c r="D250" s="161" t="str">
        <f>DEC2HEX(HEX2DEC(INDEX(BaseAddressTable!$B$2:$B$103,(MATCH(A250,BaseAddressTable!$A$2:$A$103,0))))+HEX2DEC(C250))</f>
        <v>A026244C</v>
      </c>
      <c r="E250" s="161" t="s">
        <v>61</v>
      </c>
      <c r="F250" s="161" t="s">
        <v>1604</v>
      </c>
      <c r="G250" s="161" t="s">
        <v>54</v>
      </c>
      <c r="H250" s="162" t="s">
        <v>1285</v>
      </c>
      <c r="I250" s="163" t="s">
        <v>1286</v>
      </c>
      <c r="J250" s="161" t="s">
        <v>1605</v>
      </c>
      <c r="K250" s="164"/>
    </row>
    <row r="251" spans="1:11">
      <c r="A251" s="161" t="s">
        <v>5</v>
      </c>
      <c r="B251" s="161" t="s">
        <v>1603</v>
      </c>
      <c r="C251" s="162" t="str">
        <f t="shared" si="3"/>
        <v>44C</v>
      </c>
      <c r="D251" s="161" t="str">
        <f>DEC2HEX(HEX2DEC(INDEX(BaseAddressTable!$B$2:$B$103,(MATCH(A251,BaseAddressTable!$A$2:$A$103,0))))+HEX2DEC(C251))</f>
        <v>A026244C</v>
      </c>
      <c r="E251" s="161" t="s">
        <v>61</v>
      </c>
      <c r="F251" s="161" t="s">
        <v>1606</v>
      </c>
      <c r="G251" s="161" t="s">
        <v>1003</v>
      </c>
      <c r="H251" s="162">
        <v>1</v>
      </c>
      <c r="I251" s="163" t="s">
        <v>1289</v>
      </c>
      <c r="J251" s="161" t="s">
        <v>1607</v>
      </c>
      <c r="K251" s="164"/>
    </row>
    <row r="252" spans="1:11">
      <c r="A252" s="161" t="s">
        <v>5</v>
      </c>
      <c r="B252" s="161" t="s">
        <v>1603</v>
      </c>
      <c r="C252" s="162" t="str">
        <f t="shared" si="3"/>
        <v>44C</v>
      </c>
      <c r="D252" s="161" t="str">
        <f>DEC2HEX(HEX2DEC(INDEX(BaseAddressTable!$B$2:$B$103,(MATCH(A252,BaseAddressTable!$A$2:$A$103,0))))+HEX2DEC(C252))</f>
        <v>A026244C</v>
      </c>
      <c r="E252" s="161" t="s">
        <v>61</v>
      </c>
      <c r="F252" s="161" t="s">
        <v>1608</v>
      </c>
      <c r="G252" s="161" t="s">
        <v>374</v>
      </c>
      <c r="H252" s="162">
        <v>0</v>
      </c>
      <c r="I252" s="165" t="s">
        <v>1292</v>
      </c>
      <c r="J252" s="161" t="s">
        <v>1609</v>
      </c>
      <c r="K252" s="164"/>
    </row>
    <row r="253" spans="1:11">
      <c r="A253" s="161" t="s">
        <v>5</v>
      </c>
      <c r="B253" s="161" t="s">
        <v>1610</v>
      </c>
      <c r="C253" s="162" t="str">
        <f t="shared" si="3"/>
        <v>450</v>
      </c>
      <c r="D253" s="161" t="str">
        <f>DEC2HEX(HEX2DEC(INDEX(BaseAddressTable!$B$2:$B$103,(MATCH(A253,BaseAddressTable!$A$2:$A$103,0))))+HEX2DEC(C253))</f>
        <v>A0262450</v>
      </c>
      <c r="E253" s="161" t="s">
        <v>61</v>
      </c>
      <c r="F253" s="161" t="s">
        <v>1611</v>
      </c>
      <c r="G253" s="161" t="s">
        <v>54</v>
      </c>
      <c r="H253" s="162" t="s">
        <v>1285</v>
      </c>
      <c r="I253" s="163" t="s">
        <v>1286</v>
      </c>
      <c r="J253" s="161" t="s">
        <v>1612</v>
      </c>
      <c r="K253" s="164"/>
    </row>
    <row r="254" spans="1:11">
      <c r="A254" s="161" t="s">
        <v>5</v>
      </c>
      <c r="B254" s="161" t="s">
        <v>1610</v>
      </c>
      <c r="C254" s="162" t="str">
        <f t="shared" si="3"/>
        <v>450</v>
      </c>
      <c r="D254" s="161" t="str">
        <f>DEC2HEX(HEX2DEC(INDEX(BaseAddressTable!$B$2:$B$103,(MATCH(A254,BaseAddressTable!$A$2:$A$103,0))))+HEX2DEC(C254))</f>
        <v>A0262450</v>
      </c>
      <c r="E254" s="161" t="s">
        <v>61</v>
      </c>
      <c r="F254" s="161" t="s">
        <v>1613</v>
      </c>
      <c r="G254" s="161" t="s">
        <v>1003</v>
      </c>
      <c r="H254" s="162">
        <v>1</v>
      </c>
      <c r="I254" s="163" t="s">
        <v>1289</v>
      </c>
      <c r="J254" s="161" t="s">
        <v>1614</v>
      </c>
      <c r="K254" s="164"/>
    </row>
    <row r="255" spans="1:11">
      <c r="A255" s="161" t="s">
        <v>5</v>
      </c>
      <c r="B255" s="161" t="s">
        <v>1610</v>
      </c>
      <c r="C255" s="162" t="str">
        <f t="shared" si="3"/>
        <v>450</v>
      </c>
      <c r="D255" s="161" t="str">
        <f>DEC2HEX(HEX2DEC(INDEX(BaseAddressTable!$B$2:$B$103,(MATCH(A255,BaseAddressTable!$A$2:$A$103,0))))+HEX2DEC(C255))</f>
        <v>A0262450</v>
      </c>
      <c r="E255" s="161" t="s">
        <v>61</v>
      </c>
      <c r="F255" s="161" t="s">
        <v>1615</v>
      </c>
      <c r="G255" s="161" t="s">
        <v>374</v>
      </c>
      <c r="H255" s="162">
        <v>0</v>
      </c>
      <c r="I255" s="165" t="s">
        <v>1292</v>
      </c>
      <c r="J255" s="161" t="s">
        <v>1616</v>
      </c>
      <c r="K255" s="164"/>
    </row>
    <row r="256" spans="1:11">
      <c r="A256" s="161" t="s">
        <v>5</v>
      </c>
      <c r="B256" s="161" t="s">
        <v>1617</v>
      </c>
      <c r="C256" s="162" t="str">
        <f t="shared" si="3"/>
        <v>454</v>
      </c>
      <c r="D256" s="161" t="str">
        <f>DEC2HEX(HEX2DEC(INDEX(BaseAddressTable!$B$2:$B$103,(MATCH(A256,BaseAddressTable!$A$2:$A$103,0))))+HEX2DEC(C256))</f>
        <v>A0262454</v>
      </c>
      <c r="E256" s="161" t="s">
        <v>61</v>
      </c>
      <c r="F256" s="161" t="s">
        <v>1618</v>
      </c>
      <c r="G256" s="161" t="s">
        <v>54</v>
      </c>
      <c r="H256" s="162" t="s">
        <v>1285</v>
      </c>
      <c r="I256" s="163" t="s">
        <v>1286</v>
      </c>
      <c r="J256" s="161" t="s">
        <v>1619</v>
      </c>
      <c r="K256" s="164"/>
    </row>
    <row r="257" spans="1:11">
      <c r="A257" s="161" t="s">
        <v>5</v>
      </c>
      <c r="B257" s="161" t="s">
        <v>1617</v>
      </c>
      <c r="C257" s="162" t="str">
        <f>DEC2HEX(HEX2DEC(C253)+4)</f>
        <v>454</v>
      </c>
      <c r="D257" s="161" t="str">
        <f>DEC2HEX(HEX2DEC(INDEX(BaseAddressTable!$B$2:$B$103,(MATCH(A257,BaseAddressTable!$A$2:$A$103,0))))+HEX2DEC(C257))</f>
        <v>A0262454</v>
      </c>
      <c r="E257" s="161" t="s">
        <v>61</v>
      </c>
      <c r="F257" s="161" t="s">
        <v>1620</v>
      </c>
      <c r="G257" s="161" t="s">
        <v>1003</v>
      </c>
      <c r="H257" s="162">
        <v>1</v>
      </c>
      <c r="I257" s="163" t="s">
        <v>1289</v>
      </c>
      <c r="J257" s="161" t="s">
        <v>1621</v>
      </c>
      <c r="K257" s="164"/>
    </row>
    <row r="258" spans="1:11">
      <c r="A258" s="161" t="s">
        <v>5</v>
      </c>
      <c r="B258" s="161" t="s">
        <v>1617</v>
      </c>
      <c r="C258" s="162" t="str">
        <f>DEC2HEX(HEX2DEC(C253)+4)</f>
        <v>454</v>
      </c>
      <c r="D258" s="161" t="str">
        <f>DEC2HEX(HEX2DEC(INDEX(BaseAddressTable!$B$2:$B$103,(MATCH(A258,BaseAddressTable!$A$2:$A$103,0))))+HEX2DEC(C258))</f>
        <v>A0262454</v>
      </c>
      <c r="E258" s="161" t="s">
        <v>61</v>
      </c>
      <c r="F258" s="161" t="s">
        <v>1622</v>
      </c>
      <c r="G258" s="161" t="s">
        <v>374</v>
      </c>
      <c r="H258" s="162">
        <v>0</v>
      </c>
      <c r="I258" s="165" t="s">
        <v>1292</v>
      </c>
      <c r="J258" s="161" t="s">
        <v>1623</v>
      </c>
      <c r="K258" s="164"/>
    </row>
    <row r="259" spans="1:11" ht="57.6">
      <c r="A259" s="44" t="s">
        <v>5</v>
      </c>
      <c r="B259" s="44" t="s">
        <v>1624</v>
      </c>
      <c r="C259" s="53">
        <v>500</v>
      </c>
      <c r="D259" s="44" t="str">
        <f>DEC2HEX(HEX2DEC(INDEX(BaseAddressTable!$B$2:$B$103,(MATCH(A259,BaseAddressTable!$A$2:$A$103,0))))+HEX2DEC(C259))</f>
        <v>A0262500</v>
      </c>
      <c r="E259" s="44" t="s">
        <v>61</v>
      </c>
      <c r="F259" s="63" t="s">
        <v>1625</v>
      </c>
      <c r="G259" s="44" t="s">
        <v>58</v>
      </c>
      <c r="H259" s="53">
        <v>0</v>
      </c>
      <c r="I259" s="69" t="s">
        <v>1210</v>
      </c>
      <c r="J259" s="44" t="s">
        <v>1626</v>
      </c>
    </row>
    <row r="260" spans="1:11" ht="57.6">
      <c r="A260" s="44" t="s">
        <v>5</v>
      </c>
      <c r="B260" s="44" t="s">
        <v>1627</v>
      </c>
      <c r="C260" s="53" t="str">
        <f>DEC2HEX(HEX2DEC(C259)+4)</f>
        <v>504</v>
      </c>
      <c r="D260" s="44" t="str">
        <f>DEC2HEX(HEX2DEC(INDEX(BaseAddressTable!$B$2:$B$103,(MATCH(A260,BaseAddressTable!$A$2:$A$103,0))))+HEX2DEC(C260))</f>
        <v>A0262504</v>
      </c>
      <c r="E260" s="44" t="s">
        <v>61</v>
      </c>
      <c r="F260" s="63" t="s">
        <v>1628</v>
      </c>
      <c r="G260" s="44" t="s">
        <v>58</v>
      </c>
      <c r="H260" s="53">
        <v>0</v>
      </c>
      <c r="I260" s="69" t="s">
        <v>1629</v>
      </c>
      <c r="J260" s="44" t="s">
        <v>1630</v>
      </c>
    </row>
    <row r="261" spans="1:11" s="177" customFormat="1" ht="57.6">
      <c r="A261" s="136" t="s">
        <v>5</v>
      </c>
      <c r="B261" s="136" t="s">
        <v>1631</v>
      </c>
      <c r="C261" s="137" t="str">
        <f t="shared" ref="C261:C270" si="4">DEC2HEX(HEX2DEC(C260)+4)</f>
        <v>508</v>
      </c>
      <c r="D261" s="136" t="str">
        <f>DEC2HEX(HEX2DEC(INDEX(BaseAddressTable!$B$2:$B$103,(MATCH(A261,BaseAddressTable!$A$2:$A$103,0))))+HEX2DEC(C261))</f>
        <v>A0262508</v>
      </c>
      <c r="E261" s="136" t="s">
        <v>61</v>
      </c>
      <c r="F261" s="136" t="s">
        <v>1632</v>
      </c>
      <c r="G261" s="136" t="s">
        <v>58</v>
      </c>
      <c r="H261" s="137">
        <v>0</v>
      </c>
      <c r="I261" s="139" t="s">
        <v>1210</v>
      </c>
      <c r="J261" s="136" t="s">
        <v>1633</v>
      </c>
      <c r="K261" s="140"/>
    </row>
    <row r="262" spans="1:11" s="177" customFormat="1" ht="57.6">
      <c r="A262" s="136" t="s">
        <v>5</v>
      </c>
      <c r="B262" s="136" t="s">
        <v>1634</v>
      </c>
      <c r="C262" s="137" t="str">
        <f t="shared" si="4"/>
        <v>50C</v>
      </c>
      <c r="D262" s="136" t="str">
        <f>DEC2HEX(HEX2DEC(INDEX(BaseAddressTable!$B$2:$B$103,(MATCH(A262,BaseAddressTable!$A$2:$A$103,0))))+HEX2DEC(C262))</f>
        <v>A026250C</v>
      </c>
      <c r="E262" s="136" t="s">
        <v>61</v>
      </c>
      <c r="F262" s="136" t="s">
        <v>1635</v>
      </c>
      <c r="G262" s="136" t="s">
        <v>58</v>
      </c>
      <c r="H262" s="137">
        <v>0</v>
      </c>
      <c r="I262" s="139" t="s">
        <v>1629</v>
      </c>
      <c r="J262" s="136" t="s">
        <v>1636</v>
      </c>
      <c r="K262" s="140"/>
    </row>
    <row r="263" spans="1:11" ht="57.6">
      <c r="A263" s="44" t="s">
        <v>5</v>
      </c>
      <c r="B263" s="44" t="s">
        <v>1637</v>
      </c>
      <c r="C263" s="60" t="str">
        <f t="shared" si="4"/>
        <v>510</v>
      </c>
      <c r="D263" s="44" t="str">
        <f>DEC2HEX(HEX2DEC(INDEX(BaseAddressTable!$B$2:$B$103,(MATCH(A263,BaseAddressTable!$A$2:$A$103,0))))+HEX2DEC(C263))</f>
        <v>A0262510</v>
      </c>
      <c r="E263" s="44" t="s">
        <v>61</v>
      </c>
      <c r="F263" s="63" t="s">
        <v>1638</v>
      </c>
      <c r="G263" s="44" t="s">
        <v>58</v>
      </c>
      <c r="H263" s="53">
        <v>0</v>
      </c>
      <c r="I263" s="69" t="s">
        <v>1639</v>
      </c>
      <c r="J263" s="44" t="s">
        <v>1640</v>
      </c>
    </row>
    <row r="264" spans="1:11" ht="57.6">
      <c r="A264" s="44" t="s">
        <v>5</v>
      </c>
      <c r="B264" s="44" t="s">
        <v>1641</v>
      </c>
      <c r="C264" s="53" t="str">
        <f t="shared" si="4"/>
        <v>514</v>
      </c>
      <c r="D264" s="44" t="str">
        <f>DEC2HEX(HEX2DEC(INDEX(BaseAddressTable!$B$2:$B$103,(MATCH(A264,BaseAddressTable!$A$2:$A$103,0))))+HEX2DEC(C264))</f>
        <v>A0262514</v>
      </c>
      <c r="E264" s="44" t="s">
        <v>61</v>
      </c>
      <c r="F264" s="63" t="s">
        <v>1642</v>
      </c>
      <c r="G264" s="44" t="s">
        <v>58</v>
      </c>
      <c r="H264" s="53">
        <v>0</v>
      </c>
      <c r="I264" s="69" t="s">
        <v>1643</v>
      </c>
      <c r="J264" s="44" t="s">
        <v>1644</v>
      </c>
    </row>
    <row r="265" spans="1:11" s="177" customFormat="1" ht="57.6">
      <c r="A265" s="136" t="s">
        <v>5</v>
      </c>
      <c r="B265" s="136" t="s">
        <v>1645</v>
      </c>
      <c r="C265" s="137" t="str">
        <f t="shared" si="4"/>
        <v>518</v>
      </c>
      <c r="D265" s="136" t="str">
        <f>DEC2HEX(HEX2DEC(INDEX(BaseAddressTable!$B$2:$B$103,(MATCH(A265,BaseAddressTable!$A$2:$A$103,0))))+HEX2DEC(C265))</f>
        <v>A0262518</v>
      </c>
      <c r="E265" s="136" t="s">
        <v>61</v>
      </c>
      <c r="F265" s="136" t="s">
        <v>1646</v>
      </c>
      <c r="G265" s="136" t="s">
        <v>58</v>
      </c>
      <c r="H265" s="137">
        <v>0</v>
      </c>
      <c r="I265" s="139" t="s">
        <v>1639</v>
      </c>
      <c r="J265" s="136" t="s">
        <v>1647</v>
      </c>
      <c r="K265" s="140"/>
    </row>
    <row r="266" spans="1:11" s="177" customFormat="1" ht="57.6">
      <c r="A266" s="136" t="s">
        <v>5</v>
      </c>
      <c r="B266" s="136" t="s">
        <v>1648</v>
      </c>
      <c r="C266" s="137" t="str">
        <f t="shared" si="4"/>
        <v>51C</v>
      </c>
      <c r="D266" s="136" t="str">
        <f>DEC2HEX(HEX2DEC(INDEX(BaseAddressTable!$B$2:$B$103,(MATCH(A266,BaseAddressTable!$A$2:$A$103,0))))+HEX2DEC(C266))</f>
        <v>A026251C</v>
      </c>
      <c r="E266" s="136" t="s">
        <v>61</v>
      </c>
      <c r="F266" s="136" t="s">
        <v>1649</v>
      </c>
      <c r="G266" s="136" t="s">
        <v>58</v>
      </c>
      <c r="H266" s="137">
        <v>0</v>
      </c>
      <c r="I266" s="139" t="s">
        <v>1643</v>
      </c>
      <c r="J266" s="136" t="s">
        <v>1650</v>
      </c>
      <c r="K266" s="140"/>
    </row>
    <row r="267" spans="1:11" ht="57.6">
      <c r="A267" s="44" t="s">
        <v>5</v>
      </c>
      <c r="B267" s="44" t="s">
        <v>1651</v>
      </c>
      <c r="C267" s="53" t="str">
        <f t="shared" si="4"/>
        <v>520</v>
      </c>
      <c r="D267" s="44" t="str">
        <f>DEC2HEX(HEX2DEC(INDEX(BaseAddressTable!$B$2:$B$103,(MATCH(A267,BaseAddressTable!$A$2:$A$103,0))))+HEX2DEC(C267))</f>
        <v>A0262520</v>
      </c>
      <c r="E267" s="44" t="s">
        <v>61</v>
      </c>
      <c r="F267" s="63" t="s">
        <v>1652</v>
      </c>
      <c r="G267" s="44" t="s">
        <v>58</v>
      </c>
      <c r="H267" s="53">
        <v>0</v>
      </c>
      <c r="I267" s="69" t="s">
        <v>1653</v>
      </c>
      <c r="J267" s="44" t="s">
        <v>1654</v>
      </c>
    </row>
    <row r="268" spans="1:11" ht="57.6">
      <c r="A268" s="44" t="s">
        <v>5</v>
      </c>
      <c r="B268" s="44" t="s">
        <v>1655</v>
      </c>
      <c r="C268" s="53" t="str">
        <f t="shared" si="4"/>
        <v>524</v>
      </c>
      <c r="D268" s="44" t="str">
        <f>DEC2HEX(HEX2DEC(INDEX(BaseAddressTable!$B$2:$B$103,(MATCH(A268,BaseAddressTable!$A$2:$A$103,0))))+HEX2DEC(C268))</f>
        <v>A0262524</v>
      </c>
      <c r="E268" s="44" t="s">
        <v>61</v>
      </c>
      <c r="F268" s="63" t="s">
        <v>1656</v>
      </c>
      <c r="G268" s="44" t="s">
        <v>58</v>
      </c>
      <c r="H268" s="53">
        <v>0</v>
      </c>
      <c r="I268" s="69" t="s">
        <v>1657</v>
      </c>
      <c r="J268" s="44" t="s">
        <v>1658</v>
      </c>
    </row>
    <row r="269" spans="1:11" s="177" customFormat="1" ht="57.6">
      <c r="A269" s="136" t="s">
        <v>5</v>
      </c>
      <c r="B269" s="136" t="s">
        <v>1659</v>
      </c>
      <c r="C269" s="137" t="str">
        <f t="shared" si="4"/>
        <v>528</v>
      </c>
      <c r="D269" s="136" t="str">
        <f>DEC2HEX(HEX2DEC(INDEX(BaseAddressTable!$B$2:$B$103,(MATCH(A269,BaseAddressTable!$A$2:$A$103,0))))+HEX2DEC(C269))</f>
        <v>A0262528</v>
      </c>
      <c r="E269" s="136" t="s">
        <v>61</v>
      </c>
      <c r="F269" s="136" t="s">
        <v>1660</v>
      </c>
      <c r="G269" s="136" t="s">
        <v>58</v>
      </c>
      <c r="H269" s="137">
        <v>0</v>
      </c>
      <c r="I269" s="139" t="s">
        <v>1653</v>
      </c>
      <c r="J269" s="136" t="s">
        <v>1661</v>
      </c>
      <c r="K269" s="140"/>
    </row>
    <row r="270" spans="1:11" s="177" customFormat="1" ht="57.6">
      <c r="A270" s="136" t="s">
        <v>5</v>
      </c>
      <c r="B270" s="136" t="s">
        <v>1662</v>
      </c>
      <c r="C270" s="137" t="str">
        <f t="shared" si="4"/>
        <v>52C</v>
      </c>
      <c r="D270" s="136" t="str">
        <f>DEC2HEX(HEX2DEC(INDEX(BaseAddressTable!$B$2:$B$103,(MATCH(A270,BaseAddressTable!$A$2:$A$103,0))))+HEX2DEC(C270))</f>
        <v>A026252C</v>
      </c>
      <c r="E270" s="136" t="s">
        <v>61</v>
      </c>
      <c r="F270" s="136" t="s">
        <v>1663</v>
      </c>
      <c r="G270" s="136" t="s">
        <v>58</v>
      </c>
      <c r="H270" s="137">
        <v>0</v>
      </c>
      <c r="I270" s="139" t="s">
        <v>1657</v>
      </c>
      <c r="J270" s="136" t="s">
        <v>1664</v>
      </c>
      <c r="K270" s="140"/>
    </row>
    <row r="271" spans="1:11">
      <c r="A271" s="92" t="s">
        <v>5</v>
      </c>
      <c r="B271" s="92" t="s">
        <v>1665</v>
      </c>
      <c r="C271" s="93">
        <v>600</v>
      </c>
      <c r="D271" s="92" t="str">
        <f>DEC2HEX(HEX2DEC(INDEX(BaseAddressTable!$B$2:$B$103,(MATCH(A271,BaseAddressTable!$A$2:$A$103,0))))+HEX2DEC(C271))</f>
        <v>A0262600</v>
      </c>
      <c r="E271" s="92" t="s">
        <v>46</v>
      </c>
      <c r="F271" s="92" t="s">
        <v>1666</v>
      </c>
      <c r="G271" s="92" t="s">
        <v>91</v>
      </c>
      <c r="H271" s="92">
        <v>0</v>
      </c>
      <c r="I271" s="96" t="s">
        <v>1667</v>
      </c>
      <c r="J271" s="92" t="str">
        <f>IF(E271="RW",CONCATENATE("ctrl.",F271), CONCATENATE("param.",F271))</f>
        <v>param.eth_core_speed</v>
      </c>
    </row>
    <row r="272" spans="1:11" ht="28.8">
      <c r="A272" s="92" t="s">
        <v>5</v>
      </c>
      <c r="B272" s="92" t="s">
        <v>1668</v>
      </c>
      <c r="C272" s="93" t="str">
        <f>DEC2HEX(HEX2DEC(C271)+4)</f>
        <v>604</v>
      </c>
      <c r="D272" s="92" t="str">
        <f>DEC2HEX(HEX2DEC(INDEX(BaseAddressTable!$B$2:$B$103,(MATCH(A272,BaseAddressTable!$A$2:$A$103,0))))+HEX2DEC(C272))</f>
        <v>A0262604</v>
      </c>
      <c r="E272" s="92" t="s">
        <v>61</v>
      </c>
      <c r="F272" s="92" t="s">
        <v>1669</v>
      </c>
      <c r="G272" s="92" t="s">
        <v>91</v>
      </c>
      <c r="H272" s="92">
        <v>0</v>
      </c>
      <c r="I272" s="96" t="s">
        <v>1670</v>
      </c>
      <c r="J272" s="92" t="str">
        <f>IF(E272="RW",CONCATENATE("ctrl.",F272), CONCATENATE("param.",F272))</f>
        <v>ctrl.eth_dl_to_ul_lpbk</v>
      </c>
    </row>
    <row r="273" spans="1:11" ht="43.2">
      <c r="A273" s="92" t="s">
        <v>5</v>
      </c>
      <c r="B273" s="77" t="s">
        <v>1671</v>
      </c>
      <c r="C273" s="93" t="str">
        <f>DEC2HEX(HEX2DEC(C272)+4)</f>
        <v>608</v>
      </c>
      <c r="D273" s="92" t="str">
        <f>DEC2HEX(HEX2DEC(INDEX(BaseAddressTable!$B$2:$B$103,(MATCH(A273,BaseAddressTable!$A$2:$A$103,0))))+HEX2DEC(C273))</f>
        <v>A0262608</v>
      </c>
      <c r="E273" s="77" t="s">
        <v>61</v>
      </c>
      <c r="F273" s="77" t="s">
        <v>1672</v>
      </c>
      <c r="G273" s="77" t="s">
        <v>91</v>
      </c>
      <c r="H273" s="77">
        <v>1</v>
      </c>
      <c r="I273" s="97" t="s">
        <v>1673</v>
      </c>
      <c r="J273" s="97" t="s">
        <v>1674</v>
      </c>
    </row>
    <row r="274" spans="1:11" ht="43.2">
      <c r="A274" s="92" t="s">
        <v>5</v>
      </c>
      <c r="B274" s="81" t="s">
        <v>1671</v>
      </c>
      <c r="C274" s="98" t="str">
        <f>C273</f>
        <v>608</v>
      </c>
      <c r="D274" s="92" t="str">
        <f>DEC2HEX(HEX2DEC(INDEX(BaseAddressTable!$B$2:$B$103,(MATCH(A274,BaseAddressTable!$A$2:$A$103,0))))+HEX2DEC(C274))</f>
        <v>A0262608</v>
      </c>
      <c r="E274" s="81" t="s">
        <v>61</v>
      </c>
      <c r="F274" s="81" t="s">
        <v>1675</v>
      </c>
      <c r="G274" s="81" t="s">
        <v>131</v>
      </c>
      <c r="H274" s="81">
        <v>0</v>
      </c>
      <c r="I274" s="99" t="s">
        <v>1676</v>
      </c>
      <c r="J274" s="99" t="s">
        <v>1677</v>
      </c>
    </row>
    <row r="275" spans="1:11" ht="57.6">
      <c r="A275" s="92" t="s">
        <v>5</v>
      </c>
      <c r="B275" s="81" t="s">
        <v>1671</v>
      </c>
      <c r="C275" s="98" t="str">
        <f>C274</f>
        <v>608</v>
      </c>
      <c r="D275" s="92" t="str">
        <f>DEC2HEX(HEX2DEC(INDEX(BaseAddressTable!$B$2:$B$103,(MATCH(A275,BaseAddressTable!$A$2:$A$103,0))))+HEX2DEC(C275))</f>
        <v>A0262608</v>
      </c>
      <c r="E275" s="81" t="s">
        <v>61</v>
      </c>
      <c r="F275" s="100" t="s">
        <v>1678</v>
      </c>
      <c r="G275" s="81" t="s">
        <v>109</v>
      </c>
      <c r="H275" s="81">
        <v>0</v>
      </c>
      <c r="I275" s="99" t="s">
        <v>1679</v>
      </c>
      <c r="J275" s="99" t="s">
        <v>1680</v>
      </c>
    </row>
    <row r="276" spans="1:11" ht="28.8">
      <c r="A276" s="92" t="s">
        <v>5</v>
      </c>
      <c r="B276" s="81" t="s">
        <v>1681</v>
      </c>
      <c r="C276" s="98" t="str">
        <f>DEC2HEX(HEX2DEC(C275)+4)</f>
        <v>60C</v>
      </c>
      <c r="D276" s="92" t="str">
        <f>DEC2HEX(HEX2DEC(INDEX(BaseAddressTable!$B$2:$B$103,(MATCH(A276,BaseAddressTable!$A$2:$A$103,0))))+HEX2DEC(C276))</f>
        <v>A026260C</v>
      </c>
      <c r="E276" s="81" t="s">
        <v>61</v>
      </c>
      <c r="F276" s="77" t="s">
        <v>1682</v>
      </c>
      <c r="G276" s="81" t="s">
        <v>58</v>
      </c>
      <c r="H276" s="81" t="s">
        <v>1683</v>
      </c>
      <c r="I276" s="99" t="s">
        <v>1684</v>
      </c>
      <c r="J276" s="99" t="s">
        <v>1685</v>
      </c>
    </row>
    <row r="277" spans="1:11" ht="28.8">
      <c r="A277" s="92" t="s">
        <v>5</v>
      </c>
      <c r="B277" s="81" t="s">
        <v>1686</v>
      </c>
      <c r="C277" s="98" t="str">
        <f>DEC2HEX(HEX2DEC(C276)+4)</f>
        <v>610</v>
      </c>
      <c r="D277" s="92" t="str">
        <f>DEC2HEX(HEX2DEC(INDEX(BaseAddressTable!$B$2:$B$103,(MATCH(A277,BaseAddressTable!$A$2:$A$103,0))))+HEX2DEC(C277))</f>
        <v>A0262610</v>
      </c>
      <c r="E277" s="81" t="s">
        <v>61</v>
      </c>
      <c r="F277" s="81" t="s">
        <v>1687</v>
      </c>
      <c r="G277" s="81" t="s">
        <v>54</v>
      </c>
      <c r="H277" s="81" t="s">
        <v>1285</v>
      </c>
      <c r="I277" s="99" t="s">
        <v>1688</v>
      </c>
      <c r="J277" s="99" t="s">
        <v>1689</v>
      </c>
    </row>
    <row r="278" spans="1:11" ht="28.8">
      <c r="A278" s="92" t="s">
        <v>5</v>
      </c>
      <c r="B278" s="81" t="s">
        <v>1690</v>
      </c>
      <c r="C278" s="98" t="str">
        <f t="shared" ref="C278:C286" si="5">DEC2HEX(HEX2DEC(C277)+4)</f>
        <v>614</v>
      </c>
      <c r="D278" s="92" t="str">
        <f>DEC2HEX(HEX2DEC(INDEX(BaseAddressTable!$B$2:$B$103,(MATCH(A278,BaseAddressTable!$A$2:$A$103,0))))+HEX2DEC(C278))</f>
        <v>A0262614</v>
      </c>
      <c r="E278" s="81" t="s">
        <v>61</v>
      </c>
      <c r="F278" s="81" t="s">
        <v>1691</v>
      </c>
      <c r="G278" s="81" t="s">
        <v>58</v>
      </c>
      <c r="H278" s="81" t="s">
        <v>1683</v>
      </c>
      <c r="I278" s="99" t="s">
        <v>1684</v>
      </c>
      <c r="J278" s="99" t="s">
        <v>1692</v>
      </c>
    </row>
    <row r="279" spans="1:11" ht="28.8">
      <c r="A279" s="92" t="s">
        <v>5</v>
      </c>
      <c r="B279" s="81" t="s">
        <v>1693</v>
      </c>
      <c r="C279" s="98" t="str">
        <f t="shared" si="5"/>
        <v>618</v>
      </c>
      <c r="D279" s="92" t="str">
        <f>DEC2HEX(HEX2DEC(INDEX(BaseAddressTable!$B$2:$B$103,(MATCH(A279,BaseAddressTable!$A$2:$A$103,0))))+HEX2DEC(C279))</f>
        <v>A0262618</v>
      </c>
      <c r="E279" s="81" t="s">
        <v>61</v>
      </c>
      <c r="F279" s="81" t="s">
        <v>1694</v>
      </c>
      <c r="G279" s="81" t="s">
        <v>54</v>
      </c>
      <c r="H279" s="81" t="s">
        <v>1285</v>
      </c>
      <c r="I279" s="99" t="s">
        <v>1688</v>
      </c>
      <c r="J279" s="99" t="s">
        <v>1695</v>
      </c>
    </row>
    <row r="280" spans="1:11" s="177" customFormat="1" ht="28.8">
      <c r="A280" s="136" t="s">
        <v>5</v>
      </c>
      <c r="B280" s="168" t="s">
        <v>1696</v>
      </c>
      <c r="C280" s="169" t="str">
        <f t="shared" si="5"/>
        <v>61C</v>
      </c>
      <c r="D280" s="136" t="str">
        <f>DEC2HEX(HEX2DEC(INDEX(BaseAddressTable!$B$2:$B$103,(MATCH(A280,BaseAddressTable!$A$2:$A$103,0))))+HEX2DEC(C280))</f>
        <v>A026261C</v>
      </c>
      <c r="E280" s="168" t="s">
        <v>61</v>
      </c>
      <c r="F280" s="170" t="s">
        <v>1697</v>
      </c>
      <c r="G280" s="168" t="s">
        <v>58</v>
      </c>
      <c r="H280" s="168" t="s">
        <v>1683</v>
      </c>
      <c r="I280" s="171" t="s">
        <v>1684</v>
      </c>
      <c r="J280" s="171" t="s">
        <v>1698</v>
      </c>
      <c r="K280" s="140"/>
    </row>
    <row r="281" spans="1:11" s="177" customFormat="1" ht="28.8">
      <c r="A281" s="136" t="s">
        <v>5</v>
      </c>
      <c r="B281" s="168" t="s">
        <v>1699</v>
      </c>
      <c r="C281" s="169" t="str">
        <f t="shared" si="5"/>
        <v>620</v>
      </c>
      <c r="D281" s="136" t="str">
        <f>DEC2HEX(HEX2DEC(INDEX(BaseAddressTable!$B$2:$B$103,(MATCH(A281,BaseAddressTable!$A$2:$A$103,0))))+HEX2DEC(C281))</f>
        <v>A0262620</v>
      </c>
      <c r="E281" s="168" t="s">
        <v>61</v>
      </c>
      <c r="F281" s="168" t="s">
        <v>1700</v>
      </c>
      <c r="G281" s="168" t="s">
        <v>54</v>
      </c>
      <c r="H281" s="168" t="s">
        <v>1285</v>
      </c>
      <c r="I281" s="171" t="s">
        <v>1688</v>
      </c>
      <c r="J281" s="171" t="s">
        <v>1701</v>
      </c>
      <c r="K281" s="140"/>
    </row>
    <row r="282" spans="1:11" s="177" customFormat="1" ht="28.8">
      <c r="A282" s="136" t="s">
        <v>5</v>
      </c>
      <c r="B282" s="168" t="s">
        <v>1702</v>
      </c>
      <c r="C282" s="169" t="str">
        <f t="shared" si="5"/>
        <v>624</v>
      </c>
      <c r="D282" s="136" t="str">
        <f>DEC2HEX(HEX2DEC(INDEX(BaseAddressTable!$B$2:$B$103,(MATCH(A282,BaseAddressTable!$A$2:$A$103,0))))+HEX2DEC(C282))</f>
        <v>A0262624</v>
      </c>
      <c r="E282" s="168" t="s">
        <v>61</v>
      </c>
      <c r="F282" s="168" t="s">
        <v>1703</v>
      </c>
      <c r="G282" s="168" t="s">
        <v>58</v>
      </c>
      <c r="H282" s="168" t="s">
        <v>1683</v>
      </c>
      <c r="I282" s="171" t="s">
        <v>1684</v>
      </c>
      <c r="J282" s="171" t="s">
        <v>1704</v>
      </c>
      <c r="K282" s="140"/>
    </row>
    <row r="283" spans="1:11" s="177" customFormat="1" ht="28.8">
      <c r="A283" s="136" t="s">
        <v>5</v>
      </c>
      <c r="B283" s="168" t="s">
        <v>1705</v>
      </c>
      <c r="C283" s="169" t="str">
        <f t="shared" si="5"/>
        <v>628</v>
      </c>
      <c r="D283" s="136" t="str">
        <f>DEC2HEX(HEX2DEC(INDEX(BaseAddressTable!$B$2:$B$103,(MATCH(A283,BaseAddressTable!$A$2:$A$103,0))))+HEX2DEC(C283))</f>
        <v>A0262628</v>
      </c>
      <c r="E283" s="168" t="s">
        <v>61</v>
      </c>
      <c r="F283" s="168" t="s">
        <v>1706</v>
      </c>
      <c r="G283" s="168" t="s">
        <v>54</v>
      </c>
      <c r="H283" s="168" t="s">
        <v>1285</v>
      </c>
      <c r="I283" s="171" t="s">
        <v>1688</v>
      </c>
      <c r="J283" s="171" t="s">
        <v>1707</v>
      </c>
      <c r="K283" s="140"/>
    </row>
    <row r="284" spans="1:11">
      <c r="A284" s="92" t="s">
        <v>5</v>
      </c>
      <c r="B284" s="81" t="s">
        <v>1708</v>
      </c>
      <c r="C284" s="98" t="str">
        <f t="shared" si="5"/>
        <v>62C</v>
      </c>
      <c r="D284" s="92" t="str">
        <f>DEC2HEX(HEX2DEC(INDEX(BaseAddressTable!$B$2:$B$103,(MATCH(A284,BaseAddressTable!$A$2:$A$103,0))))+HEX2DEC(C284))</f>
        <v>A026262C</v>
      </c>
      <c r="E284" s="81" t="s">
        <v>61</v>
      </c>
      <c r="F284" s="100" t="s">
        <v>1709</v>
      </c>
      <c r="G284" s="81" t="s">
        <v>91</v>
      </c>
      <c r="H284" s="81">
        <v>0</v>
      </c>
      <c r="I284" s="99" t="s">
        <v>1710</v>
      </c>
      <c r="J284" s="99" t="s">
        <v>1711</v>
      </c>
    </row>
    <row r="285" spans="1:11">
      <c r="A285" s="92" t="s">
        <v>5</v>
      </c>
      <c r="B285" s="81" t="s">
        <v>1712</v>
      </c>
      <c r="C285" s="98" t="str">
        <f t="shared" si="5"/>
        <v>630</v>
      </c>
      <c r="D285" s="92" t="str">
        <f>DEC2HEX(HEX2DEC(INDEX(BaseAddressTable!$B$2:$B$103,(MATCH(A285,BaseAddressTable!$A$2:$A$103,0))))+HEX2DEC(C285))</f>
        <v>A0262630</v>
      </c>
      <c r="E285" s="81" t="s">
        <v>46</v>
      </c>
      <c r="F285" s="77" t="s">
        <v>1713</v>
      </c>
      <c r="G285" s="81" t="s">
        <v>58</v>
      </c>
      <c r="H285" s="81">
        <v>0</v>
      </c>
      <c r="I285" s="99" t="s">
        <v>1714</v>
      </c>
      <c r="J285" s="99" t="s">
        <v>1715</v>
      </c>
    </row>
    <row r="286" spans="1:11">
      <c r="A286" s="92" t="s">
        <v>5</v>
      </c>
      <c r="B286" s="81" t="s">
        <v>1716</v>
      </c>
      <c r="C286" s="98" t="str">
        <f t="shared" si="5"/>
        <v>634</v>
      </c>
      <c r="D286" s="92" t="str">
        <f>DEC2HEX(HEX2DEC(INDEX(BaseAddressTable!$B$2:$B$103,(MATCH(A286,BaseAddressTable!$A$2:$A$103,0))))+HEX2DEC(C286))</f>
        <v>A0262634</v>
      </c>
      <c r="E286" s="81" t="s">
        <v>46</v>
      </c>
      <c r="F286" s="81" t="s">
        <v>1717</v>
      </c>
      <c r="G286" s="81" t="s">
        <v>58</v>
      </c>
      <c r="H286" s="81">
        <v>0</v>
      </c>
      <c r="I286" s="99" t="s">
        <v>1718</v>
      </c>
      <c r="J286" s="99" t="s">
        <v>1719</v>
      </c>
    </row>
    <row r="287" spans="1:11">
      <c r="A287" s="44" t="s">
        <v>5</v>
      </c>
      <c r="B287" s="44" t="s">
        <v>1720</v>
      </c>
      <c r="C287" s="53">
        <v>1000</v>
      </c>
      <c r="D287" s="92" t="str">
        <f>DEC2HEX(HEX2DEC(INDEX(BaseAddressTable!$B$2:$B$103,(MATCH(A287,BaseAddressTable!$A$2:$A$103,0))))+HEX2DEC(C287))</f>
        <v>A0263000</v>
      </c>
      <c r="E287" s="44" t="s">
        <v>46</v>
      </c>
      <c r="F287" s="63" t="s">
        <v>1721</v>
      </c>
      <c r="G287" s="44" t="s">
        <v>91</v>
      </c>
      <c r="H287" s="53">
        <v>1</v>
      </c>
      <c r="I287" s="69" t="s">
        <v>1722</v>
      </c>
      <c r="J287" s="44" t="str">
        <f>IF(E287="RW",CONCATENATE("ctrl.",F287), CONCATENATE("param.",F287))</f>
        <v>param.fh_mode</v>
      </c>
    </row>
    <row r="288" spans="1:11">
      <c r="A288" s="44" t="s">
        <v>5</v>
      </c>
      <c r="B288" s="44" t="s">
        <v>1720</v>
      </c>
      <c r="C288" s="53">
        <v>1000</v>
      </c>
      <c r="D288" s="92" t="str">
        <f>DEC2HEX(HEX2DEC(INDEX(BaseAddressTable!$B$2:$B$103,(MATCH(A288,BaseAddressTable!$A$2:$A$103,0))))+HEX2DEC(C288))</f>
        <v>A0263000</v>
      </c>
      <c r="E288" s="44" t="s">
        <v>46</v>
      </c>
      <c r="F288" s="63" t="s">
        <v>1723</v>
      </c>
      <c r="G288" s="44" t="s">
        <v>1724</v>
      </c>
      <c r="H288" s="53">
        <v>1</v>
      </c>
      <c r="I288" s="69" t="s">
        <v>1725</v>
      </c>
      <c r="J288" s="44" t="str">
        <f t="shared" ref="J288:J351" si="6">IF(E288="RW",CONCATENATE("ctrl.",F288), CONCATENATE("param.",F288))</f>
        <v>param.num_eth_cores</v>
      </c>
    </row>
    <row r="289" spans="1:11">
      <c r="A289" s="44" t="s">
        <v>5</v>
      </c>
      <c r="B289" s="44" t="s">
        <v>1720</v>
      </c>
      <c r="C289" s="53">
        <v>1000</v>
      </c>
      <c r="D289" s="92" t="str">
        <f>DEC2HEX(HEX2DEC(INDEX(BaseAddressTable!$B$2:$B$103,(MATCH(A289,BaseAddressTable!$A$2:$A$103,0))))+HEX2DEC(C289))</f>
        <v>A0263000</v>
      </c>
      <c r="E289" s="44" t="s">
        <v>46</v>
      </c>
      <c r="F289" s="63" t="s">
        <v>1726</v>
      </c>
      <c r="G289" s="44" t="s">
        <v>131</v>
      </c>
      <c r="H289" s="53">
        <v>1</v>
      </c>
      <c r="I289" s="69" t="s">
        <v>1727</v>
      </c>
      <c r="J289" s="44" t="str">
        <f t="shared" si="6"/>
        <v>param.fdd_supported</v>
      </c>
    </row>
    <row r="290" spans="1:11">
      <c r="A290" s="44" t="s">
        <v>5</v>
      </c>
      <c r="B290" s="44" t="s">
        <v>1720</v>
      </c>
      <c r="C290" s="53">
        <v>1000</v>
      </c>
      <c r="D290" s="92" t="str">
        <f>DEC2HEX(HEX2DEC(INDEX(BaseAddressTable!$B$2:$B$103,(MATCH(A290,BaseAddressTable!$A$2:$A$103,0))))+HEX2DEC(C290))</f>
        <v>A0263000</v>
      </c>
      <c r="E290" s="44" t="s">
        <v>46</v>
      </c>
      <c r="F290" s="63" t="s">
        <v>1728</v>
      </c>
      <c r="G290" s="44" t="s">
        <v>135</v>
      </c>
      <c r="H290" s="53">
        <v>0</v>
      </c>
      <c r="I290" s="69" t="s">
        <v>1729</v>
      </c>
      <c r="J290" s="44" t="str">
        <f t="shared" si="6"/>
        <v>param.tdd_supported</v>
      </c>
    </row>
    <row r="291" spans="1:11">
      <c r="A291" s="58" t="s">
        <v>5</v>
      </c>
      <c r="B291" s="58" t="s">
        <v>1720</v>
      </c>
      <c r="C291" s="59">
        <v>1000</v>
      </c>
      <c r="D291" s="92" t="str">
        <f>DEC2HEX(HEX2DEC(INDEX(BaseAddressTable!$B$2:$B$103,(MATCH(A291,BaseAddressTable!$A$2:$A$103,0))))+HEX2DEC(C291))</f>
        <v>A0263000</v>
      </c>
      <c r="E291" s="58" t="s">
        <v>46</v>
      </c>
      <c r="F291" s="58" t="s">
        <v>1730</v>
      </c>
      <c r="G291" s="58" t="s">
        <v>139</v>
      </c>
      <c r="H291" s="59">
        <v>0</v>
      </c>
      <c r="I291" s="101" t="s">
        <v>1731</v>
      </c>
      <c r="J291" s="58" t="str">
        <f t="shared" si="6"/>
        <v>param.nr_5g_supported</v>
      </c>
      <c r="K291" s="52"/>
    </row>
    <row r="292" spans="1:11">
      <c r="A292" s="58" t="s">
        <v>5</v>
      </c>
      <c r="B292" s="58" t="s">
        <v>1720</v>
      </c>
      <c r="C292" s="59">
        <v>1000</v>
      </c>
      <c r="D292" s="92" t="str">
        <f>DEC2HEX(HEX2DEC(INDEX(BaseAddressTable!$B$2:$B$103,(MATCH(A292,BaseAddressTable!$A$2:$A$103,0))))+HEX2DEC(C292))</f>
        <v>A0263000</v>
      </c>
      <c r="E292" s="58" t="s">
        <v>46</v>
      </c>
      <c r="F292" s="58" t="s">
        <v>1732</v>
      </c>
      <c r="G292" s="58" t="s">
        <v>143</v>
      </c>
      <c r="H292" s="59">
        <v>0</v>
      </c>
      <c r="I292" s="101" t="s">
        <v>1733</v>
      </c>
      <c r="J292" s="58" t="str">
        <f t="shared" si="6"/>
        <v>param.nbiot_supported</v>
      </c>
      <c r="K292" s="52"/>
    </row>
    <row r="293" spans="1:11">
      <c r="A293" s="44" t="s">
        <v>5</v>
      </c>
      <c r="B293" s="44" t="s">
        <v>1720</v>
      </c>
      <c r="C293" s="53">
        <v>1000</v>
      </c>
      <c r="D293" s="92" t="str">
        <f>DEC2HEX(HEX2DEC(INDEX(BaseAddressTable!$B$2:$B$103,(MATCH(A293,BaseAddressTable!$A$2:$A$103,0))))+HEX2DEC(C293))</f>
        <v>A0263000</v>
      </c>
      <c r="E293" s="44" t="s">
        <v>46</v>
      </c>
      <c r="F293" s="63" t="s">
        <v>1734</v>
      </c>
      <c r="G293" s="44" t="s">
        <v>72</v>
      </c>
      <c r="H293" s="53">
        <v>4</v>
      </c>
      <c r="I293" s="69" t="s">
        <v>1735</v>
      </c>
      <c r="J293" s="44" t="str">
        <f t="shared" si="6"/>
        <v>param.max_supported_antennas</v>
      </c>
    </row>
    <row r="294" spans="1:11">
      <c r="A294" s="44" t="s">
        <v>5</v>
      </c>
      <c r="B294" s="44" t="s">
        <v>1720</v>
      </c>
      <c r="C294" s="53">
        <v>1000</v>
      </c>
      <c r="D294" s="92" t="str">
        <f>DEC2HEX(HEX2DEC(INDEX(BaseAddressTable!$B$2:$B$103,(MATCH(A294,BaseAddressTable!$A$2:$A$103,0))))+HEX2DEC(C294))</f>
        <v>A0263000</v>
      </c>
      <c r="E294" s="44" t="s">
        <v>46</v>
      </c>
      <c r="F294" s="63" t="s">
        <v>1736</v>
      </c>
      <c r="G294" s="44" t="s">
        <v>1003</v>
      </c>
      <c r="H294" s="53">
        <v>4</v>
      </c>
      <c r="I294" s="69" t="s">
        <v>1737</v>
      </c>
      <c r="J294" s="44" t="str">
        <f t="shared" si="6"/>
        <v>param.max_supported_carriers</v>
      </c>
    </row>
    <row r="295" spans="1:11">
      <c r="A295" s="44" t="s">
        <v>5</v>
      </c>
      <c r="B295" s="44" t="s">
        <v>1720</v>
      </c>
      <c r="C295" s="53">
        <v>1000</v>
      </c>
      <c r="D295" s="92" t="str">
        <f>DEC2HEX(HEX2DEC(INDEX(BaseAddressTable!$B$2:$B$103,(MATCH(A295,BaseAddressTable!$A$2:$A$103,0))))+HEX2DEC(C295))</f>
        <v>A0263000</v>
      </c>
      <c r="E295" s="44" t="s">
        <v>46</v>
      </c>
      <c r="F295" s="63" t="s">
        <v>1738</v>
      </c>
      <c r="G295" s="44" t="s">
        <v>1434</v>
      </c>
      <c r="H295" s="53">
        <v>16</v>
      </c>
      <c r="I295" s="69" t="s">
        <v>1739</v>
      </c>
      <c r="J295" s="44" t="str">
        <f t="shared" si="6"/>
        <v>param.max_precision</v>
      </c>
    </row>
    <row r="296" spans="1:11">
      <c r="A296" s="58" t="s">
        <v>5</v>
      </c>
      <c r="B296" s="58" t="s">
        <v>1720</v>
      </c>
      <c r="C296" s="59">
        <v>1000</v>
      </c>
      <c r="D296" s="92" t="str">
        <f>DEC2HEX(HEX2DEC(INDEX(BaseAddressTable!$B$2:$B$103,(MATCH(A296,BaseAddressTable!$A$2:$A$103,0))))+HEX2DEC(C296))</f>
        <v>A0263000</v>
      </c>
      <c r="E296" s="58" t="s">
        <v>46</v>
      </c>
      <c r="F296" s="58" t="s">
        <v>1740</v>
      </c>
      <c r="G296" s="58" t="s">
        <v>48</v>
      </c>
      <c r="H296" s="59">
        <v>16</v>
      </c>
      <c r="I296" s="101" t="s">
        <v>1741</v>
      </c>
      <c r="J296" s="58" t="str">
        <f t="shared" si="6"/>
        <v>param.max_sections_per_symbol</v>
      </c>
      <c r="K296" s="52"/>
    </row>
    <row r="297" spans="1:11" ht="28.8">
      <c r="A297" s="44" t="s">
        <v>5</v>
      </c>
      <c r="B297" s="44" t="s">
        <v>1742</v>
      </c>
      <c r="C297" s="53" t="str">
        <f>DEC2HEX(HEX2DEC(C295)+4)</f>
        <v>1004</v>
      </c>
      <c r="D297" s="92" t="str">
        <f>DEC2HEX(HEX2DEC(INDEX(BaseAddressTable!$B$2:$B$103,(MATCH(A297,BaseAddressTable!$A$2:$A$103,0))))+HEX2DEC(C297))</f>
        <v>A0263004</v>
      </c>
      <c r="E297" s="44" t="s">
        <v>46</v>
      </c>
      <c r="F297" s="63" t="s">
        <v>1743</v>
      </c>
      <c r="G297" s="44" t="s">
        <v>91</v>
      </c>
      <c r="H297" s="53">
        <v>0</v>
      </c>
      <c r="I297" s="69" t="s">
        <v>1744</v>
      </c>
      <c r="J297" s="44" t="str">
        <f t="shared" si="6"/>
        <v>param.extended_cp_supported</v>
      </c>
    </row>
    <row r="298" spans="1:11">
      <c r="A298" s="58" t="s">
        <v>5</v>
      </c>
      <c r="B298" s="58" t="s">
        <v>1742</v>
      </c>
      <c r="C298" s="59" t="str">
        <f>DEC2HEX(HEX2DEC(C296)+4)</f>
        <v>1004</v>
      </c>
      <c r="D298" s="92" t="str">
        <f>DEC2HEX(HEX2DEC(INDEX(BaseAddressTable!$B$2:$B$103,(MATCH(A298,BaseAddressTable!$A$2:$A$103,0))))+HEX2DEC(C298))</f>
        <v>A0263004</v>
      </c>
      <c r="E298" s="58" t="s">
        <v>46</v>
      </c>
      <c r="F298" s="58" t="s">
        <v>1745</v>
      </c>
      <c r="G298" s="58" t="s">
        <v>119</v>
      </c>
      <c r="H298" s="59">
        <v>0</v>
      </c>
      <c r="I298" s="101" t="s">
        <v>1746</v>
      </c>
      <c r="J298" s="58" t="str">
        <f t="shared" si="6"/>
        <v>param.multiple_numerology_supported</v>
      </c>
      <c r="K298" s="52"/>
    </row>
    <row r="299" spans="1:11">
      <c r="A299" s="58" t="s">
        <v>5</v>
      </c>
      <c r="B299" s="58" t="s">
        <v>1747</v>
      </c>
      <c r="C299" s="59" t="str">
        <f>DEC2HEX(HEX2DEC(C297)+4)</f>
        <v>1008</v>
      </c>
      <c r="D299" s="92" t="str">
        <f>DEC2HEX(HEX2DEC(INDEX(BaseAddressTable!$B$2:$B$103,(MATCH(A299,BaseAddressTable!$A$2:$A$103,0))))+HEX2DEC(C299))</f>
        <v>A0263008</v>
      </c>
      <c r="E299" s="58" t="s">
        <v>46</v>
      </c>
      <c r="F299" s="58" t="s">
        <v>1748</v>
      </c>
      <c r="G299" s="58" t="s">
        <v>99</v>
      </c>
      <c r="H299" s="59">
        <v>3</v>
      </c>
      <c r="I299" s="101" t="s">
        <v>1749</v>
      </c>
      <c r="J299" s="58" t="str">
        <f t="shared" si="6"/>
        <v>param.num0_5mhz_fft_size</v>
      </c>
      <c r="K299" s="52"/>
    </row>
    <row r="300" spans="1:11">
      <c r="A300" s="58" t="s">
        <v>5</v>
      </c>
      <c r="B300" s="58" t="s">
        <v>1747</v>
      </c>
      <c r="C300" s="59" t="str">
        <f t="shared" ref="C300:C330" si="7">C299</f>
        <v>1008</v>
      </c>
      <c r="D300" s="92" t="str">
        <f>DEC2HEX(HEX2DEC(INDEX(BaseAddressTable!$B$2:$B$103,(MATCH(A300,BaseAddressTable!$A$2:$A$103,0))))+HEX2DEC(C300))</f>
        <v>A0263008</v>
      </c>
      <c r="E300" s="58" t="s">
        <v>46</v>
      </c>
      <c r="F300" s="58" t="s">
        <v>1750</v>
      </c>
      <c r="G300" s="58" t="s">
        <v>1053</v>
      </c>
      <c r="H300" s="59">
        <v>4</v>
      </c>
      <c r="I300" s="101" t="s">
        <v>1749</v>
      </c>
      <c r="J300" s="58" t="str">
        <f t="shared" si="6"/>
        <v>param.num1_5mhz_fft_size</v>
      </c>
      <c r="K300" s="52"/>
    </row>
    <row r="301" spans="1:11">
      <c r="A301" s="58" t="s">
        <v>5</v>
      </c>
      <c r="B301" s="58" t="s">
        <v>1747</v>
      </c>
      <c r="C301" s="59" t="str">
        <f t="shared" si="7"/>
        <v>1008</v>
      </c>
      <c r="D301" s="92" t="str">
        <f>DEC2HEX(HEX2DEC(INDEX(BaseAddressTable!$B$2:$B$103,(MATCH(A301,BaseAddressTable!$A$2:$A$103,0))))+HEX2DEC(C301))</f>
        <v>A0263008</v>
      </c>
      <c r="E301" s="58" t="s">
        <v>46</v>
      </c>
      <c r="F301" s="58" t="s">
        <v>1751</v>
      </c>
      <c r="G301" s="58" t="s">
        <v>891</v>
      </c>
      <c r="H301" s="59">
        <v>2</v>
      </c>
      <c r="I301" s="101" t="s">
        <v>1749</v>
      </c>
      <c r="J301" s="58" t="str">
        <f t="shared" si="6"/>
        <v>param.num0_10mhz_fft_size</v>
      </c>
      <c r="K301" s="52"/>
    </row>
    <row r="302" spans="1:11">
      <c r="A302" s="58" t="s">
        <v>5</v>
      </c>
      <c r="B302" s="58" t="s">
        <v>1747</v>
      </c>
      <c r="C302" s="59" t="str">
        <f t="shared" si="7"/>
        <v>1008</v>
      </c>
      <c r="D302" s="92" t="str">
        <f>DEC2HEX(HEX2DEC(INDEX(BaseAddressTable!$B$2:$B$103,(MATCH(A302,BaseAddressTable!$A$2:$A$103,0))))+HEX2DEC(C302))</f>
        <v>A0263008</v>
      </c>
      <c r="E302" s="58" t="s">
        <v>46</v>
      </c>
      <c r="F302" s="58" t="s">
        <v>1752</v>
      </c>
      <c r="G302" s="58" t="s">
        <v>1058</v>
      </c>
      <c r="H302" s="59">
        <v>3</v>
      </c>
      <c r="I302" s="101" t="s">
        <v>1749</v>
      </c>
      <c r="J302" s="58" t="str">
        <f t="shared" si="6"/>
        <v>param.num1_10mhz_fft_size</v>
      </c>
      <c r="K302" s="52"/>
    </row>
    <row r="303" spans="1:11">
      <c r="A303" s="58" t="s">
        <v>5</v>
      </c>
      <c r="B303" s="58" t="s">
        <v>1747</v>
      </c>
      <c r="C303" s="59" t="str">
        <f t="shared" si="7"/>
        <v>1008</v>
      </c>
      <c r="D303" s="92" t="str">
        <f>DEC2HEX(HEX2DEC(INDEX(BaseAddressTable!$B$2:$B$103,(MATCH(A303,BaseAddressTable!$A$2:$A$103,0))))+HEX2DEC(C303))</f>
        <v>A0263008</v>
      </c>
      <c r="E303" s="58" t="s">
        <v>46</v>
      </c>
      <c r="F303" s="58" t="s">
        <v>1753</v>
      </c>
      <c r="G303" s="58" t="s">
        <v>1003</v>
      </c>
      <c r="H303" s="59">
        <v>4</v>
      </c>
      <c r="I303" s="101" t="s">
        <v>1749</v>
      </c>
      <c r="J303" s="58" t="str">
        <f t="shared" si="6"/>
        <v>param.num2_10mhz_fft_size</v>
      </c>
      <c r="K303" s="52"/>
    </row>
    <row r="304" spans="1:11">
      <c r="A304" s="58" t="s">
        <v>5</v>
      </c>
      <c r="B304" s="58" t="s">
        <v>1747</v>
      </c>
      <c r="C304" s="59" t="str">
        <f t="shared" si="7"/>
        <v>1008</v>
      </c>
      <c r="D304" s="92" t="str">
        <f>DEC2HEX(HEX2DEC(INDEX(BaseAddressTable!$B$2:$B$103,(MATCH(A304,BaseAddressTable!$A$2:$A$103,0))))+HEX2DEC(C304))</f>
        <v>A0263008</v>
      </c>
      <c r="E304" s="58" t="s">
        <v>46</v>
      </c>
      <c r="F304" s="58" t="s">
        <v>1754</v>
      </c>
      <c r="G304" s="58" t="s">
        <v>1434</v>
      </c>
      <c r="H304" s="59">
        <v>1</v>
      </c>
      <c r="I304" s="101" t="s">
        <v>1749</v>
      </c>
      <c r="J304" s="58" t="str">
        <f t="shared" si="6"/>
        <v>param.num0_15mhz_fft_size</v>
      </c>
      <c r="K304" s="52"/>
    </row>
    <row r="305" spans="1:11">
      <c r="A305" s="58" t="s">
        <v>5</v>
      </c>
      <c r="B305" s="58" t="s">
        <v>1747</v>
      </c>
      <c r="C305" s="59" t="str">
        <f t="shared" si="7"/>
        <v>1008</v>
      </c>
      <c r="D305" s="92" t="str">
        <f>DEC2HEX(HEX2DEC(INDEX(BaseAddressTable!$B$2:$B$103,(MATCH(A305,BaseAddressTable!$A$2:$A$103,0))))+HEX2DEC(C305))</f>
        <v>A0263008</v>
      </c>
      <c r="E305" s="58" t="s">
        <v>46</v>
      </c>
      <c r="F305" s="58" t="s">
        <v>1755</v>
      </c>
      <c r="G305" s="58" t="s">
        <v>1007</v>
      </c>
      <c r="H305" s="59">
        <v>2</v>
      </c>
      <c r="I305" s="101" t="s">
        <v>1749</v>
      </c>
      <c r="J305" s="58" t="str">
        <f t="shared" si="6"/>
        <v>param.num1_15mhz_fft_size</v>
      </c>
      <c r="K305" s="52"/>
    </row>
    <row r="306" spans="1:11">
      <c r="A306" s="58" t="s">
        <v>5</v>
      </c>
      <c r="B306" s="58" t="s">
        <v>1747</v>
      </c>
      <c r="C306" s="59" t="str">
        <f t="shared" si="7"/>
        <v>1008</v>
      </c>
      <c r="D306" s="92" t="str">
        <f>DEC2HEX(HEX2DEC(INDEX(BaseAddressTable!$B$2:$B$103,(MATCH(A306,BaseAddressTable!$A$2:$A$103,0))))+HEX2DEC(C306))</f>
        <v>A0263008</v>
      </c>
      <c r="E306" s="58" t="s">
        <v>46</v>
      </c>
      <c r="F306" s="58" t="s">
        <v>1756</v>
      </c>
      <c r="G306" s="58" t="s">
        <v>1441</v>
      </c>
      <c r="H306" s="59">
        <v>3</v>
      </c>
      <c r="I306" s="101" t="s">
        <v>1749</v>
      </c>
      <c r="J306" s="58" t="str">
        <f t="shared" si="6"/>
        <v>param.num2_15mhz_fft_size</v>
      </c>
      <c r="K306" s="52"/>
    </row>
    <row r="307" spans="1:11">
      <c r="A307" s="58" t="s">
        <v>5</v>
      </c>
      <c r="B307" s="58" t="s">
        <v>1757</v>
      </c>
      <c r="C307" s="59" t="str">
        <f>DEC2HEX(HEX2DEC(C305)+4)</f>
        <v>100C</v>
      </c>
      <c r="D307" s="92" t="str">
        <f>DEC2HEX(HEX2DEC(INDEX(BaseAddressTable!$B$2:$B$103,(MATCH(A307,BaseAddressTable!$A$2:$A$103,0))))+HEX2DEC(C307))</f>
        <v>A026300C</v>
      </c>
      <c r="E307" s="58" t="s">
        <v>46</v>
      </c>
      <c r="F307" s="58" t="s">
        <v>1758</v>
      </c>
      <c r="G307" s="58" t="s">
        <v>99</v>
      </c>
      <c r="H307" s="59">
        <v>1</v>
      </c>
      <c r="I307" s="101" t="s">
        <v>1749</v>
      </c>
      <c r="J307" s="58" t="str">
        <f t="shared" si="6"/>
        <v>param.num0_20mhz_fft_size</v>
      </c>
      <c r="K307" s="52"/>
    </row>
    <row r="308" spans="1:11">
      <c r="A308" s="58" t="s">
        <v>5</v>
      </c>
      <c r="B308" s="58" t="s">
        <v>1757</v>
      </c>
      <c r="C308" s="59" t="str">
        <f t="shared" si="7"/>
        <v>100C</v>
      </c>
      <c r="D308" s="92" t="str">
        <f>DEC2HEX(HEX2DEC(INDEX(BaseAddressTable!$B$2:$B$103,(MATCH(A308,BaseAddressTable!$A$2:$A$103,0))))+HEX2DEC(C308))</f>
        <v>A026300C</v>
      </c>
      <c r="E308" s="58" t="s">
        <v>46</v>
      </c>
      <c r="F308" s="58" t="s">
        <v>1759</v>
      </c>
      <c r="G308" s="58" t="s">
        <v>1053</v>
      </c>
      <c r="H308" s="59">
        <v>2</v>
      </c>
      <c r="I308" s="101" t="s">
        <v>1749</v>
      </c>
      <c r="J308" s="58" t="str">
        <f t="shared" si="6"/>
        <v>param.num1_20mhz_fft_size</v>
      </c>
      <c r="K308" s="52"/>
    </row>
    <row r="309" spans="1:11">
      <c r="A309" s="58" t="s">
        <v>5</v>
      </c>
      <c r="B309" s="58" t="s">
        <v>1757</v>
      </c>
      <c r="C309" s="59" t="str">
        <f t="shared" si="7"/>
        <v>100C</v>
      </c>
      <c r="D309" s="92" t="str">
        <f>DEC2HEX(HEX2DEC(INDEX(BaseAddressTable!$B$2:$B$103,(MATCH(A309,BaseAddressTable!$A$2:$A$103,0))))+HEX2DEC(C309))</f>
        <v>A026300C</v>
      </c>
      <c r="E309" s="58" t="s">
        <v>46</v>
      </c>
      <c r="F309" s="58" t="s">
        <v>1760</v>
      </c>
      <c r="G309" s="58" t="s">
        <v>891</v>
      </c>
      <c r="H309" s="59">
        <v>3</v>
      </c>
      <c r="I309" s="101" t="s">
        <v>1749</v>
      </c>
      <c r="J309" s="58" t="str">
        <f t="shared" si="6"/>
        <v>param.num2_20mhz_fft_size</v>
      </c>
      <c r="K309" s="52"/>
    </row>
    <row r="310" spans="1:11">
      <c r="A310" s="58" t="s">
        <v>5</v>
      </c>
      <c r="B310" s="58" t="s">
        <v>1757</v>
      </c>
      <c r="C310" s="59" t="str">
        <f t="shared" si="7"/>
        <v>100C</v>
      </c>
      <c r="D310" s="92" t="str">
        <f>DEC2HEX(HEX2DEC(INDEX(BaseAddressTable!$B$2:$B$103,(MATCH(A310,BaseAddressTable!$A$2:$A$103,0))))+HEX2DEC(C310))</f>
        <v>A026300C</v>
      </c>
      <c r="E310" s="58" t="s">
        <v>46</v>
      </c>
      <c r="F310" s="58" t="s">
        <v>1761</v>
      </c>
      <c r="G310" s="58" t="s">
        <v>1058</v>
      </c>
      <c r="H310" s="59">
        <v>1</v>
      </c>
      <c r="I310" s="101" t="s">
        <v>1749</v>
      </c>
      <c r="J310" s="58" t="str">
        <f t="shared" si="6"/>
        <v>param.num0_25mhz_fft_size</v>
      </c>
      <c r="K310" s="52"/>
    </row>
    <row r="311" spans="1:11">
      <c r="A311" s="58" t="s">
        <v>5</v>
      </c>
      <c r="B311" s="58" t="s">
        <v>1757</v>
      </c>
      <c r="C311" s="59" t="str">
        <f t="shared" si="7"/>
        <v>100C</v>
      </c>
      <c r="D311" s="92" t="str">
        <f>DEC2HEX(HEX2DEC(INDEX(BaseAddressTable!$B$2:$B$103,(MATCH(A311,BaseAddressTable!$A$2:$A$103,0))))+HEX2DEC(C311))</f>
        <v>A026300C</v>
      </c>
      <c r="E311" s="58" t="s">
        <v>46</v>
      </c>
      <c r="F311" s="58" t="s">
        <v>1762</v>
      </c>
      <c r="G311" s="58" t="s">
        <v>1003</v>
      </c>
      <c r="H311" s="59">
        <v>2</v>
      </c>
      <c r="I311" s="101" t="s">
        <v>1749</v>
      </c>
      <c r="J311" s="58" t="str">
        <f t="shared" si="6"/>
        <v>param.num1_25mhz_fft_size</v>
      </c>
      <c r="K311" s="52"/>
    </row>
    <row r="312" spans="1:11">
      <c r="A312" s="58" t="s">
        <v>5</v>
      </c>
      <c r="B312" s="58" t="s">
        <v>1757</v>
      </c>
      <c r="C312" s="59" t="str">
        <f t="shared" si="7"/>
        <v>100C</v>
      </c>
      <c r="D312" s="92" t="str">
        <f>DEC2HEX(HEX2DEC(INDEX(BaseAddressTable!$B$2:$B$103,(MATCH(A312,BaseAddressTable!$A$2:$A$103,0))))+HEX2DEC(C312))</f>
        <v>A026300C</v>
      </c>
      <c r="E312" s="58" t="s">
        <v>46</v>
      </c>
      <c r="F312" s="58" t="s">
        <v>1763</v>
      </c>
      <c r="G312" s="58" t="s">
        <v>1434</v>
      </c>
      <c r="H312" s="59">
        <v>3</v>
      </c>
      <c r="I312" s="101" t="s">
        <v>1749</v>
      </c>
      <c r="J312" s="58" t="str">
        <f t="shared" si="6"/>
        <v>param.num2_25mhz_fft_size</v>
      </c>
      <c r="K312" s="52"/>
    </row>
    <row r="313" spans="1:11">
      <c r="A313" s="58" t="s">
        <v>5</v>
      </c>
      <c r="B313" s="58" t="s">
        <v>1757</v>
      </c>
      <c r="C313" s="59" t="str">
        <f t="shared" si="7"/>
        <v>100C</v>
      </c>
      <c r="D313" s="92" t="str">
        <f>DEC2HEX(HEX2DEC(INDEX(BaseAddressTable!$B$2:$B$103,(MATCH(A313,BaseAddressTable!$A$2:$A$103,0))))+HEX2DEC(C313))</f>
        <v>A026300C</v>
      </c>
      <c r="E313" s="58" t="s">
        <v>46</v>
      </c>
      <c r="F313" s="58" t="s">
        <v>1764</v>
      </c>
      <c r="G313" s="58" t="s">
        <v>1007</v>
      </c>
      <c r="H313" s="59">
        <v>0</v>
      </c>
      <c r="I313" s="101" t="s">
        <v>1749</v>
      </c>
      <c r="J313" s="58" t="str">
        <f t="shared" si="6"/>
        <v>param.num0_30mhz_fft_size</v>
      </c>
      <c r="K313" s="52"/>
    </row>
    <row r="314" spans="1:11">
      <c r="A314" s="58" t="s">
        <v>5</v>
      </c>
      <c r="B314" s="58" t="s">
        <v>1757</v>
      </c>
      <c r="C314" s="59" t="str">
        <f t="shared" si="7"/>
        <v>100C</v>
      </c>
      <c r="D314" s="92" t="str">
        <f>DEC2HEX(HEX2DEC(INDEX(BaseAddressTable!$B$2:$B$103,(MATCH(A314,BaseAddressTable!$A$2:$A$103,0))))+HEX2DEC(C314))</f>
        <v>A026300C</v>
      </c>
      <c r="E314" s="58" t="s">
        <v>46</v>
      </c>
      <c r="F314" s="58" t="s">
        <v>1765</v>
      </c>
      <c r="G314" s="58" t="s">
        <v>1441</v>
      </c>
      <c r="H314" s="59">
        <v>1</v>
      </c>
      <c r="I314" s="101" t="s">
        <v>1749</v>
      </c>
      <c r="J314" s="58" t="str">
        <f t="shared" si="6"/>
        <v>param.num1_30mhz_fft_size</v>
      </c>
      <c r="K314" s="52"/>
    </row>
    <row r="315" spans="1:11">
      <c r="A315" s="58" t="s">
        <v>5</v>
      </c>
      <c r="B315" s="58" t="s">
        <v>1766</v>
      </c>
      <c r="C315" s="59" t="str">
        <f>DEC2HEX(HEX2DEC(C313)+4)</f>
        <v>1010</v>
      </c>
      <c r="D315" s="92" t="str">
        <f>DEC2HEX(HEX2DEC(INDEX(BaseAddressTable!$B$2:$B$103,(MATCH(A315,BaseAddressTable!$A$2:$A$103,0))))+HEX2DEC(C315))</f>
        <v>A0263010</v>
      </c>
      <c r="E315" s="58" t="s">
        <v>46</v>
      </c>
      <c r="F315" s="58" t="s">
        <v>1767</v>
      </c>
      <c r="G315" s="58" t="s">
        <v>99</v>
      </c>
      <c r="H315" s="59">
        <v>2</v>
      </c>
      <c r="I315" s="101" t="s">
        <v>1749</v>
      </c>
      <c r="J315" s="58" t="str">
        <f t="shared" si="6"/>
        <v>param.num2_30mhz_fft_size</v>
      </c>
      <c r="K315" s="52"/>
    </row>
    <row r="316" spans="1:11">
      <c r="A316" s="58" t="s">
        <v>5</v>
      </c>
      <c r="B316" s="58" t="s">
        <v>1766</v>
      </c>
      <c r="C316" s="59" t="str">
        <f t="shared" si="7"/>
        <v>1010</v>
      </c>
      <c r="D316" s="92" t="str">
        <f>DEC2HEX(HEX2DEC(INDEX(BaseAddressTable!$B$2:$B$103,(MATCH(A316,BaseAddressTable!$A$2:$A$103,0))))+HEX2DEC(C316))</f>
        <v>A0263010</v>
      </c>
      <c r="E316" s="58" t="s">
        <v>46</v>
      </c>
      <c r="F316" s="58" t="s">
        <v>1768</v>
      </c>
      <c r="G316" s="58" t="s">
        <v>1053</v>
      </c>
      <c r="H316" s="59">
        <v>0</v>
      </c>
      <c r="I316" s="101" t="s">
        <v>1749</v>
      </c>
      <c r="J316" s="58" t="str">
        <f t="shared" si="6"/>
        <v>param.num0_40mhz_fft_size</v>
      </c>
      <c r="K316" s="52"/>
    </row>
    <row r="317" spans="1:11">
      <c r="A317" s="58" t="s">
        <v>5</v>
      </c>
      <c r="B317" s="58" t="s">
        <v>1766</v>
      </c>
      <c r="C317" s="59" t="str">
        <f t="shared" si="7"/>
        <v>1010</v>
      </c>
      <c r="D317" s="92" t="str">
        <f>DEC2HEX(HEX2DEC(INDEX(BaseAddressTable!$B$2:$B$103,(MATCH(A317,BaseAddressTable!$A$2:$A$103,0))))+HEX2DEC(C317))</f>
        <v>A0263010</v>
      </c>
      <c r="E317" s="58" t="s">
        <v>46</v>
      </c>
      <c r="F317" s="58" t="s">
        <v>1769</v>
      </c>
      <c r="G317" s="58" t="s">
        <v>891</v>
      </c>
      <c r="H317" s="59">
        <v>1</v>
      </c>
      <c r="I317" s="101" t="s">
        <v>1749</v>
      </c>
      <c r="J317" s="58" t="str">
        <f t="shared" si="6"/>
        <v>param.num1_40mhz_fft_size</v>
      </c>
      <c r="K317" s="52"/>
    </row>
    <row r="318" spans="1:11">
      <c r="A318" s="58" t="s">
        <v>5</v>
      </c>
      <c r="B318" s="58" t="s">
        <v>1766</v>
      </c>
      <c r="C318" s="59" t="str">
        <f t="shared" si="7"/>
        <v>1010</v>
      </c>
      <c r="D318" s="92" t="str">
        <f>DEC2HEX(HEX2DEC(INDEX(BaseAddressTable!$B$2:$B$103,(MATCH(A318,BaseAddressTable!$A$2:$A$103,0))))+HEX2DEC(C318))</f>
        <v>A0263010</v>
      </c>
      <c r="E318" s="58" t="s">
        <v>46</v>
      </c>
      <c r="F318" s="58" t="s">
        <v>1770</v>
      </c>
      <c r="G318" s="58" t="s">
        <v>1058</v>
      </c>
      <c r="H318" s="59">
        <v>2</v>
      </c>
      <c r="I318" s="101" t="s">
        <v>1749</v>
      </c>
      <c r="J318" s="58" t="str">
        <f t="shared" si="6"/>
        <v>param.num2_40mhz_fft_size</v>
      </c>
      <c r="K318" s="52"/>
    </row>
    <row r="319" spans="1:11">
      <c r="A319" s="58" t="s">
        <v>5</v>
      </c>
      <c r="B319" s="58" t="s">
        <v>1766</v>
      </c>
      <c r="C319" s="59" t="str">
        <f t="shared" si="7"/>
        <v>1010</v>
      </c>
      <c r="D319" s="92" t="str">
        <f>DEC2HEX(HEX2DEC(INDEX(BaseAddressTable!$B$2:$B$103,(MATCH(A319,BaseAddressTable!$A$2:$A$103,0))))+HEX2DEC(C319))</f>
        <v>A0263010</v>
      </c>
      <c r="E319" s="58" t="s">
        <v>46</v>
      </c>
      <c r="F319" s="58" t="s">
        <v>1771</v>
      </c>
      <c r="G319" s="58" t="s">
        <v>1003</v>
      </c>
      <c r="H319" s="59">
        <v>0</v>
      </c>
      <c r="I319" s="101" t="s">
        <v>1749</v>
      </c>
      <c r="J319" s="58" t="str">
        <f t="shared" si="6"/>
        <v>param.num0_50mhz_fft_size</v>
      </c>
      <c r="K319" s="52"/>
    </row>
    <row r="320" spans="1:11">
      <c r="A320" s="58" t="s">
        <v>5</v>
      </c>
      <c r="B320" s="58" t="s">
        <v>1766</v>
      </c>
      <c r="C320" s="59" t="str">
        <f t="shared" si="7"/>
        <v>1010</v>
      </c>
      <c r="D320" s="92" t="str">
        <f>DEC2HEX(HEX2DEC(INDEX(BaseAddressTable!$B$2:$B$103,(MATCH(A320,BaseAddressTable!$A$2:$A$103,0))))+HEX2DEC(C320))</f>
        <v>A0263010</v>
      </c>
      <c r="E320" s="58" t="s">
        <v>46</v>
      </c>
      <c r="F320" s="58" t="s">
        <v>1772</v>
      </c>
      <c r="G320" s="58" t="s">
        <v>1434</v>
      </c>
      <c r="H320" s="59">
        <v>1</v>
      </c>
      <c r="I320" s="101" t="s">
        <v>1749</v>
      </c>
      <c r="J320" s="58" t="str">
        <f t="shared" si="6"/>
        <v>param.num1_50mhz_fft_size</v>
      </c>
      <c r="K320" s="52"/>
    </row>
    <row r="321" spans="1:11">
      <c r="A321" s="58" t="s">
        <v>5</v>
      </c>
      <c r="B321" s="58" t="s">
        <v>1766</v>
      </c>
      <c r="C321" s="59" t="str">
        <f t="shared" si="7"/>
        <v>1010</v>
      </c>
      <c r="D321" s="92" t="str">
        <f>DEC2HEX(HEX2DEC(INDEX(BaseAddressTable!$B$2:$B$103,(MATCH(A321,BaseAddressTable!$A$2:$A$103,0))))+HEX2DEC(C321))</f>
        <v>A0263010</v>
      </c>
      <c r="E321" s="58" t="s">
        <v>46</v>
      </c>
      <c r="F321" s="58" t="s">
        <v>1773</v>
      </c>
      <c r="G321" s="58" t="s">
        <v>1007</v>
      </c>
      <c r="H321" s="59">
        <v>2</v>
      </c>
      <c r="I321" s="101" t="s">
        <v>1749</v>
      </c>
      <c r="J321" s="58" t="str">
        <f t="shared" si="6"/>
        <v>param.num2_50mhz_fft_size</v>
      </c>
      <c r="K321" s="52"/>
    </row>
    <row r="322" spans="1:11">
      <c r="A322" s="58" t="s">
        <v>5</v>
      </c>
      <c r="B322" s="58" t="s">
        <v>1766</v>
      </c>
      <c r="C322" s="59" t="str">
        <f t="shared" si="7"/>
        <v>1010</v>
      </c>
      <c r="D322" s="92" t="str">
        <f>DEC2HEX(HEX2DEC(INDEX(BaseAddressTable!$B$2:$B$103,(MATCH(A322,BaseAddressTable!$A$2:$A$103,0))))+HEX2DEC(C322))</f>
        <v>A0263010</v>
      </c>
      <c r="E322" s="58" t="s">
        <v>46</v>
      </c>
      <c r="F322" s="58" t="s">
        <v>1774</v>
      </c>
      <c r="G322" s="58" t="s">
        <v>1441</v>
      </c>
      <c r="H322" s="59">
        <v>0</v>
      </c>
      <c r="I322" s="101" t="s">
        <v>1749</v>
      </c>
      <c r="J322" s="58" t="str">
        <f t="shared" si="6"/>
        <v>param.num1_60mhz_fft_size</v>
      </c>
      <c r="K322" s="52"/>
    </row>
    <row r="323" spans="1:11">
      <c r="A323" s="58" t="s">
        <v>5</v>
      </c>
      <c r="B323" s="58" t="s">
        <v>1775</v>
      </c>
      <c r="C323" s="59" t="str">
        <f>DEC2HEX(HEX2DEC(C321)+4)</f>
        <v>1014</v>
      </c>
      <c r="D323" s="92" t="str">
        <f>DEC2HEX(HEX2DEC(INDEX(BaseAddressTable!$B$2:$B$103,(MATCH(A323,BaseAddressTable!$A$2:$A$103,0))))+HEX2DEC(C323))</f>
        <v>A0263014</v>
      </c>
      <c r="E323" s="58" t="s">
        <v>46</v>
      </c>
      <c r="F323" s="58" t="s">
        <v>1776</v>
      </c>
      <c r="G323" s="58" t="s">
        <v>99</v>
      </c>
      <c r="H323" s="59">
        <v>1</v>
      </c>
      <c r="I323" s="101" t="s">
        <v>1749</v>
      </c>
      <c r="J323" s="58" t="str">
        <f t="shared" si="6"/>
        <v>param.num2_60mhz_fft_size</v>
      </c>
      <c r="K323" s="52"/>
    </row>
    <row r="324" spans="1:11">
      <c r="A324" s="58" t="s">
        <v>5</v>
      </c>
      <c r="B324" s="58" t="s">
        <v>1775</v>
      </c>
      <c r="C324" s="59" t="str">
        <f t="shared" si="7"/>
        <v>1014</v>
      </c>
      <c r="D324" s="92" t="str">
        <f>DEC2HEX(HEX2DEC(INDEX(BaseAddressTable!$B$2:$B$103,(MATCH(A324,BaseAddressTable!$A$2:$A$103,0))))+HEX2DEC(C324))</f>
        <v>A0263014</v>
      </c>
      <c r="E324" s="58" t="s">
        <v>46</v>
      </c>
      <c r="F324" s="58" t="s">
        <v>1777</v>
      </c>
      <c r="G324" s="58" t="s">
        <v>1053</v>
      </c>
      <c r="H324" s="59">
        <v>0</v>
      </c>
      <c r="I324" s="101" t="s">
        <v>1749</v>
      </c>
      <c r="J324" s="58" t="str">
        <f t="shared" si="6"/>
        <v>param.num1_70mhz_fft_size</v>
      </c>
      <c r="K324" s="52"/>
    </row>
    <row r="325" spans="1:11">
      <c r="A325" s="58" t="s">
        <v>5</v>
      </c>
      <c r="B325" s="58" t="s">
        <v>1775</v>
      </c>
      <c r="C325" s="59" t="str">
        <f t="shared" si="7"/>
        <v>1014</v>
      </c>
      <c r="D325" s="92" t="str">
        <f>DEC2HEX(HEX2DEC(INDEX(BaseAddressTable!$B$2:$B$103,(MATCH(A325,BaseAddressTable!$A$2:$A$103,0))))+HEX2DEC(C325))</f>
        <v>A0263014</v>
      </c>
      <c r="E325" s="58" t="s">
        <v>46</v>
      </c>
      <c r="F325" s="58" t="s">
        <v>1778</v>
      </c>
      <c r="G325" s="58" t="s">
        <v>891</v>
      </c>
      <c r="H325" s="59">
        <v>0</v>
      </c>
      <c r="I325" s="101" t="s">
        <v>1749</v>
      </c>
      <c r="J325" s="58" t="str">
        <f t="shared" si="6"/>
        <v>param.num2_70mhz_fft_size</v>
      </c>
      <c r="K325" s="52"/>
    </row>
    <row r="326" spans="1:11">
      <c r="A326" s="58" t="s">
        <v>5</v>
      </c>
      <c r="B326" s="58" t="s">
        <v>1775</v>
      </c>
      <c r="C326" s="59" t="str">
        <f t="shared" si="7"/>
        <v>1014</v>
      </c>
      <c r="D326" s="92" t="str">
        <f>DEC2HEX(HEX2DEC(INDEX(BaseAddressTable!$B$2:$B$103,(MATCH(A326,BaseAddressTable!$A$2:$A$103,0))))+HEX2DEC(C326))</f>
        <v>A0263014</v>
      </c>
      <c r="E326" s="58" t="s">
        <v>46</v>
      </c>
      <c r="F326" s="58" t="s">
        <v>1779</v>
      </c>
      <c r="G326" s="58" t="s">
        <v>1058</v>
      </c>
      <c r="H326" s="59">
        <v>1</v>
      </c>
      <c r="I326" s="101" t="s">
        <v>1749</v>
      </c>
      <c r="J326" s="58" t="str">
        <f t="shared" si="6"/>
        <v>param.num1_80mhz_fft_size</v>
      </c>
      <c r="K326" s="52"/>
    </row>
    <row r="327" spans="1:11">
      <c r="A327" s="58" t="s">
        <v>5</v>
      </c>
      <c r="B327" s="58" t="s">
        <v>1775</v>
      </c>
      <c r="C327" s="59" t="str">
        <f t="shared" si="7"/>
        <v>1014</v>
      </c>
      <c r="D327" s="92" t="str">
        <f>DEC2HEX(HEX2DEC(INDEX(BaseAddressTable!$B$2:$B$103,(MATCH(A327,BaseAddressTable!$A$2:$A$103,0))))+HEX2DEC(C327))</f>
        <v>A0263014</v>
      </c>
      <c r="E327" s="58" t="s">
        <v>46</v>
      </c>
      <c r="F327" s="58" t="s">
        <v>1780</v>
      </c>
      <c r="G327" s="58" t="s">
        <v>1003</v>
      </c>
      <c r="H327" s="59">
        <v>0</v>
      </c>
      <c r="I327" s="101" t="s">
        <v>1749</v>
      </c>
      <c r="J327" s="58" t="str">
        <f t="shared" si="6"/>
        <v>param.num2_80mhz_fft_size</v>
      </c>
      <c r="K327" s="52"/>
    </row>
    <row r="328" spans="1:11">
      <c r="A328" s="58" t="s">
        <v>5</v>
      </c>
      <c r="B328" s="58" t="s">
        <v>1775</v>
      </c>
      <c r="C328" s="59" t="str">
        <f t="shared" si="7"/>
        <v>1014</v>
      </c>
      <c r="D328" s="92" t="str">
        <f>DEC2HEX(HEX2DEC(INDEX(BaseAddressTable!$B$2:$B$103,(MATCH(A328,BaseAddressTable!$A$2:$A$103,0))))+HEX2DEC(C328))</f>
        <v>A0263014</v>
      </c>
      <c r="E328" s="58" t="s">
        <v>46</v>
      </c>
      <c r="F328" s="58" t="s">
        <v>1781</v>
      </c>
      <c r="G328" s="58" t="s">
        <v>1434</v>
      </c>
      <c r="H328" s="59">
        <v>0</v>
      </c>
      <c r="I328" s="101" t="s">
        <v>1749</v>
      </c>
      <c r="J328" s="58" t="str">
        <f t="shared" si="6"/>
        <v>param.num1_90mhz_fft_size</v>
      </c>
      <c r="K328" s="52"/>
    </row>
    <row r="329" spans="1:11">
      <c r="A329" s="58" t="s">
        <v>5</v>
      </c>
      <c r="B329" s="58" t="s">
        <v>1775</v>
      </c>
      <c r="C329" s="59" t="str">
        <f t="shared" si="7"/>
        <v>1014</v>
      </c>
      <c r="D329" s="92" t="str">
        <f>DEC2HEX(HEX2DEC(INDEX(BaseAddressTable!$B$2:$B$103,(MATCH(A329,BaseAddressTable!$A$2:$A$103,0))))+HEX2DEC(C329))</f>
        <v>A0263014</v>
      </c>
      <c r="E329" s="58" t="s">
        <v>46</v>
      </c>
      <c r="F329" s="58" t="s">
        <v>1782</v>
      </c>
      <c r="G329" s="58" t="s">
        <v>1007</v>
      </c>
      <c r="H329" s="59">
        <v>1</v>
      </c>
      <c r="I329" s="101" t="s">
        <v>1749</v>
      </c>
      <c r="J329" s="58" t="str">
        <f t="shared" si="6"/>
        <v>param.num2_90mhz_fft_size</v>
      </c>
      <c r="K329" s="52"/>
    </row>
    <row r="330" spans="1:11">
      <c r="A330" s="58" t="s">
        <v>5</v>
      </c>
      <c r="B330" s="58" t="s">
        <v>1775</v>
      </c>
      <c r="C330" s="59" t="str">
        <f t="shared" si="7"/>
        <v>1014</v>
      </c>
      <c r="D330" s="92" t="str">
        <f>DEC2HEX(HEX2DEC(INDEX(BaseAddressTable!$B$2:$B$103,(MATCH(A330,BaseAddressTable!$A$2:$A$103,0))))+HEX2DEC(C330))</f>
        <v>A0263014</v>
      </c>
      <c r="E330" s="58" t="s">
        <v>46</v>
      </c>
      <c r="F330" s="58" t="s">
        <v>1783</v>
      </c>
      <c r="G330" s="58" t="s">
        <v>1441</v>
      </c>
      <c r="H330" s="59">
        <v>0</v>
      </c>
      <c r="I330" s="101" t="s">
        <v>1749</v>
      </c>
      <c r="J330" s="58" t="str">
        <f t="shared" si="6"/>
        <v>param.num1_100mhz_fft_size</v>
      </c>
      <c r="K330" s="52"/>
    </row>
    <row r="331" spans="1:11">
      <c r="A331" s="58" t="s">
        <v>5</v>
      </c>
      <c r="B331" s="58" t="s">
        <v>1784</v>
      </c>
      <c r="C331" s="59" t="str">
        <f>DEC2HEX(HEX2DEC(C330)+4)</f>
        <v>1018</v>
      </c>
      <c r="D331" s="92" t="str">
        <f>DEC2HEX(HEX2DEC(INDEX(BaseAddressTable!$B$2:$B$103,(MATCH(A331,BaseAddressTable!$A$2:$A$103,0))))+HEX2DEC(C331))</f>
        <v>A0263018</v>
      </c>
      <c r="E331" s="58" t="s">
        <v>46</v>
      </c>
      <c r="F331" s="58" t="s">
        <v>1785</v>
      </c>
      <c r="G331" s="58" t="s">
        <v>99</v>
      </c>
      <c r="H331" s="59">
        <v>1</v>
      </c>
      <c r="I331" s="101" t="s">
        <v>1749</v>
      </c>
      <c r="J331" s="58" t="str">
        <f t="shared" si="6"/>
        <v>param.num2_100mhz_fft_size</v>
      </c>
      <c r="K331" s="52"/>
    </row>
    <row r="332" spans="1:11">
      <c r="A332" s="44" t="s">
        <v>5</v>
      </c>
      <c r="B332" s="44" t="s">
        <v>1786</v>
      </c>
      <c r="C332" s="53" t="str">
        <f>DEC2HEX(HEX2DEC(C331)+4)</f>
        <v>101C</v>
      </c>
      <c r="D332" s="92" t="str">
        <f>DEC2HEX(HEX2DEC(INDEX(BaseAddressTable!$B$2:$B$103,(MATCH(A332,BaseAddressTable!$A$2:$A$103,0))))+HEX2DEC(C332))</f>
        <v>A026301C</v>
      </c>
      <c r="E332" s="44" t="s">
        <v>46</v>
      </c>
      <c r="F332" s="63" t="s">
        <v>1787</v>
      </c>
      <c r="G332" s="44" t="s">
        <v>91</v>
      </c>
      <c r="H332" s="53">
        <v>0</v>
      </c>
      <c r="I332" s="69" t="s">
        <v>1788</v>
      </c>
      <c r="J332" s="44" t="str">
        <f t="shared" si="6"/>
        <v>param.sec_type0_supported</v>
      </c>
    </row>
    <row r="333" spans="1:11">
      <c r="A333" s="44" t="s">
        <v>5</v>
      </c>
      <c r="B333" s="44" t="s">
        <v>1786</v>
      </c>
      <c r="C333" s="53" t="str">
        <f>C332</f>
        <v>101C</v>
      </c>
      <c r="D333" s="92" t="str">
        <f>DEC2HEX(HEX2DEC(INDEX(BaseAddressTable!$B$2:$B$103,(MATCH(A333,BaseAddressTable!$A$2:$A$103,0))))+HEX2DEC(C333))</f>
        <v>A026301C</v>
      </c>
      <c r="E333" s="44" t="s">
        <v>46</v>
      </c>
      <c r="F333" s="63" t="s">
        <v>1789</v>
      </c>
      <c r="G333" s="44" t="s">
        <v>119</v>
      </c>
      <c r="H333" s="53">
        <v>1</v>
      </c>
      <c r="I333" s="69" t="s">
        <v>1790</v>
      </c>
      <c r="J333" s="44" t="str">
        <f t="shared" si="6"/>
        <v>param.sec_type1_supported</v>
      </c>
    </row>
    <row r="334" spans="1:11">
      <c r="A334" s="44" t="s">
        <v>5</v>
      </c>
      <c r="B334" s="44" t="s">
        <v>1786</v>
      </c>
      <c r="C334" s="53" t="str">
        <f>C333</f>
        <v>101C</v>
      </c>
      <c r="D334" s="92" t="str">
        <f>DEC2HEX(HEX2DEC(INDEX(BaseAddressTable!$B$2:$B$103,(MATCH(A334,BaseAddressTable!$A$2:$A$103,0))))+HEX2DEC(C334))</f>
        <v>A026301C</v>
      </c>
      <c r="E334" s="44" t="s">
        <v>46</v>
      </c>
      <c r="F334" s="63" t="s">
        <v>1791</v>
      </c>
      <c r="G334" s="44" t="s">
        <v>127</v>
      </c>
      <c r="H334" s="53">
        <v>1</v>
      </c>
      <c r="I334" s="69" t="s">
        <v>1792</v>
      </c>
      <c r="J334" s="44" t="str">
        <f t="shared" si="6"/>
        <v>param.sec_type3_supported</v>
      </c>
    </row>
    <row r="335" spans="1:11">
      <c r="A335" s="58" t="s">
        <v>5</v>
      </c>
      <c r="B335" s="58" t="s">
        <v>1786</v>
      </c>
      <c r="C335" s="59" t="str">
        <f>C334</f>
        <v>101C</v>
      </c>
      <c r="D335" s="92" t="str">
        <f>DEC2HEX(HEX2DEC(INDEX(BaseAddressTable!$B$2:$B$103,(MATCH(A335,BaseAddressTable!$A$2:$A$103,0))))+HEX2DEC(C335))</f>
        <v>A026301C</v>
      </c>
      <c r="E335" s="58" t="s">
        <v>46</v>
      </c>
      <c r="F335" s="58" t="s">
        <v>1793</v>
      </c>
      <c r="G335" s="58" t="s">
        <v>131</v>
      </c>
      <c r="H335" s="58">
        <v>0</v>
      </c>
      <c r="I335" s="58" t="s">
        <v>1794</v>
      </c>
      <c r="J335" s="58" t="str">
        <f t="shared" si="6"/>
        <v>param.sec_type4_supported</v>
      </c>
      <c r="K335" s="58"/>
    </row>
    <row r="336" spans="1:11">
      <c r="A336" s="58" t="s">
        <v>5</v>
      </c>
      <c r="B336" s="58" t="s">
        <v>1786</v>
      </c>
      <c r="C336" s="59" t="str">
        <f>C335</f>
        <v>101C</v>
      </c>
      <c r="D336" s="92" t="str">
        <f>DEC2HEX(HEX2DEC(INDEX(BaseAddressTable!$B$2:$B$103,(MATCH(A336,BaseAddressTable!$A$2:$A$103,0))))+HEX2DEC(C336))</f>
        <v>A026301C</v>
      </c>
      <c r="E336" s="58" t="s">
        <v>46</v>
      </c>
      <c r="F336" s="58" t="s">
        <v>1795</v>
      </c>
      <c r="G336" s="58" t="s">
        <v>135</v>
      </c>
      <c r="H336" s="58">
        <v>0</v>
      </c>
      <c r="I336" s="58" t="s">
        <v>1794</v>
      </c>
      <c r="J336" s="58" t="str">
        <f t="shared" si="6"/>
        <v>param.sec_type5_supported</v>
      </c>
      <c r="K336" s="58"/>
    </row>
    <row r="337" spans="1:11">
      <c r="A337" s="58" t="s">
        <v>5</v>
      </c>
      <c r="B337" s="58" t="s">
        <v>1786</v>
      </c>
      <c r="C337" s="59" t="str">
        <f>C334</f>
        <v>101C</v>
      </c>
      <c r="D337" s="92" t="str">
        <f>DEC2HEX(HEX2DEC(INDEX(BaseAddressTable!$B$2:$B$103,(MATCH(A337,BaseAddressTable!$A$2:$A$103,0))))+HEX2DEC(C337))</f>
        <v>A026301C</v>
      </c>
      <c r="E337" s="58" t="s">
        <v>46</v>
      </c>
      <c r="F337" s="58" t="s">
        <v>1796</v>
      </c>
      <c r="G337" s="58" t="s">
        <v>139</v>
      </c>
      <c r="H337" s="58">
        <v>0</v>
      </c>
      <c r="I337" s="58" t="s">
        <v>1797</v>
      </c>
      <c r="J337" s="58" t="str">
        <f t="shared" si="6"/>
        <v>param.sec_type6_supported</v>
      </c>
      <c r="K337" s="58"/>
    </row>
    <row r="338" spans="1:11">
      <c r="A338" s="58" t="s">
        <v>5</v>
      </c>
      <c r="B338" s="58" t="s">
        <v>1786</v>
      </c>
      <c r="C338" s="59" t="str">
        <f>C336</f>
        <v>101C</v>
      </c>
      <c r="D338" s="92" t="str">
        <f>DEC2HEX(HEX2DEC(INDEX(BaseAddressTable!$B$2:$B$103,(MATCH(A338,BaseAddressTable!$A$2:$A$103,0))))+HEX2DEC(C338))</f>
        <v>A026301C</v>
      </c>
      <c r="E338" s="58" t="s">
        <v>46</v>
      </c>
      <c r="F338" s="58" t="s">
        <v>1798</v>
      </c>
      <c r="G338" s="58" t="s">
        <v>143</v>
      </c>
      <c r="H338" s="58">
        <v>0</v>
      </c>
      <c r="I338" s="58" t="s">
        <v>1799</v>
      </c>
      <c r="J338" s="58" t="str">
        <f t="shared" si="6"/>
        <v>param.sec_type7_supported</v>
      </c>
      <c r="K338" s="58"/>
    </row>
    <row r="339" spans="1:11">
      <c r="A339" s="58" t="s">
        <v>5</v>
      </c>
      <c r="B339" s="58" t="s">
        <v>1800</v>
      </c>
      <c r="C339" s="59" t="str">
        <f>DEC2HEX(HEX2DEC(C338)+4)</f>
        <v>1020</v>
      </c>
      <c r="D339" s="92" t="str">
        <f>DEC2HEX(HEX2DEC(INDEX(BaseAddressTable!$B$2:$B$103,(MATCH(A339,BaseAddressTable!$A$2:$A$103,0))))+HEX2DEC(C339))</f>
        <v>A0263020</v>
      </c>
      <c r="E339" s="58" t="s">
        <v>46</v>
      </c>
      <c r="F339" s="58" t="s">
        <v>1801</v>
      </c>
      <c r="G339" s="58" t="s">
        <v>91</v>
      </c>
      <c r="H339" s="58">
        <v>0</v>
      </c>
      <c r="I339" s="58" t="s">
        <v>1802</v>
      </c>
      <c r="J339" s="58" t="str">
        <f t="shared" si="6"/>
        <v>param.sec_ext_type0_supported</v>
      </c>
      <c r="K339" s="58"/>
    </row>
    <row r="340" spans="1:11">
      <c r="A340" s="58" t="s">
        <v>5</v>
      </c>
      <c r="B340" s="58" t="s">
        <v>1800</v>
      </c>
      <c r="C340" s="59" t="str">
        <f t="shared" ref="C340:C357" si="8">C339</f>
        <v>1020</v>
      </c>
      <c r="D340" s="92" t="str">
        <f>DEC2HEX(HEX2DEC(INDEX(BaseAddressTable!$B$2:$B$103,(MATCH(A340,BaseAddressTable!$A$2:$A$103,0))))+HEX2DEC(C340))</f>
        <v>A0263020</v>
      </c>
      <c r="E340" s="58" t="s">
        <v>46</v>
      </c>
      <c r="F340" s="58" t="s">
        <v>1803</v>
      </c>
      <c r="G340" s="58" t="s">
        <v>119</v>
      </c>
      <c r="H340" s="58">
        <v>0</v>
      </c>
      <c r="I340" s="58" t="s">
        <v>1804</v>
      </c>
      <c r="J340" s="58" t="str">
        <f t="shared" si="6"/>
        <v>param.sec_ext_type1_supported</v>
      </c>
      <c r="K340" s="58"/>
    </row>
    <row r="341" spans="1:11">
      <c r="A341" s="58" t="s">
        <v>5</v>
      </c>
      <c r="B341" s="58" t="s">
        <v>1800</v>
      </c>
      <c r="C341" s="59" t="str">
        <f t="shared" si="8"/>
        <v>1020</v>
      </c>
      <c r="D341" s="92" t="str">
        <f>DEC2HEX(HEX2DEC(INDEX(BaseAddressTable!$B$2:$B$103,(MATCH(A341,BaseAddressTable!$A$2:$A$103,0))))+HEX2DEC(C341))</f>
        <v>A0263020</v>
      </c>
      <c r="E341" s="58" t="s">
        <v>46</v>
      </c>
      <c r="F341" s="58" t="s">
        <v>1805</v>
      </c>
      <c r="G341" s="58" t="s">
        <v>123</v>
      </c>
      <c r="H341" s="58">
        <v>0</v>
      </c>
      <c r="I341" s="58" t="s">
        <v>1806</v>
      </c>
      <c r="J341" s="58" t="str">
        <f t="shared" si="6"/>
        <v>param.sec_ext_type2_supported</v>
      </c>
      <c r="K341" s="58"/>
    </row>
    <row r="342" spans="1:11">
      <c r="A342" s="58" t="s">
        <v>5</v>
      </c>
      <c r="B342" s="58" t="s">
        <v>1800</v>
      </c>
      <c r="C342" s="59" t="str">
        <f t="shared" si="8"/>
        <v>1020</v>
      </c>
      <c r="D342" s="92" t="str">
        <f>DEC2HEX(HEX2DEC(INDEX(BaseAddressTable!$B$2:$B$103,(MATCH(A342,BaseAddressTable!$A$2:$A$103,0))))+HEX2DEC(C342))</f>
        <v>A0263020</v>
      </c>
      <c r="E342" s="58" t="s">
        <v>46</v>
      </c>
      <c r="F342" s="58" t="s">
        <v>1807</v>
      </c>
      <c r="G342" s="58" t="s">
        <v>127</v>
      </c>
      <c r="H342" s="58">
        <v>0</v>
      </c>
      <c r="I342" s="58" t="s">
        <v>1808</v>
      </c>
      <c r="J342" s="58" t="str">
        <f t="shared" si="6"/>
        <v>param.sec_ext_type3_supported</v>
      </c>
      <c r="K342" s="58"/>
    </row>
    <row r="343" spans="1:11">
      <c r="A343" s="58" t="s">
        <v>5</v>
      </c>
      <c r="B343" s="58" t="s">
        <v>1800</v>
      </c>
      <c r="C343" s="59" t="str">
        <f t="shared" si="8"/>
        <v>1020</v>
      </c>
      <c r="D343" s="92" t="str">
        <f>DEC2HEX(HEX2DEC(INDEX(BaseAddressTable!$B$2:$B$103,(MATCH(A343,BaseAddressTable!$A$2:$A$103,0))))+HEX2DEC(C343))</f>
        <v>A0263020</v>
      </c>
      <c r="E343" s="58" t="s">
        <v>46</v>
      </c>
      <c r="F343" s="58" t="s">
        <v>1809</v>
      </c>
      <c r="G343" s="58" t="s">
        <v>131</v>
      </c>
      <c r="H343" s="58">
        <v>0</v>
      </c>
      <c r="I343" s="58" t="s">
        <v>1810</v>
      </c>
      <c r="J343" s="58" t="str">
        <f t="shared" si="6"/>
        <v>param.sec_ext_type4_supported</v>
      </c>
      <c r="K343" s="58"/>
    </row>
    <row r="344" spans="1:11">
      <c r="A344" s="58" t="s">
        <v>5</v>
      </c>
      <c r="B344" s="58" t="s">
        <v>1800</v>
      </c>
      <c r="C344" s="59" t="str">
        <f t="shared" si="8"/>
        <v>1020</v>
      </c>
      <c r="D344" s="92" t="str">
        <f>DEC2HEX(HEX2DEC(INDEX(BaseAddressTable!$B$2:$B$103,(MATCH(A344,BaseAddressTable!$A$2:$A$103,0))))+HEX2DEC(C344))</f>
        <v>A0263020</v>
      </c>
      <c r="E344" s="58" t="s">
        <v>46</v>
      </c>
      <c r="F344" s="58" t="s">
        <v>1811</v>
      </c>
      <c r="G344" s="58" t="s">
        <v>135</v>
      </c>
      <c r="H344" s="58">
        <v>0</v>
      </c>
      <c r="I344" s="58" t="s">
        <v>1812</v>
      </c>
      <c r="J344" s="58" t="str">
        <f t="shared" si="6"/>
        <v>param.sec_ext_type5_supported</v>
      </c>
      <c r="K344" s="58"/>
    </row>
    <row r="345" spans="1:11">
      <c r="A345" s="58" t="s">
        <v>5</v>
      </c>
      <c r="B345" s="58" t="s">
        <v>1800</v>
      </c>
      <c r="C345" s="59" t="str">
        <f t="shared" si="8"/>
        <v>1020</v>
      </c>
      <c r="D345" s="92" t="str">
        <f>DEC2HEX(HEX2DEC(INDEX(BaseAddressTable!$B$2:$B$103,(MATCH(A345,BaseAddressTable!$A$2:$A$103,0))))+HEX2DEC(C345))</f>
        <v>A0263020</v>
      </c>
      <c r="E345" s="58" t="s">
        <v>46</v>
      </c>
      <c r="F345" s="58" t="s">
        <v>1813</v>
      </c>
      <c r="G345" s="58" t="s">
        <v>139</v>
      </c>
      <c r="H345" s="58">
        <v>0</v>
      </c>
      <c r="I345" s="58" t="s">
        <v>1814</v>
      </c>
      <c r="J345" s="58" t="str">
        <f t="shared" si="6"/>
        <v>param.sec_ext_type6_supported</v>
      </c>
      <c r="K345" s="58"/>
    </row>
    <row r="346" spans="1:11">
      <c r="A346" s="58" t="s">
        <v>5</v>
      </c>
      <c r="B346" s="58" t="s">
        <v>1800</v>
      </c>
      <c r="C346" s="59" t="str">
        <f t="shared" si="8"/>
        <v>1020</v>
      </c>
      <c r="D346" s="92" t="str">
        <f>DEC2HEX(HEX2DEC(INDEX(BaseAddressTable!$B$2:$B$103,(MATCH(A346,BaseAddressTable!$A$2:$A$103,0))))+HEX2DEC(C346))</f>
        <v>A0263020</v>
      </c>
      <c r="E346" s="58" t="s">
        <v>46</v>
      </c>
      <c r="F346" s="58" t="s">
        <v>1815</v>
      </c>
      <c r="G346" s="58" t="s">
        <v>143</v>
      </c>
      <c r="H346" s="58">
        <v>0</v>
      </c>
      <c r="I346" s="58" t="s">
        <v>1816</v>
      </c>
      <c r="J346" s="58" t="str">
        <f t="shared" si="6"/>
        <v>param.sec_ext_type7_supported</v>
      </c>
      <c r="K346" s="58"/>
    </row>
    <row r="347" spans="1:11">
      <c r="A347" s="58" t="s">
        <v>5</v>
      </c>
      <c r="B347" s="58" t="s">
        <v>1800</v>
      </c>
      <c r="C347" s="59" t="str">
        <f t="shared" si="8"/>
        <v>1020</v>
      </c>
      <c r="D347" s="92" t="str">
        <f>DEC2HEX(HEX2DEC(INDEX(BaseAddressTable!$B$2:$B$103,(MATCH(A347,BaseAddressTable!$A$2:$A$103,0))))+HEX2DEC(C347))</f>
        <v>A0263020</v>
      </c>
      <c r="E347" s="58" t="s">
        <v>46</v>
      </c>
      <c r="F347" s="58" t="s">
        <v>1817</v>
      </c>
      <c r="G347" s="58" t="s">
        <v>109</v>
      </c>
      <c r="H347" s="58">
        <v>0</v>
      </c>
      <c r="I347" s="58" t="s">
        <v>1818</v>
      </c>
      <c r="J347" s="58" t="str">
        <f t="shared" si="6"/>
        <v>param.sec_ext_type8_supported</v>
      </c>
      <c r="K347" s="58"/>
    </row>
    <row r="348" spans="1:11">
      <c r="A348" s="58" t="s">
        <v>5</v>
      </c>
      <c r="B348" s="58" t="s">
        <v>1800</v>
      </c>
      <c r="C348" s="59" t="str">
        <f t="shared" si="8"/>
        <v>1020</v>
      </c>
      <c r="D348" s="92" t="str">
        <f>DEC2HEX(HEX2DEC(INDEX(BaseAddressTable!$B$2:$B$103,(MATCH(A348,BaseAddressTable!$A$2:$A$103,0))))+HEX2DEC(C348))</f>
        <v>A0263020</v>
      </c>
      <c r="E348" s="58" t="s">
        <v>46</v>
      </c>
      <c r="F348" s="58" t="s">
        <v>1819</v>
      </c>
      <c r="G348" s="58" t="s">
        <v>149</v>
      </c>
      <c r="H348" s="58">
        <v>0</v>
      </c>
      <c r="I348" s="58" t="s">
        <v>1820</v>
      </c>
      <c r="J348" s="58" t="str">
        <f t="shared" si="6"/>
        <v>param.sec_ext_type9_supported</v>
      </c>
      <c r="K348" s="58"/>
    </row>
    <row r="349" spans="1:11">
      <c r="A349" s="58" t="s">
        <v>5</v>
      </c>
      <c r="B349" s="58" t="s">
        <v>1800</v>
      </c>
      <c r="C349" s="59" t="str">
        <f t="shared" si="8"/>
        <v>1020</v>
      </c>
      <c r="D349" s="92" t="str">
        <f>DEC2HEX(HEX2DEC(INDEX(BaseAddressTable!$B$2:$B$103,(MATCH(A349,BaseAddressTable!$A$2:$A$103,0))))+HEX2DEC(C349))</f>
        <v>A0263020</v>
      </c>
      <c r="E349" s="58" t="s">
        <v>46</v>
      </c>
      <c r="F349" s="58" t="s">
        <v>1821</v>
      </c>
      <c r="G349" s="58" t="s">
        <v>953</v>
      </c>
      <c r="H349" s="58">
        <v>0</v>
      </c>
      <c r="I349" s="58" t="s">
        <v>1822</v>
      </c>
      <c r="J349" s="58" t="str">
        <f t="shared" si="6"/>
        <v>param.sec_ext_type10_supported</v>
      </c>
      <c r="K349" s="58"/>
    </row>
    <row r="350" spans="1:11">
      <c r="A350" s="58" t="s">
        <v>5</v>
      </c>
      <c r="B350" s="58" t="s">
        <v>1800</v>
      </c>
      <c r="C350" s="59" t="str">
        <f t="shared" si="8"/>
        <v>1020</v>
      </c>
      <c r="D350" s="92" t="str">
        <f>DEC2HEX(HEX2DEC(INDEX(BaseAddressTable!$B$2:$B$103,(MATCH(A350,BaseAddressTable!$A$2:$A$103,0))))+HEX2DEC(C350))</f>
        <v>A0263020</v>
      </c>
      <c r="E350" s="58" t="s">
        <v>46</v>
      </c>
      <c r="F350" s="58" t="s">
        <v>1823</v>
      </c>
      <c r="G350" s="58" t="s">
        <v>957</v>
      </c>
      <c r="H350" s="58">
        <v>0</v>
      </c>
      <c r="I350" s="58" t="s">
        <v>1824</v>
      </c>
      <c r="J350" s="58" t="str">
        <f t="shared" si="6"/>
        <v>param.sec_ext_type11_supported</v>
      </c>
      <c r="K350" s="58"/>
    </row>
    <row r="351" spans="1:11">
      <c r="A351" s="58" t="s">
        <v>5</v>
      </c>
      <c r="B351" s="58" t="s">
        <v>1800</v>
      </c>
      <c r="C351" s="59" t="str">
        <f t="shared" si="8"/>
        <v>1020</v>
      </c>
      <c r="D351" s="92" t="str">
        <f>DEC2HEX(HEX2DEC(INDEX(BaseAddressTable!$B$2:$B$103,(MATCH(A351,BaseAddressTable!$A$2:$A$103,0))))+HEX2DEC(C351))</f>
        <v>A0263020</v>
      </c>
      <c r="E351" s="58" t="s">
        <v>46</v>
      </c>
      <c r="F351" s="58" t="s">
        <v>1825</v>
      </c>
      <c r="G351" s="58" t="s">
        <v>867</v>
      </c>
      <c r="H351" s="58">
        <v>0</v>
      </c>
      <c r="I351" s="58" t="s">
        <v>1826</v>
      </c>
      <c r="J351" s="58" t="str">
        <f t="shared" si="6"/>
        <v>param.sec_ext_type12_supported</v>
      </c>
      <c r="K351" s="58"/>
    </row>
    <row r="352" spans="1:11">
      <c r="A352" s="58" t="s">
        <v>5</v>
      </c>
      <c r="B352" s="58" t="s">
        <v>1800</v>
      </c>
      <c r="C352" s="59" t="str">
        <f t="shared" si="8"/>
        <v>1020</v>
      </c>
      <c r="D352" s="92" t="str">
        <f>DEC2HEX(HEX2DEC(INDEX(BaseAddressTable!$B$2:$B$103,(MATCH(A352,BaseAddressTable!$A$2:$A$103,0))))+HEX2DEC(C352))</f>
        <v>A0263020</v>
      </c>
      <c r="E352" s="58" t="s">
        <v>46</v>
      </c>
      <c r="F352" s="58" t="s">
        <v>1827</v>
      </c>
      <c r="G352" s="58" t="s">
        <v>871</v>
      </c>
      <c r="H352" s="58">
        <v>0</v>
      </c>
      <c r="I352" s="58" t="s">
        <v>1828</v>
      </c>
      <c r="J352" s="58" t="str">
        <f t="shared" ref="J352:J415" si="9">IF(E352="RW",CONCATENATE("ctrl.",F352), CONCATENATE("param.",F352))</f>
        <v>param.sec_ext_type13_supported</v>
      </c>
      <c r="K352" s="58"/>
    </row>
    <row r="353" spans="1:11">
      <c r="A353" s="58" t="s">
        <v>5</v>
      </c>
      <c r="B353" s="58" t="s">
        <v>1800</v>
      </c>
      <c r="C353" s="59" t="str">
        <f t="shared" si="8"/>
        <v>1020</v>
      </c>
      <c r="D353" s="92" t="str">
        <f>DEC2HEX(HEX2DEC(INDEX(BaseAddressTable!$B$2:$B$103,(MATCH(A353,BaseAddressTable!$A$2:$A$103,0))))+HEX2DEC(C353))</f>
        <v>A0263020</v>
      </c>
      <c r="E353" s="58" t="s">
        <v>46</v>
      </c>
      <c r="F353" s="58" t="s">
        <v>1829</v>
      </c>
      <c r="G353" s="58" t="s">
        <v>874</v>
      </c>
      <c r="H353" s="58">
        <v>0</v>
      </c>
      <c r="I353" s="58" t="s">
        <v>1830</v>
      </c>
      <c r="J353" s="58" t="str">
        <f t="shared" si="9"/>
        <v>param.sec_ext_type14_supported</v>
      </c>
      <c r="K353" s="58"/>
    </row>
    <row r="354" spans="1:11">
      <c r="A354" s="58" t="s">
        <v>5</v>
      </c>
      <c r="B354" s="58" t="s">
        <v>1800</v>
      </c>
      <c r="C354" s="59" t="str">
        <f t="shared" si="8"/>
        <v>1020</v>
      </c>
      <c r="D354" s="92" t="str">
        <f>DEC2HEX(HEX2DEC(INDEX(BaseAddressTable!$B$2:$B$103,(MATCH(A354,BaseAddressTable!$A$2:$A$103,0))))+HEX2DEC(C354))</f>
        <v>A0263020</v>
      </c>
      <c r="E354" s="58" t="s">
        <v>46</v>
      </c>
      <c r="F354" s="58" t="s">
        <v>1831</v>
      </c>
      <c r="G354" s="58" t="s">
        <v>877</v>
      </c>
      <c r="H354" s="58">
        <v>0</v>
      </c>
      <c r="I354" s="58" t="s">
        <v>1832</v>
      </c>
      <c r="J354" s="58" t="str">
        <f t="shared" si="9"/>
        <v>param.sec_ext_type15_supported</v>
      </c>
      <c r="K354" s="58"/>
    </row>
    <row r="355" spans="1:11">
      <c r="A355" s="58" t="s">
        <v>5</v>
      </c>
      <c r="B355" s="58" t="s">
        <v>1800</v>
      </c>
      <c r="C355" s="59" t="str">
        <f t="shared" si="8"/>
        <v>1020</v>
      </c>
      <c r="D355" s="92" t="str">
        <f>DEC2HEX(HEX2DEC(INDEX(BaseAddressTable!$B$2:$B$103,(MATCH(A355,BaseAddressTable!$A$2:$A$103,0))))+HEX2DEC(C355))</f>
        <v>A0263020</v>
      </c>
      <c r="E355" s="58" t="s">
        <v>46</v>
      </c>
      <c r="F355" s="58" t="s">
        <v>1833</v>
      </c>
      <c r="G355" s="58" t="s">
        <v>270</v>
      </c>
      <c r="H355" s="58">
        <v>0</v>
      </c>
      <c r="I355" s="58" t="s">
        <v>1834</v>
      </c>
      <c r="J355" s="58" t="str">
        <f t="shared" si="9"/>
        <v>param.sec_ext_type16_supported</v>
      </c>
      <c r="K355" s="58"/>
    </row>
    <row r="356" spans="1:11">
      <c r="A356" s="58" t="s">
        <v>5</v>
      </c>
      <c r="B356" s="58" t="s">
        <v>1800</v>
      </c>
      <c r="C356" s="59" t="str">
        <f t="shared" si="8"/>
        <v>1020</v>
      </c>
      <c r="D356" s="92" t="str">
        <f>DEC2HEX(HEX2DEC(INDEX(BaseAddressTable!$B$2:$B$103,(MATCH(A356,BaseAddressTable!$A$2:$A$103,0))))+HEX2DEC(C356))</f>
        <v>A0263020</v>
      </c>
      <c r="E356" s="58" t="s">
        <v>46</v>
      </c>
      <c r="F356" s="58" t="s">
        <v>1835</v>
      </c>
      <c r="G356" s="58" t="s">
        <v>964</v>
      </c>
      <c r="H356" s="58">
        <v>0</v>
      </c>
      <c r="I356" s="58" t="s">
        <v>1836</v>
      </c>
      <c r="J356" s="58" t="str">
        <f t="shared" si="9"/>
        <v>param.sec_ext_type17_supported</v>
      </c>
      <c r="K356" s="58"/>
    </row>
    <row r="357" spans="1:11">
      <c r="A357" s="58" t="s">
        <v>5</v>
      </c>
      <c r="B357" s="58" t="s">
        <v>1800</v>
      </c>
      <c r="C357" s="59" t="str">
        <f t="shared" si="8"/>
        <v>1020</v>
      </c>
      <c r="D357" s="92" t="str">
        <f>DEC2HEX(HEX2DEC(INDEX(BaseAddressTable!$B$2:$B$103,(MATCH(A357,BaseAddressTable!$A$2:$A$103,0))))+HEX2DEC(C357))</f>
        <v>A0263020</v>
      </c>
      <c r="E357" s="58" t="s">
        <v>46</v>
      </c>
      <c r="F357" s="58" t="s">
        <v>1837</v>
      </c>
      <c r="G357" s="58" t="s">
        <v>968</v>
      </c>
      <c r="H357" s="58">
        <v>0</v>
      </c>
      <c r="I357" s="58" t="s">
        <v>1838</v>
      </c>
      <c r="J357" s="58" t="str">
        <f t="shared" si="9"/>
        <v>param.sec_ext_type18_supported</v>
      </c>
      <c r="K357" s="58"/>
    </row>
    <row r="358" spans="1:11">
      <c r="A358" s="58" t="s">
        <v>5</v>
      </c>
      <c r="B358" s="58" t="s">
        <v>1839</v>
      </c>
      <c r="C358" s="59" t="str">
        <f>DEC2HEX(HEX2DEC(C347)+4)</f>
        <v>1024</v>
      </c>
      <c r="D358" s="92" t="str">
        <f>DEC2HEX(HEX2DEC(INDEX(BaseAddressTable!$B$2:$B$103,(MATCH(A358,BaseAddressTable!$A$2:$A$103,0))))+HEX2DEC(C358))</f>
        <v>A0263024</v>
      </c>
      <c r="E358" s="58" t="s">
        <v>46</v>
      </c>
      <c r="F358" s="58" t="s">
        <v>1840</v>
      </c>
      <c r="G358" s="58" t="s">
        <v>91</v>
      </c>
      <c r="H358" s="58">
        <v>0</v>
      </c>
      <c r="I358" s="58" t="s">
        <v>1841</v>
      </c>
      <c r="J358" s="58" t="str">
        <f t="shared" si="9"/>
        <v>param.dynamic_compression_supported</v>
      </c>
      <c r="K358" s="58"/>
    </row>
    <row r="359" spans="1:11">
      <c r="A359" s="58" t="s">
        <v>5</v>
      </c>
      <c r="B359" s="58" t="s">
        <v>1839</v>
      </c>
      <c r="C359" s="59" t="str">
        <f t="shared" ref="C359:C370" si="10">C358</f>
        <v>1024</v>
      </c>
      <c r="D359" s="92" t="str">
        <f>DEC2HEX(HEX2DEC(INDEX(BaseAddressTable!$B$2:$B$103,(MATCH(A359,BaseAddressTable!$A$2:$A$103,0))))+HEX2DEC(C359))</f>
        <v>A0263024</v>
      </c>
      <c r="E359" s="58" t="s">
        <v>46</v>
      </c>
      <c r="F359" s="58" t="s">
        <v>1842</v>
      </c>
      <c r="G359" s="58" t="s">
        <v>119</v>
      </c>
      <c r="H359" s="58">
        <v>0</v>
      </c>
      <c r="I359" s="58" t="str">
        <f>F359</f>
        <v>realtime_variable_bit_width_supported</v>
      </c>
      <c r="J359" s="58" t="str">
        <f t="shared" si="9"/>
        <v>param.realtime_variable_bit_width_supported</v>
      </c>
      <c r="K359" s="58"/>
    </row>
    <row r="360" spans="1:11">
      <c r="A360" s="58" t="s">
        <v>5</v>
      </c>
      <c r="B360" s="58" t="s">
        <v>1839</v>
      </c>
      <c r="C360" s="59" t="str">
        <f t="shared" si="10"/>
        <v>1024</v>
      </c>
      <c r="D360" s="92" t="str">
        <f>DEC2HEX(HEX2DEC(INDEX(BaseAddressTable!$B$2:$B$103,(MATCH(A360,BaseAddressTable!$A$2:$A$103,0))))+HEX2DEC(C360))</f>
        <v>A0263024</v>
      </c>
      <c r="E360" s="58" t="s">
        <v>46</v>
      </c>
      <c r="F360" s="58" t="s">
        <v>1843</v>
      </c>
      <c r="G360" s="58" t="s">
        <v>123</v>
      </c>
      <c r="H360" s="58">
        <v>0</v>
      </c>
      <c r="I360" s="58" t="str">
        <f t="shared" ref="I360:I380" si="11">F360</f>
        <v>static_compression_supported</v>
      </c>
      <c r="J360" s="58" t="str">
        <f t="shared" si="9"/>
        <v>param.static_compression_supported</v>
      </c>
      <c r="K360" s="58"/>
    </row>
    <row r="361" spans="1:11">
      <c r="A361" s="58" t="s">
        <v>5</v>
      </c>
      <c r="B361" s="58" t="s">
        <v>1839</v>
      </c>
      <c r="C361" s="59" t="str">
        <f t="shared" si="10"/>
        <v>1024</v>
      </c>
      <c r="D361" s="92" t="str">
        <f>DEC2HEX(HEX2DEC(INDEX(BaseAddressTable!$B$2:$B$103,(MATCH(A361,BaseAddressTable!$A$2:$A$103,0))))+HEX2DEC(C361))</f>
        <v>A0263024</v>
      </c>
      <c r="E361" s="58" t="s">
        <v>46</v>
      </c>
      <c r="F361" s="58" t="s">
        <v>1844</v>
      </c>
      <c r="G361" s="58" t="s">
        <v>127</v>
      </c>
      <c r="H361" s="58">
        <v>0</v>
      </c>
      <c r="I361" s="58" t="str">
        <f t="shared" si="11"/>
        <v>static_bfp_compression_9bit_mantissa_supported</v>
      </c>
      <c r="J361" s="58" t="str">
        <f t="shared" si="9"/>
        <v>param.static_bfp_compression_9bit_mantissa_supported</v>
      </c>
      <c r="K361" s="58"/>
    </row>
    <row r="362" spans="1:11">
      <c r="A362" s="58" t="s">
        <v>5</v>
      </c>
      <c r="B362" s="58" t="s">
        <v>1839</v>
      </c>
      <c r="C362" s="59" t="str">
        <f t="shared" si="10"/>
        <v>1024</v>
      </c>
      <c r="D362" s="92" t="str">
        <f>DEC2HEX(HEX2DEC(INDEX(BaseAddressTable!$B$2:$B$103,(MATCH(A362,BaseAddressTable!$A$2:$A$103,0))))+HEX2DEC(C362))</f>
        <v>A0263024</v>
      </c>
      <c r="E362" s="58" t="s">
        <v>46</v>
      </c>
      <c r="F362" s="58" t="s">
        <v>1845</v>
      </c>
      <c r="G362" s="58" t="s">
        <v>131</v>
      </c>
      <c r="H362" s="58">
        <v>0</v>
      </c>
      <c r="I362" s="58" t="str">
        <f t="shared" si="11"/>
        <v>static_bfp_compression_12bit_mantissa_supported</v>
      </c>
      <c r="J362" s="58" t="str">
        <f t="shared" si="9"/>
        <v>param.static_bfp_compression_12bit_mantissa_supported</v>
      </c>
      <c r="K362" s="58"/>
    </row>
    <row r="363" spans="1:11">
      <c r="A363" s="58" t="s">
        <v>5</v>
      </c>
      <c r="B363" s="58" t="s">
        <v>1839</v>
      </c>
      <c r="C363" s="59" t="str">
        <f t="shared" si="10"/>
        <v>1024</v>
      </c>
      <c r="D363" s="92" t="str">
        <f>DEC2HEX(HEX2DEC(INDEX(BaseAddressTable!$B$2:$B$103,(MATCH(A363,BaseAddressTable!$A$2:$A$103,0))))+HEX2DEC(C363))</f>
        <v>A0263024</v>
      </c>
      <c r="E363" s="58" t="s">
        <v>46</v>
      </c>
      <c r="F363" s="58" t="s">
        <v>1846</v>
      </c>
      <c r="G363" s="58" t="s">
        <v>135</v>
      </c>
      <c r="H363" s="58">
        <v>0</v>
      </c>
      <c r="I363" s="58" t="str">
        <f t="shared" si="11"/>
        <v>static_bfp_compression_14bit_mantissa_supported</v>
      </c>
      <c r="J363" s="58" t="str">
        <f t="shared" si="9"/>
        <v>param.static_bfp_compression_14bit_mantissa_supported</v>
      </c>
      <c r="K363" s="58"/>
    </row>
    <row r="364" spans="1:11">
      <c r="A364" s="58" t="s">
        <v>5</v>
      </c>
      <c r="B364" s="58" t="s">
        <v>1839</v>
      </c>
      <c r="C364" s="59" t="str">
        <f t="shared" si="10"/>
        <v>1024</v>
      </c>
      <c r="D364" s="92" t="str">
        <f>DEC2HEX(HEX2DEC(INDEX(BaseAddressTable!$B$2:$B$103,(MATCH(A364,BaseAddressTable!$A$2:$A$103,0))))+HEX2DEC(C364))</f>
        <v>A0263024</v>
      </c>
      <c r="E364" s="58" t="s">
        <v>46</v>
      </c>
      <c r="F364" s="58" t="s">
        <v>1847</v>
      </c>
      <c r="G364" s="58" t="s">
        <v>139</v>
      </c>
      <c r="H364" s="58">
        <v>0</v>
      </c>
      <c r="I364" s="58" t="str">
        <f t="shared" si="11"/>
        <v>no_compression_12bitwidth_supported</v>
      </c>
      <c r="J364" s="58" t="str">
        <f t="shared" si="9"/>
        <v>param.no_compression_12bitwidth_supported</v>
      </c>
      <c r="K364" s="58"/>
    </row>
    <row r="365" spans="1:11">
      <c r="A365" s="58" t="s">
        <v>5</v>
      </c>
      <c r="B365" s="58" t="s">
        <v>1839</v>
      </c>
      <c r="C365" s="59" t="str">
        <f t="shared" si="10"/>
        <v>1024</v>
      </c>
      <c r="D365" s="92" t="str">
        <f>DEC2HEX(HEX2DEC(INDEX(BaseAddressTable!$B$2:$B$103,(MATCH(A365,BaseAddressTable!$A$2:$A$103,0))))+HEX2DEC(C365))</f>
        <v>A0263024</v>
      </c>
      <c r="E365" s="58" t="s">
        <v>46</v>
      </c>
      <c r="F365" s="58" t="s">
        <v>1848</v>
      </c>
      <c r="G365" s="58" t="s">
        <v>143</v>
      </c>
      <c r="H365" s="58">
        <v>0</v>
      </c>
      <c r="I365" s="58" t="str">
        <f t="shared" si="11"/>
        <v>no_compression_13bitwidth_supported</v>
      </c>
      <c r="J365" s="58" t="str">
        <f t="shared" si="9"/>
        <v>param.no_compression_13bitwidth_supported</v>
      </c>
      <c r="K365" s="58"/>
    </row>
    <row r="366" spans="1:11">
      <c r="A366" s="58" t="s">
        <v>5</v>
      </c>
      <c r="B366" s="58" t="s">
        <v>1839</v>
      </c>
      <c r="C366" s="59" t="str">
        <f t="shared" si="10"/>
        <v>1024</v>
      </c>
      <c r="D366" s="92" t="str">
        <f>DEC2HEX(HEX2DEC(INDEX(BaseAddressTable!$B$2:$B$103,(MATCH(A366,BaseAddressTable!$A$2:$A$103,0))))+HEX2DEC(C366))</f>
        <v>A0263024</v>
      </c>
      <c r="E366" s="58" t="s">
        <v>46</v>
      </c>
      <c r="F366" s="58" t="s">
        <v>1849</v>
      </c>
      <c r="G366" s="58" t="s">
        <v>109</v>
      </c>
      <c r="H366" s="58">
        <v>0</v>
      </c>
      <c r="I366" s="58" t="str">
        <f t="shared" si="11"/>
        <v>no_compression_14bitwidth_supported</v>
      </c>
      <c r="J366" s="58" t="str">
        <f t="shared" si="9"/>
        <v>param.no_compression_14bitwidth_supported</v>
      </c>
      <c r="K366" s="58"/>
    </row>
    <row r="367" spans="1:11">
      <c r="A367" s="58" t="s">
        <v>5</v>
      </c>
      <c r="B367" s="58" t="s">
        <v>1839</v>
      </c>
      <c r="C367" s="59" t="str">
        <f t="shared" si="10"/>
        <v>1024</v>
      </c>
      <c r="D367" s="92" t="str">
        <f>DEC2HEX(HEX2DEC(INDEX(BaseAddressTable!$B$2:$B$103,(MATCH(A367,BaseAddressTable!$A$2:$A$103,0))))+HEX2DEC(C367))</f>
        <v>A0263024</v>
      </c>
      <c r="E367" s="58" t="s">
        <v>46</v>
      </c>
      <c r="F367" s="58" t="s">
        <v>1850</v>
      </c>
      <c r="G367" s="58" t="s">
        <v>149</v>
      </c>
      <c r="H367" s="58">
        <v>0</v>
      </c>
      <c r="I367" s="58" t="str">
        <f t="shared" si="11"/>
        <v>no_compression_15bitwidth_supported</v>
      </c>
      <c r="J367" s="58" t="str">
        <f t="shared" si="9"/>
        <v>param.no_compression_15bitwidth_supported</v>
      </c>
      <c r="K367" s="58"/>
    </row>
    <row r="368" spans="1:11">
      <c r="A368" s="58" t="s">
        <v>5</v>
      </c>
      <c r="B368" s="58" t="s">
        <v>1839</v>
      </c>
      <c r="C368" s="59" t="str">
        <f t="shared" si="10"/>
        <v>1024</v>
      </c>
      <c r="D368" s="92" t="str">
        <f>DEC2HEX(HEX2DEC(INDEX(BaseAddressTable!$B$2:$B$103,(MATCH(A368,BaseAddressTable!$A$2:$A$103,0))))+HEX2DEC(C368))</f>
        <v>A0263024</v>
      </c>
      <c r="E368" s="58" t="s">
        <v>46</v>
      </c>
      <c r="F368" s="58" t="s">
        <v>1851</v>
      </c>
      <c r="G368" s="58" t="s">
        <v>953</v>
      </c>
      <c r="H368" s="58">
        <v>1</v>
      </c>
      <c r="I368" s="58" t="str">
        <f t="shared" si="11"/>
        <v>no_compression_16bitwidth_supported</v>
      </c>
      <c r="J368" s="58" t="str">
        <f t="shared" si="9"/>
        <v>param.no_compression_16bitwidth_supported</v>
      </c>
      <c r="K368" s="58"/>
    </row>
    <row r="369" spans="1:11">
      <c r="A369" s="58" t="s">
        <v>5</v>
      </c>
      <c r="B369" s="58" t="s">
        <v>1839</v>
      </c>
      <c r="C369" s="59" t="str">
        <f t="shared" si="10"/>
        <v>1024</v>
      </c>
      <c r="D369" s="92" t="str">
        <f>DEC2HEX(HEX2DEC(INDEX(BaseAddressTable!$B$2:$B$103,(MATCH(A369,BaseAddressTable!$A$2:$A$103,0))))+HEX2DEC(C369))</f>
        <v>A0263024</v>
      </c>
      <c r="E369" s="58" t="s">
        <v>46</v>
      </c>
      <c r="F369" s="58" t="s">
        <v>1852</v>
      </c>
      <c r="G369" s="58" t="s">
        <v>957</v>
      </c>
      <c r="H369" s="58">
        <v>0</v>
      </c>
      <c r="I369" s="58" t="str">
        <f>F369</f>
        <v>ud_comp_len_supported</v>
      </c>
      <c r="J369" s="58" t="str">
        <f>IF(E369="RW",CONCATENATE("ctrl.",F369), CONCATENATE("param.",F369))</f>
        <v>param.ud_comp_len_supported</v>
      </c>
      <c r="K369" s="58"/>
    </row>
    <row r="370" spans="1:11">
      <c r="A370" s="58" t="s">
        <v>5</v>
      </c>
      <c r="B370" s="58" t="s">
        <v>1839</v>
      </c>
      <c r="C370" s="59" t="str">
        <f t="shared" si="10"/>
        <v>1024</v>
      </c>
      <c r="D370" s="92" t="str">
        <f>DEC2HEX(HEX2DEC(INDEX(BaseAddressTable!$B$2:$B$103,(MATCH(A370,BaseAddressTable!$A$2:$A$103,0))))+HEX2DEC(C370))</f>
        <v>A0263024</v>
      </c>
      <c r="E370" s="58" t="s">
        <v>46</v>
      </c>
      <c r="F370" s="58" t="s">
        <v>1853</v>
      </c>
      <c r="G370" s="58" t="s">
        <v>1854</v>
      </c>
      <c r="H370" s="58">
        <v>4</v>
      </c>
      <c r="I370" s="58" t="str">
        <f>F370</f>
        <v>static_compression_bfp_exponent</v>
      </c>
      <c r="J370" s="58" t="str">
        <f>IF(E370="RW",CONCATENATE("ctrl.",F370), CONCATENATE("param.",F370))</f>
        <v>param.static_compression_bfp_exponent</v>
      </c>
      <c r="K370" s="58"/>
    </row>
    <row r="371" spans="1:11">
      <c r="A371" s="58" t="s">
        <v>5</v>
      </c>
      <c r="B371" s="58" t="s">
        <v>1855</v>
      </c>
      <c r="C371" s="59" t="str">
        <f>DEC2HEX(HEX2DEC(C360)+4)</f>
        <v>1028</v>
      </c>
      <c r="D371" s="92" t="str">
        <f>DEC2HEX(HEX2DEC(INDEX(BaseAddressTable!$B$2:$B$103,(MATCH(A371,BaseAddressTable!$A$2:$A$103,0))))+HEX2DEC(C371))</f>
        <v>A0263028</v>
      </c>
      <c r="E371" s="58" t="s">
        <v>46</v>
      </c>
      <c r="F371" s="58" t="s">
        <v>1856</v>
      </c>
      <c r="G371" s="58" t="s">
        <v>91</v>
      </c>
      <c r="H371" s="58">
        <v>0</v>
      </c>
      <c r="I371" s="58" t="str">
        <f t="shared" si="11"/>
        <v>syminc_supported</v>
      </c>
      <c r="J371" s="58" t="str">
        <f t="shared" si="9"/>
        <v>param.syminc_supported</v>
      </c>
      <c r="K371" s="58"/>
    </row>
    <row r="372" spans="1:11">
      <c r="A372" s="58" t="s">
        <v>5</v>
      </c>
      <c r="B372" s="58" t="s">
        <v>1855</v>
      </c>
      <c r="C372" s="59" t="str">
        <f>C371</f>
        <v>1028</v>
      </c>
      <c r="D372" s="92" t="str">
        <f>DEC2HEX(HEX2DEC(INDEX(BaseAddressTable!$B$2:$B$103,(MATCH(A372,BaseAddressTable!$A$2:$A$103,0))))+HEX2DEC(C372))</f>
        <v>A0263028</v>
      </c>
      <c r="E372" s="58" t="s">
        <v>46</v>
      </c>
      <c r="F372" s="58" t="s">
        <v>1857</v>
      </c>
      <c r="G372" s="58" t="s">
        <v>119</v>
      </c>
      <c r="H372" s="58">
        <v>0</v>
      </c>
      <c r="I372" s="58" t="str">
        <f t="shared" si="11"/>
        <v>little_endian_supported</v>
      </c>
      <c r="J372" s="58" t="str">
        <f t="shared" si="9"/>
        <v>param.little_endian_supported</v>
      </c>
      <c r="K372" s="58"/>
    </row>
    <row r="373" spans="1:11">
      <c r="A373" s="58" t="s">
        <v>5</v>
      </c>
      <c r="B373" s="58" t="s">
        <v>1855</v>
      </c>
      <c r="C373" s="59" t="str">
        <f t="shared" ref="C373:C380" si="12">C372</f>
        <v>1028</v>
      </c>
      <c r="D373" s="92" t="str">
        <f>DEC2HEX(HEX2DEC(INDEX(BaseAddressTable!$B$2:$B$103,(MATCH(A373,BaseAddressTable!$A$2:$A$103,0))))+HEX2DEC(C373))</f>
        <v>A0263028</v>
      </c>
      <c r="E373" s="58" t="s">
        <v>46</v>
      </c>
      <c r="F373" s="58" t="s">
        <v>1858</v>
      </c>
      <c r="G373" s="58" t="s">
        <v>123</v>
      </c>
      <c r="H373" s="58">
        <v>0</v>
      </c>
      <c r="I373" s="58" t="str">
        <f t="shared" si="11"/>
        <v>energy_saving_by_transmission_blanks_supported</v>
      </c>
      <c r="J373" s="58" t="str">
        <f t="shared" si="9"/>
        <v>param.energy_saving_by_transmission_blanks_supported</v>
      </c>
      <c r="K373" s="58"/>
    </row>
    <row r="374" spans="1:11">
      <c r="A374" s="58" t="s">
        <v>5</v>
      </c>
      <c r="B374" s="58" t="s">
        <v>1855</v>
      </c>
      <c r="C374" s="59" t="str">
        <f t="shared" si="12"/>
        <v>1028</v>
      </c>
      <c r="D374" s="92" t="str">
        <f>DEC2HEX(HEX2DEC(INDEX(BaseAddressTable!$B$2:$B$103,(MATCH(A374,BaseAddressTable!$A$2:$A$103,0))))+HEX2DEC(C374))</f>
        <v>A0263028</v>
      </c>
      <c r="E374" s="58" t="s">
        <v>46</v>
      </c>
      <c r="F374" s="58" t="s">
        <v>1859</v>
      </c>
      <c r="G374" s="58" t="s">
        <v>131</v>
      </c>
      <c r="H374" s="58">
        <v>0</v>
      </c>
      <c r="I374" s="58" t="str">
        <f t="shared" si="11"/>
        <v>dynamic_transport_delay_management_supported</v>
      </c>
      <c r="J374" s="58" t="str">
        <f t="shared" si="9"/>
        <v>param.dynamic_transport_delay_management_supported</v>
      </c>
      <c r="K374" s="58"/>
    </row>
    <row r="375" spans="1:11">
      <c r="A375" s="58" t="s">
        <v>5</v>
      </c>
      <c r="B375" s="58" t="s">
        <v>1855</v>
      </c>
      <c r="C375" s="59" t="str">
        <f t="shared" si="12"/>
        <v>1028</v>
      </c>
      <c r="D375" s="92" t="str">
        <f>DEC2HEX(HEX2DEC(INDEX(BaseAddressTable!$B$2:$B$103,(MATCH(A375,BaseAddressTable!$A$2:$A$103,0))))+HEX2DEC(C375))</f>
        <v>A0263028</v>
      </c>
      <c r="E375" s="58" t="s">
        <v>46</v>
      </c>
      <c r="F375" s="58" t="s">
        <v>1860</v>
      </c>
      <c r="G375" s="58" t="s">
        <v>135</v>
      </c>
      <c r="H375" s="58">
        <v>1</v>
      </c>
      <c r="I375" s="58" t="str">
        <f t="shared" si="11"/>
        <v>support_only_unique_ecpri_seqid_per_eaxc</v>
      </c>
      <c r="J375" s="58" t="str">
        <f t="shared" si="9"/>
        <v>param.support_only_unique_ecpri_seqid_per_eaxc</v>
      </c>
      <c r="K375" s="58"/>
    </row>
    <row r="376" spans="1:11">
      <c r="A376" s="58" t="s">
        <v>5</v>
      </c>
      <c r="B376" s="58" t="s">
        <v>1855</v>
      </c>
      <c r="C376" s="59" t="str">
        <f t="shared" si="12"/>
        <v>1028</v>
      </c>
      <c r="D376" s="92" t="str">
        <f>DEC2HEX(HEX2DEC(INDEX(BaseAddressTable!$B$2:$B$103,(MATCH(A376,BaseAddressTable!$A$2:$A$103,0))))+HEX2DEC(C376))</f>
        <v>A0263028</v>
      </c>
      <c r="E376" s="58" t="s">
        <v>46</v>
      </c>
      <c r="F376" s="58" t="s">
        <v>1861</v>
      </c>
      <c r="G376" s="58" t="s">
        <v>139</v>
      </c>
      <c r="H376" s="58">
        <v>0</v>
      </c>
      <c r="I376" s="58" t="str">
        <f t="shared" si="11"/>
        <v>coupling_via_frequency_and_time_supported</v>
      </c>
      <c r="J376" s="58" t="str">
        <f t="shared" si="9"/>
        <v>param.coupling_via_frequency_and_time_supported</v>
      </c>
      <c r="K376" s="58"/>
    </row>
    <row r="377" spans="1:11">
      <c r="A377" s="58" t="s">
        <v>5</v>
      </c>
      <c r="B377" s="58" t="s">
        <v>1855</v>
      </c>
      <c r="C377" s="59" t="str">
        <f t="shared" si="12"/>
        <v>1028</v>
      </c>
      <c r="D377" s="92" t="str">
        <f>DEC2HEX(HEX2DEC(INDEX(BaseAddressTable!$B$2:$B$103,(MATCH(A377,BaseAddressTable!$A$2:$A$103,0))))+HEX2DEC(C377))</f>
        <v>A0263028</v>
      </c>
      <c r="E377" s="58" t="s">
        <v>46</v>
      </c>
      <c r="F377" s="58" t="s">
        <v>1862</v>
      </c>
      <c r="G377" s="58" t="s">
        <v>143</v>
      </c>
      <c r="H377" s="58">
        <v>1</v>
      </c>
      <c r="I377" s="58" t="str">
        <f t="shared" si="11"/>
        <v>coupling_via_section_id_supported</v>
      </c>
      <c r="J377" s="58" t="str">
        <f t="shared" si="9"/>
        <v>param.coupling_via_section_id_supported</v>
      </c>
      <c r="K377" s="58"/>
    </row>
    <row r="378" spans="1:11">
      <c r="A378" s="58" t="s">
        <v>5</v>
      </c>
      <c r="B378" s="58" t="s">
        <v>1855</v>
      </c>
      <c r="C378" s="59" t="str">
        <f>C376</f>
        <v>1028</v>
      </c>
      <c r="D378" s="92" t="str">
        <f>DEC2HEX(HEX2DEC(INDEX(BaseAddressTable!$B$2:$B$103,(MATCH(A378,BaseAddressTable!$A$2:$A$103,0))))+HEX2DEC(C378))</f>
        <v>A0263028</v>
      </c>
      <c r="E378" s="58" t="s">
        <v>46</v>
      </c>
      <c r="F378" s="58" t="s">
        <v>1863</v>
      </c>
      <c r="G378" s="58" t="s">
        <v>109</v>
      </c>
      <c r="H378" s="58">
        <v>0</v>
      </c>
      <c r="I378" s="58" t="str">
        <f t="shared" si="11"/>
        <v>coupling_via_frequency_and_time_with_priorities_supported</v>
      </c>
      <c r="J378" s="58" t="str">
        <f t="shared" si="9"/>
        <v>param.coupling_via_frequency_and_time_with_priorities_supported</v>
      </c>
      <c r="K378" s="58"/>
    </row>
    <row r="379" spans="1:11">
      <c r="A379" s="58" t="s">
        <v>5</v>
      </c>
      <c r="B379" s="58" t="s">
        <v>1855</v>
      </c>
      <c r="C379" s="59" t="str">
        <f t="shared" si="12"/>
        <v>1028</v>
      </c>
      <c r="D379" s="92" t="str">
        <f>DEC2HEX(HEX2DEC(INDEX(BaseAddressTable!$B$2:$B$103,(MATCH(A379,BaseAddressTable!$A$2:$A$103,0))))+HEX2DEC(C379))</f>
        <v>A0263028</v>
      </c>
      <c r="E379" s="58" t="s">
        <v>46</v>
      </c>
      <c r="F379" s="58" t="s">
        <v>1864</v>
      </c>
      <c r="G379" s="58" t="s">
        <v>149</v>
      </c>
      <c r="H379" s="58">
        <v>0</v>
      </c>
      <c r="I379" s="58" t="str">
        <f t="shared" si="11"/>
        <v>coupling_via_frequency_and_time_with_priorities_optimized_supported</v>
      </c>
      <c r="J379" s="58" t="str">
        <f t="shared" si="9"/>
        <v>param.coupling_via_frequency_and_time_with_priorities_optimized_supported</v>
      </c>
      <c r="K379" s="58"/>
    </row>
    <row r="380" spans="1:11">
      <c r="A380" s="58" t="s">
        <v>5</v>
      </c>
      <c r="B380" s="58" t="s">
        <v>1855</v>
      </c>
      <c r="C380" s="59" t="str">
        <f t="shared" si="12"/>
        <v>1028</v>
      </c>
      <c r="D380" s="92" t="str">
        <f>DEC2HEX(HEX2DEC(INDEX(BaseAddressTable!$B$2:$B$103,(MATCH(A380,BaseAddressTable!$A$2:$A$103,0))))+HEX2DEC(C380))</f>
        <v>A0263028</v>
      </c>
      <c r="E380" s="58" t="s">
        <v>46</v>
      </c>
      <c r="F380" s="58" t="s">
        <v>1865</v>
      </c>
      <c r="G380" s="58" t="s">
        <v>871</v>
      </c>
      <c r="H380" s="58">
        <v>0</v>
      </c>
      <c r="I380" s="58" t="str">
        <f t="shared" si="11"/>
        <v>nonmanaged_delay_supported</v>
      </c>
      <c r="J380" s="58" t="str">
        <f t="shared" si="9"/>
        <v>param.nonmanaged_delay_supported</v>
      </c>
      <c r="K380" s="58"/>
    </row>
    <row r="381" spans="1:11">
      <c r="A381" s="44" t="s">
        <v>5</v>
      </c>
      <c r="B381" s="44" t="s">
        <v>1866</v>
      </c>
      <c r="C381" s="53">
        <v>1100</v>
      </c>
      <c r="D381" s="92" t="str">
        <f>DEC2HEX(HEX2DEC(INDEX(BaseAddressTable!$B$2:$B$103,(MATCH(A381,BaseAddressTable!$A$2:$A$103,0))))+HEX2DEC(C381))</f>
        <v>A0263100</v>
      </c>
      <c r="E381" s="44" t="s">
        <v>46</v>
      </c>
      <c r="F381" s="63" t="s">
        <v>1867</v>
      </c>
      <c r="G381" s="44" t="s">
        <v>91</v>
      </c>
      <c r="H381" s="53">
        <v>1</v>
      </c>
      <c r="I381" s="69" t="s">
        <v>1868</v>
      </c>
      <c r="J381" s="44" t="str">
        <f t="shared" si="9"/>
        <v>param.car0_prach_lte_format0_supported</v>
      </c>
    </row>
    <row r="382" spans="1:11">
      <c r="A382" s="44" t="s">
        <v>5</v>
      </c>
      <c r="B382" s="44" t="s">
        <v>1866</v>
      </c>
      <c r="C382" s="53">
        <f>C381</f>
        <v>1100</v>
      </c>
      <c r="D382" s="92" t="str">
        <f>DEC2HEX(HEX2DEC(INDEX(BaseAddressTable!$B$2:$B$103,(MATCH(A382,BaseAddressTable!$A$2:$A$103,0))))+HEX2DEC(C382))</f>
        <v>A0263100</v>
      </c>
      <c r="E382" s="44" t="s">
        <v>46</v>
      </c>
      <c r="F382" s="63" t="s">
        <v>1869</v>
      </c>
      <c r="G382" s="44" t="s">
        <v>119</v>
      </c>
      <c r="H382" s="53">
        <v>0</v>
      </c>
      <c r="I382" s="69" t="s">
        <v>1870</v>
      </c>
      <c r="J382" s="44" t="str">
        <f t="shared" si="9"/>
        <v>param.car0_prach_lte_format1_supported</v>
      </c>
    </row>
    <row r="383" spans="1:11">
      <c r="A383" s="44" t="s">
        <v>5</v>
      </c>
      <c r="B383" s="44" t="s">
        <v>1866</v>
      </c>
      <c r="C383" s="53">
        <f>C382</f>
        <v>1100</v>
      </c>
      <c r="D383" s="92" t="str">
        <f>DEC2HEX(HEX2DEC(INDEX(BaseAddressTable!$B$2:$B$103,(MATCH(A383,BaseAddressTable!$A$2:$A$103,0))))+HEX2DEC(C383))</f>
        <v>A0263100</v>
      </c>
      <c r="E383" s="44" t="s">
        <v>46</v>
      </c>
      <c r="F383" s="63" t="s">
        <v>1871</v>
      </c>
      <c r="G383" s="44" t="s">
        <v>123</v>
      </c>
      <c r="H383" s="53">
        <v>0</v>
      </c>
      <c r="I383" s="69" t="s">
        <v>1872</v>
      </c>
      <c r="J383" s="44" t="str">
        <f t="shared" si="9"/>
        <v>param.car0_prach_lte_format2_supported</v>
      </c>
    </row>
    <row r="384" spans="1:11">
      <c r="A384" s="44" t="s">
        <v>5</v>
      </c>
      <c r="B384" s="44" t="s">
        <v>1866</v>
      </c>
      <c r="C384" s="53">
        <f>C383</f>
        <v>1100</v>
      </c>
      <c r="D384" s="92" t="str">
        <f>DEC2HEX(HEX2DEC(INDEX(BaseAddressTable!$B$2:$B$103,(MATCH(A384,BaseAddressTable!$A$2:$A$103,0))))+HEX2DEC(C384))</f>
        <v>A0263100</v>
      </c>
      <c r="E384" s="44" t="s">
        <v>46</v>
      </c>
      <c r="F384" s="63" t="s">
        <v>1873</v>
      </c>
      <c r="G384" s="44" t="s">
        <v>127</v>
      </c>
      <c r="H384" s="53">
        <v>0</v>
      </c>
      <c r="I384" s="69" t="s">
        <v>1874</v>
      </c>
      <c r="J384" s="44" t="str">
        <f t="shared" si="9"/>
        <v>param.car0_prach_lte_format3_supported</v>
      </c>
    </row>
    <row r="385" spans="1:11">
      <c r="A385" s="44" t="s">
        <v>5</v>
      </c>
      <c r="B385" s="44" t="s">
        <v>1866</v>
      </c>
      <c r="C385" s="53">
        <f>C384</f>
        <v>1100</v>
      </c>
      <c r="D385" s="92" t="str">
        <f>DEC2HEX(HEX2DEC(INDEX(BaseAddressTable!$B$2:$B$103,(MATCH(A385,BaseAddressTable!$A$2:$A$103,0))))+HEX2DEC(C385))</f>
        <v>A0263100</v>
      </c>
      <c r="E385" s="44" t="s">
        <v>46</v>
      </c>
      <c r="F385" s="63" t="s">
        <v>1875</v>
      </c>
      <c r="G385" s="44" t="s">
        <v>131</v>
      </c>
      <c r="H385" s="53">
        <v>0</v>
      </c>
      <c r="I385" s="69" t="s">
        <v>1876</v>
      </c>
      <c r="J385" s="44" t="str">
        <f t="shared" si="9"/>
        <v>param.car0_prach_lte_format4_supported</v>
      </c>
    </row>
    <row r="386" spans="1:11">
      <c r="A386" s="44" t="s">
        <v>5</v>
      </c>
      <c r="B386" s="44" t="s">
        <v>1877</v>
      </c>
      <c r="C386" s="53" t="str">
        <f>DEC2HEX(HEX2DEC(C385)+4)</f>
        <v>1104</v>
      </c>
      <c r="D386" s="92" t="str">
        <f>DEC2HEX(HEX2DEC(INDEX(BaseAddressTable!$B$2:$B$103,(MATCH(A386,BaseAddressTable!$A$2:$A$103,0))))+HEX2DEC(C386))</f>
        <v>A0263104</v>
      </c>
      <c r="E386" s="44" t="s">
        <v>46</v>
      </c>
      <c r="F386" s="63" t="s">
        <v>1878</v>
      </c>
      <c r="G386" s="44" t="s">
        <v>91</v>
      </c>
      <c r="H386" s="53">
        <v>1</v>
      </c>
      <c r="I386" s="69" t="s">
        <v>1868</v>
      </c>
      <c r="J386" s="44" t="str">
        <f t="shared" si="9"/>
        <v>param.car1_prach_lte_format0_supported</v>
      </c>
    </row>
    <row r="387" spans="1:11">
      <c r="A387" s="44" t="s">
        <v>5</v>
      </c>
      <c r="B387" s="44" t="s">
        <v>1877</v>
      </c>
      <c r="C387" s="53" t="str">
        <f>C386</f>
        <v>1104</v>
      </c>
      <c r="D387" s="92" t="str">
        <f>DEC2HEX(HEX2DEC(INDEX(BaseAddressTable!$B$2:$B$103,(MATCH(A387,BaseAddressTable!$A$2:$A$103,0))))+HEX2DEC(C387))</f>
        <v>A0263104</v>
      </c>
      <c r="E387" s="44" t="s">
        <v>46</v>
      </c>
      <c r="F387" s="63" t="s">
        <v>1879</v>
      </c>
      <c r="G387" s="44" t="s">
        <v>119</v>
      </c>
      <c r="H387" s="53">
        <v>0</v>
      </c>
      <c r="I387" s="69" t="s">
        <v>1870</v>
      </c>
      <c r="J387" s="44" t="str">
        <f t="shared" si="9"/>
        <v>param.car1_prach_lte_format1_supported</v>
      </c>
    </row>
    <row r="388" spans="1:11">
      <c r="A388" s="44" t="s">
        <v>5</v>
      </c>
      <c r="B388" s="44" t="s">
        <v>1877</v>
      </c>
      <c r="C388" s="53" t="str">
        <f>C387</f>
        <v>1104</v>
      </c>
      <c r="D388" s="92" t="str">
        <f>DEC2HEX(HEX2DEC(INDEX(BaseAddressTable!$B$2:$B$103,(MATCH(A388,BaseAddressTable!$A$2:$A$103,0))))+HEX2DEC(C388))</f>
        <v>A0263104</v>
      </c>
      <c r="E388" s="44" t="s">
        <v>46</v>
      </c>
      <c r="F388" s="63" t="s">
        <v>1880</v>
      </c>
      <c r="G388" s="44" t="s">
        <v>123</v>
      </c>
      <c r="H388" s="53">
        <v>0</v>
      </c>
      <c r="I388" s="69" t="s">
        <v>1872</v>
      </c>
      <c r="J388" s="44" t="str">
        <f t="shared" si="9"/>
        <v>param.car1_prach_lte_format2_supported</v>
      </c>
    </row>
    <row r="389" spans="1:11">
      <c r="A389" s="44" t="s">
        <v>5</v>
      </c>
      <c r="B389" s="44" t="s">
        <v>1877</v>
      </c>
      <c r="C389" s="53" t="str">
        <f>C388</f>
        <v>1104</v>
      </c>
      <c r="D389" s="92" t="str">
        <f>DEC2HEX(HEX2DEC(INDEX(BaseAddressTable!$B$2:$B$103,(MATCH(A389,BaseAddressTable!$A$2:$A$103,0))))+HEX2DEC(C389))</f>
        <v>A0263104</v>
      </c>
      <c r="E389" s="44" t="s">
        <v>46</v>
      </c>
      <c r="F389" s="63" t="s">
        <v>1881</v>
      </c>
      <c r="G389" s="44" t="s">
        <v>127</v>
      </c>
      <c r="H389" s="53">
        <v>0</v>
      </c>
      <c r="I389" s="69" t="s">
        <v>1874</v>
      </c>
      <c r="J389" s="44" t="str">
        <f t="shared" si="9"/>
        <v>param.car1_prach_lte_format3_supported</v>
      </c>
    </row>
    <row r="390" spans="1:11">
      <c r="A390" s="63" t="s">
        <v>5</v>
      </c>
      <c r="B390" s="63" t="s">
        <v>1877</v>
      </c>
      <c r="C390" s="60" t="str">
        <f>C389</f>
        <v>1104</v>
      </c>
      <c r="D390" s="92" t="str">
        <f>DEC2HEX(HEX2DEC(INDEX(BaseAddressTable!$B$2:$B$103,(MATCH(A390,BaseAddressTable!$A$2:$A$103,0))))+HEX2DEC(C390))</f>
        <v>A0263104</v>
      </c>
      <c r="E390" s="63" t="s">
        <v>46</v>
      </c>
      <c r="F390" s="63" t="s">
        <v>1882</v>
      </c>
      <c r="G390" s="63" t="s">
        <v>131</v>
      </c>
      <c r="H390" s="60">
        <v>0</v>
      </c>
      <c r="I390" s="108" t="s">
        <v>1876</v>
      </c>
      <c r="J390" s="63" t="str">
        <f t="shared" si="9"/>
        <v>param.car1_prach_lte_format4_supported</v>
      </c>
      <c r="K390" s="15"/>
    </row>
    <row r="391" spans="1:11" s="177" customFormat="1">
      <c r="A391" s="136" t="s">
        <v>5</v>
      </c>
      <c r="B391" s="136" t="s">
        <v>1883</v>
      </c>
      <c r="C391" s="137" t="str">
        <f>DEC2HEX(HEX2DEC(C390)+4)</f>
        <v>1108</v>
      </c>
      <c r="D391" s="136" t="str">
        <f>DEC2HEX(HEX2DEC(INDEX(BaseAddressTable!$B$2:$B$103,(MATCH(A391,BaseAddressTable!$A$2:$A$103,0))))+HEX2DEC(C391))</f>
        <v>A0263108</v>
      </c>
      <c r="E391" s="136" t="s">
        <v>46</v>
      </c>
      <c r="F391" s="136" t="s">
        <v>1884</v>
      </c>
      <c r="G391" s="136" t="s">
        <v>91</v>
      </c>
      <c r="H391" s="137">
        <v>1</v>
      </c>
      <c r="I391" s="139" t="s">
        <v>1868</v>
      </c>
      <c r="J391" s="136" t="str">
        <f t="shared" si="9"/>
        <v>param.car2_prach_lte_format0_supported</v>
      </c>
      <c r="K391" s="140"/>
    </row>
    <row r="392" spans="1:11" s="177" customFormat="1">
      <c r="A392" s="136" t="s">
        <v>5</v>
      </c>
      <c r="B392" s="136" t="s">
        <v>1883</v>
      </c>
      <c r="C392" s="137" t="str">
        <f>C391</f>
        <v>1108</v>
      </c>
      <c r="D392" s="136" t="str">
        <f>DEC2HEX(HEX2DEC(INDEX(BaseAddressTable!$B$2:$B$103,(MATCH(A392,BaseAddressTable!$A$2:$A$103,0))))+HEX2DEC(C392))</f>
        <v>A0263108</v>
      </c>
      <c r="E392" s="136" t="s">
        <v>46</v>
      </c>
      <c r="F392" s="136" t="s">
        <v>1885</v>
      </c>
      <c r="G392" s="136" t="s">
        <v>119</v>
      </c>
      <c r="H392" s="137">
        <v>0</v>
      </c>
      <c r="I392" s="139" t="s">
        <v>1870</v>
      </c>
      <c r="J392" s="136" t="str">
        <f t="shared" si="9"/>
        <v>param.car2_prach_lte_format1_supported</v>
      </c>
      <c r="K392" s="140"/>
    </row>
    <row r="393" spans="1:11" s="177" customFormat="1">
      <c r="A393" s="136" t="s">
        <v>5</v>
      </c>
      <c r="B393" s="136" t="s">
        <v>1883</v>
      </c>
      <c r="C393" s="137" t="str">
        <f>C392</f>
        <v>1108</v>
      </c>
      <c r="D393" s="136" t="str">
        <f>DEC2HEX(HEX2DEC(INDEX(BaseAddressTable!$B$2:$B$103,(MATCH(A393,BaseAddressTable!$A$2:$A$103,0))))+HEX2DEC(C393))</f>
        <v>A0263108</v>
      </c>
      <c r="E393" s="136" t="s">
        <v>46</v>
      </c>
      <c r="F393" s="136" t="s">
        <v>1886</v>
      </c>
      <c r="G393" s="136" t="s">
        <v>123</v>
      </c>
      <c r="H393" s="137">
        <v>0</v>
      </c>
      <c r="I393" s="139" t="s">
        <v>1872</v>
      </c>
      <c r="J393" s="136" t="str">
        <f t="shared" si="9"/>
        <v>param.car2_prach_lte_format2_supported</v>
      </c>
      <c r="K393" s="140"/>
    </row>
    <row r="394" spans="1:11" s="177" customFormat="1">
      <c r="A394" s="136" t="s">
        <v>5</v>
      </c>
      <c r="B394" s="136" t="s">
        <v>1883</v>
      </c>
      <c r="C394" s="137" t="str">
        <f>C393</f>
        <v>1108</v>
      </c>
      <c r="D394" s="136" t="str">
        <f>DEC2HEX(HEX2DEC(INDEX(BaseAddressTable!$B$2:$B$103,(MATCH(A394,BaseAddressTable!$A$2:$A$103,0))))+HEX2DEC(C394))</f>
        <v>A0263108</v>
      </c>
      <c r="E394" s="136" t="s">
        <v>46</v>
      </c>
      <c r="F394" s="136" t="s">
        <v>1887</v>
      </c>
      <c r="G394" s="136" t="s">
        <v>127</v>
      </c>
      <c r="H394" s="137">
        <v>0</v>
      </c>
      <c r="I394" s="139" t="s">
        <v>1874</v>
      </c>
      <c r="J394" s="136" t="str">
        <f t="shared" si="9"/>
        <v>param.car2_prach_lte_format3_supported</v>
      </c>
      <c r="K394" s="140"/>
    </row>
    <row r="395" spans="1:11" s="177" customFormat="1">
      <c r="A395" s="136" t="s">
        <v>5</v>
      </c>
      <c r="B395" s="136" t="s">
        <v>1883</v>
      </c>
      <c r="C395" s="137" t="str">
        <f>C394</f>
        <v>1108</v>
      </c>
      <c r="D395" s="136" t="str">
        <f>DEC2HEX(HEX2DEC(INDEX(BaseAddressTable!$B$2:$B$103,(MATCH(A395,BaseAddressTable!$A$2:$A$103,0))))+HEX2DEC(C395))</f>
        <v>A0263108</v>
      </c>
      <c r="E395" s="136" t="s">
        <v>46</v>
      </c>
      <c r="F395" s="136" t="s">
        <v>1888</v>
      </c>
      <c r="G395" s="136" t="s">
        <v>131</v>
      </c>
      <c r="H395" s="137">
        <v>0</v>
      </c>
      <c r="I395" s="139" t="s">
        <v>1876</v>
      </c>
      <c r="J395" s="136" t="str">
        <f t="shared" si="9"/>
        <v>param.car2_prach_lte_format4_supported</v>
      </c>
      <c r="K395" s="140"/>
    </row>
    <row r="396" spans="1:11" s="177" customFormat="1">
      <c r="A396" s="136" t="s">
        <v>5</v>
      </c>
      <c r="B396" s="136" t="s">
        <v>1889</v>
      </c>
      <c r="C396" s="137" t="str">
        <f>DEC2HEX(HEX2DEC(C395)+4)</f>
        <v>110C</v>
      </c>
      <c r="D396" s="136" t="str">
        <f>DEC2HEX(HEX2DEC(INDEX(BaseAddressTable!$B$2:$B$103,(MATCH(A396,BaseAddressTable!$A$2:$A$103,0))))+HEX2DEC(C396))</f>
        <v>A026310C</v>
      </c>
      <c r="E396" s="136" t="s">
        <v>46</v>
      </c>
      <c r="F396" s="136" t="s">
        <v>1890</v>
      </c>
      <c r="G396" s="136" t="s">
        <v>91</v>
      </c>
      <c r="H396" s="137">
        <v>1</v>
      </c>
      <c r="I396" s="139" t="s">
        <v>1868</v>
      </c>
      <c r="J396" s="136" t="str">
        <f t="shared" si="9"/>
        <v>param.car3_prach_lte_format0_supported</v>
      </c>
      <c r="K396" s="140"/>
    </row>
    <row r="397" spans="1:11" s="177" customFormat="1">
      <c r="A397" s="136" t="s">
        <v>5</v>
      </c>
      <c r="B397" s="136" t="s">
        <v>1889</v>
      </c>
      <c r="C397" s="137" t="str">
        <f>C396</f>
        <v>110C</v>
      </c>
      <c r="D397" s="136" t="str">
        <f>DEC2HEX(HEX2DEC(INDEX(BaseAddressTable!$B$2:$B$103,(MATCH(A397,BaseAddressTable!$A$2:$A$103,0))))+HEX2DEC(C397))</f>
        <v>A026310C</v>
      </c>
      <c r="E397" s="136" t="s">
        <v>46</v>
      </c>
      <c r="F397" s="136" t="s">
        <v>1891</v>
      </c>
      <c r="G397" s="136" t="s">
        <v>119</v>
      </c>
      <c r="H397" s="137">
        <v>0</v>
      </c>
      <c r="I397" s="139" t="s">
        <v>1870</v>
      </c>
      <c r="J397" s="136" t="str">
        <f t="shared" si="9"/>
        <v>param.car3_prach_lte_format1_supported</v>
      </c>
      <c r="K397" s="140"/>
    </row>
    <row r="398" spans="1:11" s="177" customFormat="1">
      <c r="A398" s="136" t="s">
        <v>5</v>
      </c>
      <c r="B398" s="136" t="s">
        <v>1889</v>
      </c>
      <c r="C398" s="137" t="str">
        <f>C397</f>
        <v>110C</v>
      </c>
      <c r="D398" s="136" t="str">
        <f>DEC2HEX(HEX2DEC(INDEX(BaseAddressTable!$B$2:$B$103,(MATCH(A398,BaseAddressTable!$A$2:$A$103,0))))+HEX2DEC(C398))</f>
        <v>A026310C</v>
      </c>
      <c r="E398" s="136" t="s">
        <v>46</v>
      </c>
      <c r="F398" s="136" t="s">
        <v>1892</v>
      </c>
      <c r="G398" s="136" t="s">
        <v>123</v>
      </c>
      <c r="H398" s="137">
        <v>0</v>
      </c>
      <c r="I398" s="139" t="s">
        <v>1872</v>
      </c>
      <c r="J398" s="136" t="str">
        <f t="shared" si="9"/>
        <v>param.car3_prach_lte_format2_supported</v>
      </c>
      <c r="K398" s="140"/>
    </row>
    <row r="399" spans="1:11" s="177" customFormat="1">
      <c r="A399" s="136" t="s">
        <v>5</v>
      </c>
      <c r="B399" s="136" t="s">
        <v>1889</v>
      </c>
      <c r="C399" s="137" t="str">
        <f>C398</f>
        <v>110C</v>
      </c>
      <c r="D399" s="136" t="str">
        <f>DEC2HEX(HEX2DEC(INDEX(BaseAddressTable!$B$2:$B$103,(MATCH(A399,BaseAddressTable!$A$2:$A$103,0))))+HEX2DEC(C399))</f>
        <v>A026310C</v>
      </c>
      <c r="E399" s="136" t="s">
        <v>46</v>
      </c>
      <c r="F399" s="136" t="s">
        <v>1893</v>
      </c>
      <c r="G399" s="136" t="s">
        <v>127</v>
      </c>
      <c r="H399" s="137">
        <v>0</v>
      </c>
      <c r="I399" s="139" t="s">
        <v>1874</v>
      </c>
      <c r="J399" s="136" t="str">
        <f t="shared" si="9"/>
        <v>param.car3_prach_lte_format3_supported</v>
      </c>
      <c r="K399" s="140"/>
    </row>
    <row r="400" spans="1:11" s="177" customFormat="1">
      <c r="A400" s="136" t="s">
        <v>5</v>
      </c>
      <c r="B400" s="136" t="s">
        <v>1889</v>
      </c>
      <c r="C400" s="137" t="str">
        <f>C399</f>
        <v>110C</v>
      </c>
      <c r="D400" s="136" t="str">
        <f>DEC2HEX(HEX2DEC(INDEX(BaseAddressTable!$B$2:$B$103,(MATCH(A400,BaseAddressTable!$A$2:$A$103,0))))+HEX2DEC(C400))</f>
        <v>A026310C</v>
      </c>
      <c r="E400" s="136" t="s">
        <v>46</v>
      </c>
      <c r="F400" s="136" t="s">
        <v>1894</v>
      </c>
      <c r="G400" s="136" t="s">
        <v>131</v>
      </c>
      <c r="H400" s="137">
        <v>0</v>
      </c>
      <c r="I400" s="139" t="s">
        <v>1876</v>
      </c>
      <c r="J400" s="136" t="str">
        <f t="shared" si="9"/>
        <v>param.car3_prach_lte_format4_supported</v>
      </c>
      <c r="K400" s="140"/>
    </row>
    <row r="401" spans="1:11">
      <c r="A401" s="58" t="s">
        <v>5</v>
      </c>
      <c r="B401" s="58" t="s">
        <v>1895</v>
      </c>
      <c r="C401" s="59" t="str">
        <f>DEC2HEX(HEX2DEC(C400)+4)</f>
        <v>1110</v>
      </c>
      <c r="D401" s="92" t="str">
        <f>DEC2HEX(HEX2DEC(INDEX(BaseAddressTable!$B$2:$B$103,(MATCH(A401,BaseAddressTable!$A$2:$A$103,0))))+HEX2DEC(C401))</f>
        <v>A0263110</v>
      </c>
      <c r="E401" s="58" t="s">
        <v>46</v>
      </c>
      <c r="F401" s="58" t="s">
        <v>1896</v>
      </c>
      <c r="G401" s="58" t="s">
        <v>91</v>
      </c>
      <c r="H401" s="59">
        <v>1</v>
      </c>
      <c r="I401" s="101" t="s">
        <v>1897</v>
      </c>
      <c r="J401" s="58" t="str">
        <f t="shared" si="9"/>
        <v>param.car0_prach_5g_format0_supported</v>
      </c>
      <c r="K401" s="52"/>
    </row>
    <row r="402" spans="1:11">
      <c r="A402" s="58" t="s">
        <v>5</v>
      </c>
      <c r="B402" s="58" t="s">
        <v>1895</v>
      </c>
      <c r="C402" s="59" t="str">
        <f>C401</f>
        <v>1110</v>
      </c>
      <c r="D402" s="92" t="str">
        <f>DEC2HEX(HEX2DEC(INDEX(BaseAddressTable!$B$2:$B$103,(MATCH(A402,BaseAddressTable!$A$2:$A$103,0))))+HEX2DEC(C402))</f>
        <v>A0263110</v>
      </c>
      <c r="E402" s="58" t="s">
        <v>46</v>
      </c>
      <c r="F402" s="58" t="s">
        <v>1898</v>
      </c>
      <c r="G402" s="58" t="s">
        <v>119</v>
      </c>
      <c r="H402" s="59">
        <v>0</v>
      </c>
      <c r="I402" s="101" t="s">
        <v>1899</v>
      </c>
      <c r="J402" s="58" t="str">
        <f t="shared" si="9"/>
        <v>param.car0_prach_5g_format1_supported</v>
      </c>
      <c r="K402" s="52"/>
    </row>
    <row r="403" spans="1:11">
      <c r="A403" s="58" t="s">
        <v>5</v>
      </c>
      <c r="B403" s="58" t="s">
        <v>1895</v>
      </c>
      <c r="C403" s="59" t="str">
        <f>C402</f>
        <v>1110</v>
      </c>
      <c r="D403" s="92" t="str">
        <f>DEC2HEX(HEX2DEC(INDEX(BaseAddressTable!$B$2:$B$103,(MATCH(A403,BaseAddressTable!$A$2:$A$103,0))))+HEX2DEC(C403))</f>
        <v>A0263110</v>
      </c>
      <c r="E403" s="58" t="s">
        <v>46</v>
      </c>
      <c r="F403" s="58" t="s">
        <v>1900</v>
      </c>
      <c r="G403" s="58" t="s">
        <v>123</v>
      </c>
      <c r="H403" s="59">
        <v>0</v>
      </c>
      <c r="I403" s="101" t="s">
        <v>1901</v>
      </c>
      <c r="J403" s="58" t="str">
        <f t="shared" si="9"/>
        <v>param.car0_prach_5g_format2_supported</v>
      </c>
      <c r="K403" s="52"/>
    </row>
    <row r="404" spans="1:11">
      <c r="A404" s="58" t="s">
        <v>5</v>
      </c>
      <c r="B404" s="58" t="s">
        <v>1895</v>
      </c>
      <c r="C404" s="59" t="str">
        <f>C403</f>
        <v>1110</v>
      </c>
      <c r="D404" s="92" t="str">
        <f>DEC2HEX(HEX2DEC(INDEX(BaseAddressTable!$B$2:$B$103,(MATCH(A404,BaseAddressTable!$A$2:$A$103,0))))+HEX2DEC(C404))</f>
        <v>A0263110</v>
      </c>
      <c r="E404" s="58" t="s">
        <v>46</v>
      </c>
      <c r="F404" s="58" t="s">
        <v>1902</v>
      </c>
      <c r="G404" s="58" t="s">
        <v>127</v>
      </c>
      <c r="H404" s="59">
        <v>0</v>
      </c>
      <c r="I404" s="101" t="s">
        <v>1903</v>
      </c>
      <c r="J404" s="58" t="str">
        <f t="shared" si="9"/>
        <v>param.car0_prach_5g_format3_supported</v>
      </c>
      <c r="K404" s="52"/>
    </row>
    <row r="405" spans="1:11">
      <c r="A405" s="58" t="s">
        <v>5</v>
      </c>
      <c r="B405" s="58" t="s">
        <v>1895</v>
      </c>
      <c r="C405" s="59" t="str">
        <f>C404</f>
        <v>1110</v>
      </c>
      <c r="D405" s="92" t="str">
        <f>DEC2HEX(HEX2DEC(INDEX(BaseAddressTable!$B$2:$B$103,(MATCH(A405,BaseAddressTable!$A$2:$A$103,0))))+HEX2DEC(C405))</f>
        <v>A0263110</v>
      </c>
      <c r="E405" s="58" t="s">
        <v>46</v>
      </c>
      <c r="F405" s="58" t="s">
        <v>1904</v>
      </c>
      <c r="G405" s="58" t="s">
        <v>131</v>
      </c>
      <c r="H405" s="59">
        <v>0</v>
      </c>
      <c r="I405" s="101" t="s">
        <v>1905</v>
      </c>
      <c r="J405" s="58" t="str">
        <f t="shared" si="9"/>
        <v>param.car0_prach_5g_format4_supported</v>
      </c>
      <c r="K405" s="52"/>
    </row>
    <row r="406" spans="1:11">
      <c r="A406" s="58" t="s">
        <v>5</v>
      </c>
      <c r="B406" s="58" t="s">
        <v>1906</v>
      </c>
      <c r="C406" s="59" t="str">
        <f>DEC2HEX(HEX2DEC(C405)+4)</f>
        <v>1114</v>
      </c>
      <c r="D406" s="92" t="str">
        <f>DEC2HEX(HEX2DEC(INDEX(BaseAddressTable!$B$2:$B$103,(MATCH(A406,BaseAddressTable!$A$2:$A$103,0))))+HEX2DEC(C406))</f>
        <v>A0263114</v>
      </c>
      <c r="E406" s="58" t="s">
        <v>46</v>
      </c>
      <c r="F406" s="58" t="s">
        <v>1907</v>
      </c>
      <c r="G406" s="58" t="s">
        <v>91</v>
      </c>
      <c r="H406" s="59">
        <v>1</v>
      </c>
      <c r="I406" s="101" t="s">
        <v>1897</v>
      </c>
      <c r="J406" s="58" t="str">
        <f t="shared" si="9"/>
        <v>param.car1_prach_5g_format0_supported</v>
      </c>
      <c r="K406" s="52"/>
    </row>
    <row r="407" spans="1:11">
      <c r="A407" s="58" t="s">
        <v>5</v>
      </c>
      <c r="B407" s="58" t="s">
        <v>1906</v>
      </c>
      <c r="C407" s="59" t="str">
        <f>C406</f>
        <v>1114</v>
      </c>
      <c r="D407" s="92" t="str">
        <f>DEC2HEX(HEX2DEC(INDEX(BaseAddressTable!$B$2:$B$103,(MATCH(A407,BaseAddressTable!$A$2:$A$103,0))))+HEX2DEC(C407))</f>
        <v>A0263114</v>
      </c>
      <c r="E407" s="58" t="s">
        <v>46</v>
      </c>
      <c r="F407" s="58" t="s">
        <v>1908</v>
      </c>
      <c r="G407" s="58" t="s">
        <v>119</v>
      </c>
      <c r="H407" s="59">
        <v>0</v>
      </c>
      <c r="I407" s="101" t="s">
        <v>1899</v>
      </c>
      <c r="J407" s="58" t="str">
        <f t="shared" si="9"/>
        <v>param.car1_prach_5g_format1_supported</v>
      </c>
      <c r="K407" s="52"/>
    </row>
    <row r="408" spans="1:11">
      <c r="A408" s="58" t="s">
        <v>5</v>
      </c>
      <c r="B408" s="58" t="s">
        <v>1906</v>
      </c>
      <c r="C408" s="59" t="str">
        <f>C407</f>
        <v>1114</v>
      </c>
      <c r="D408" s="92" t="str">
        <f>DEC2HEX(HEX2DEC(INDEX(BaseAddressTable!$B$2:$B$103,(MATCH(A408,BaseAddressTable!$A$2:$A$103,0))))+HEX2DEC(C408))</f>
        <v>A0263114</v>
      </c>
      <c r="E408" s="58" t="s">
        <v>46</v>
      </c>
      <c r="F408" s="58" t="s">
        <v>1909</v>
      </c>
      <c r="G408" s="58" t="s">
        <v>123</v>
      </c>
      <c r="H408" s="59">
        <v>0</v>
      </c>
      <c r="I408" s="101" t="s">
        <v>1901</v>
      </c>
      <c r="J408" s="58" t="str">
        <f t="shared" si="9"/>
        <v>param.car1_prach_5g_format2_supported</v>
      </c>
      <c r="K408" s="52"/>
    </row>
    <row r="409" spans="1:11">
      <c r="A409" s="58" t="s">
        <v>5</v>
      </c>
      <c r="B409" s="58" t="s">
        <v>1906</v>
      </c>
      <c r="C409" s="59" t="str">
        <f>C408</f>
        <v>1114</v>
      </c>
      <c r="D409" s="92" t="str">
        <f>DEC2HEX(HEX2DEC(INDEX(BaseAddressTable!$B$2:$B$103,(MATCH(A409,BaseAddressTable!$A$2:$A$103,0))))+HEX2DEC(C409))</f>
        <v>A0263114</v>
      </c>
      <c r="E409" s="58" t="s">
        <v>46</v>
      </c>
      <c r="F409" s="58" t="s">
        <v>1910</v>
      </c>
      <c r="G409" s="58" t="s">
        <v>127</v>
      </c>
      <c r="H409" s="59">
        <v>0</v>
      </c>
      <c r="I409" s="101" t="s">
        <v>1903</v>
      </c>
      <c r="J409" s="58" t="str">
        <f t="shared" si="9"/>
        <v>param.car1_prach_5g_format3_supported</v>
      </c>
      <c r="K409" s="52"/>
    </row>
    <row r="410" spans="1:11">
      <c r="A410" s="58" t="s">
        <v>5</v>
      </c>
      <c r="B410" s="58" t="s">
        <v>1906</v>
      </c>
      <c r="C410" s="59" t="str">
        <f>C409</f>
        <v>1114</v>
      </c>
      <c r="D410" s="92" t="str">
        <f>DEC2HEX(HEX2DEC(INDEX(BaseAddressTable!$B$2:$B$103,(MATCH(A410,BaseAddressTable!$A$2:$A$103,0))))+HEX2DEC(C410))</f>
        <v>A0263114</v>
      </c>
      <c r="E410" s="58" t="s">
        <v>46</v>
      </c>
      <c r="F410" s="58" t="s">
        <v>1911</v>
      </c>
      <c r="G410" s="58" t="s">
        <v>131</v>
      </c>
      <c r="H410" s="59">
        <v>0</v>
      </c>
      <c r="I410" s="101" t="s">
        <v>1905</v>
      </c>
      <c r="J410" s="58" t="str">
        <f t="shared" si="9"/>
        <v>param.car1_prach_5g_format4_supported</v>
      </c>
      <c r="K410" s="52"/>
    </row>
    <row r="411" spans="1:11" s="177" customFormat="1">
      <c r="A411" s="136" t="s">
        <v>5</v>
      </c>
      <c r="B411" s="136" t="s">
        <v>1912</v>
      </c>
      <c r="C411" s="137" t="str">
        <f>DEC2HEX(HEX2DEC(C410)+4)</f>
        <v>1118</v>
      </c>
      <c r="D411" s="136" t="str">
        <f>DEC2HEX(HEX2DEC(INDEX(BaseAddressTable!$B$2:$B$103,(MATCH(A411,BaseAddressTable!$A$2:$A$103,0))))+HEX2DEC(C411))</f>
        <v>A0263118</v>
      </c>
      <c r="E411" s="136" t="s">
        <v>46</v>
      </c>
      <c r="F411" s="136" t="s">
        <v>1913</v>
      </c>
      <c r="G411" s="136" t="s">
        <v>91</v>
      </c>
      <c r="H411" s="137">
        <v>0</v>
      </c>
      <c r="I411" s="139" t="s">
        <v>1897</v>
      </c>
      <c r="J411" s="136" t="str">
        <f t="shared" si="9"/>
        <v>param.car2_prach_5g_format0_supported</v>
      </c>
      <c r="K411" s="140"/>
    </row>
    <row r="412" spans="1:11" s="177" customFormat="1">
      <c r="A412" s="136" t="s">
        <v>5</v>
      </c>
      <c r="B412" s="136" t="s">
        <v>1912</v>
      </c>
      <c r="C412" s="137" t="str">
        <f>C411</f>
        <v>1118</v>
      </c>
      <c r="D412" s="136" t="str">
        <f>DEC2HEX(HEX2DEC(INDEX(BaseAddressTable!$B$2:$B$103,(MATCH(A412,BaseAddressTable!$A$2:$A$103,0))))+HEX2DEC(C412))</f>
        <v>A0263118</v>
      </c>
      <c r="E412" s="136" t="s">
        <v>46</v>
      </c>
      <c r="F412" s="136" t="s">
        <v>1914</v>
      </c>
      <c r="G412" s="136" t="s">
        <v>119</v>
      </c>
      <c r="H412" s="137">
        <v>0</v>
      </c>
      <c r="I412" s="139" t="s">
        <v>1899</v>
      </c>
      <c r="J412" s="136" t="str">
        <f t="shared" si="9"/>
        <v>param.car2_prach_5g_format1_supported</v>
      </c>
      <c r="K412" s="140"/>
    </row>
    <row r="413" spans="1:11" s="177" customFormat="1">
      <c r="A413" s="136" t="s">
        <v>5</v>
      </c>
      <c r="B413" s="136" t="s">
        <v>1912</v>
      </c>
      <c r="C413" s="137" t="str">
        <f>C412</f>
        <v>1118</v>
      </c>
      <c r="D413" s="136" t="str">
        <f>DEC2HEX(HEX2DEC(INDEX(BaseAddressTable!$B$2:$B$103,(MATCH(A413,BaseAddressTable!$A$2:$A$103,0))))+HEX2DEC(C413))</f>
        <v>A0263118</v>
      </c>
      <c r="E413" s="136" t="s">
        <v>46</v>
      </c>
      <c r="F413" s="136" t="s">
        <v>1915</v>
      </c>
      <c r="G413" s="136" t="s">
        <v>123</v>
      </c>
      <c r="H413" s="137">
        <v>0</v>
      </c>
      <c r="I413" s="139" t="s">
        <v>1901</v>
      </c>
      <c r="J413" s="136" t="str">
        <f t="shared" si="9"/>
        <v>param.car2_prach_5g_format2_supported</v>
      </c>
      <c r="K413" s="140"/>
    </row>
    <row r="414" spans="1:11" s="177" customFormat="1">
      <c r="A414" s="136" t="s">
        <v>5</v>
      </c>
      <c r="B414" s="136" t="s">
        <v>1912</v>
      </c>
      <c r="C414" s="137" t="str">
        <f>C413</f>
        <v>1118</v>
      </c>
      <c r="D414" s="136" t="str">
        <f>DEC2HEX(HEX2DEC(INDEX(BaseAddressTable!$B$2:$B$103,(MATCH(A414,BaseAddressTable!$A$2:$A$103,0))))+HEX2DEC(C414))</f>
        <v>A0263118</v>
      </c>
      <c r="E414" s="136" t="s">
        <v>46</v>
      </c>
      <c r="F414" s="136" t="s">
        <v>1916</v>
      </c>
      <c r="G414" s="136" t="s">
        <v>127</v>
      </c>
      <c r="H414" s="137">
        <v>0</v>
      </c>
      <c r="I414" s="139" t="s">
        <v>1903</v>
      </c>
      <c r="J414" s="136" t="str">
        <f t="shared" si="9"/>
        <v>param.car2_prach_5g_format3_supported</v>
      </c>
      <c r="K414" s="140"/>
    </row>
    <row r="415" spans="1:11" s="177" customFormat="1">
      <c r="A415" s="136" t="s">
        <v>5</v>
      </c>
      <c r="B415" s="136" t="s">
        <v>1912</v>
      </c>
      <c r="C415" s="137" t="str">
        <f>C414</f>
        <v>1118</v>
      </c>
      <c r="D415" s="136" t="str">
        <f>DEC2HEX(HEX2DEC(INDEX(BaseAddressTable!$B$2:$B$103,(MATCH(A415,BaseAddressTable!$A$2:$A$103,0))))+HEX2DEC(C415))</f>
        <v>A0263118</v>
      </c>
      <c r="E415" s="136" t="s">
        <v>46</v>
      </c>
      <c r="F415" s="136" t="s">
        <v>1917</v>
      </c>
      <c r="G415" s="136" t="s">
        <v>131</v>
      </c>
      <c r="H415" s="137">
        <v>0</v>
      </c>
      <c r="I415" s="139" t="s">
        <v>1905</v>
      </c>
      <c r="J415" s="136" t="str">
        <f t="shared" si="9"/>
        <v>param.car2_prach_5g_format4_supported</v>
      </c>
      <c r="K415" s="140"/>
    </row>
    <row r="416" spans="1:11" s="177" customFormat="1">
      <c r="A416" s="136" t="s">
        <v>5</v>
      </c>
      <c r="B416" s="136" t="s">
        <v>1918</v>
      </c>
      <c r="C416" s="137" t="str">
        <f>DEC2HEX(HEX2DEC(C415)+4)</f>
        <v>111C</v>
      </c>
      <c r="D416" s="136" t="str">
        <f>DEC2HEX(HEX2DEC(INDEX(BaseAddressTable!$B$2:$B$103,(MATCH(A416,BaseAddressTable!$A$2:$A$103,0))))+HEX2DEC(C416))</f>
        <v>A026311C</v>
      </c>
      <c r="E416" s="136" t="s">
        <v>46</v>
      </c>
      <c r="F416" s="136" t="s">
        <v>1919</v>
      </c>
      <c r="G416" s="136" t="s">
        <v>91</v>
      </c>
      <c r="H416" s="137">
        <v>0</v>
      </c>
      <c r="I416" s="139" t="s">
        <v>1897</v>
      </c>
      <c r="J416" s="136" t="str">
        <f t="shared" ref="J416:J479" si="13">IF(E416="RW",CONCATENATE("ctrl.",F416), CONCATENATE("param.",F416))</f>
        <v>param.car3_prach_5g_format0_supported</v>
      </c>
      <c r="K416" s="140"/>
    </row>
    <row r="417" spans="1:11" s="177" customFormat="1">
      <c r="A417" s="136" t="s">
        <v>5</v>
      </c>
      <c r="B417" s="136" t="s">
        <v>1918</v>
      </c>
      <c r="C417" s="137" t="str">
        <f>C416</f>
        <v>111C</v>
      </c>
      <c r="D417" s="136" t="str">
        <f>DEC2HEX(HEX2DEC(INDEX(BaseAddressTable!$B$2:$B$103,(MATCH(A417,BaseAddressTable!$A$2:$A$103,0))))+HEX2DEC(C417))</f>
        <v>A026311C</v>
      </c>
      <c r="E417" s="136" t="s">
        <v>46</v>
      </c>
      <c r="F417" s="136" t="s">
        <v>1920</v>
      </c>
      <c r="G417" s="136" t="s">
        <v>119</v>
      </c>
      <c r="H417" s="137">
        <v>0</v>
      </c>
      <c r="I417" s="139" t="s">
        <v>1899</v>
      </c>
      <c r="J417" s="136" t="str">
        <f t="shared" si="13"/>
        <v>param.car3_prach_5g_format1_supported</v>
      </c>
      <c r="K417" s="140"/>
    </row>
    <row r="418" spans="1:11" s="177" customFormat="1">
      <c r="A418" s="136" t="s">
        <v>5</v>
      </c>
      <c r="B418" s="136" t="s">
        <v>1918</v>
      </c>
      <c r="C418" s="137" t="str">
        <f>C417</f>
        <v>111C</v>
      </c>
      <c r="D418" s="136" t="str">
        <f>DEC2HEX(HEX2DEC(INDEX(BaseAddressTable!$B$2:$B$103,(MATCH(A418,BaseAddressTable!$A$2:$A$103,0))))+HEX2DEC(C418))</f>
        <v>A026311C</v>
      </c>
      <c r="E418" s="136" t="s">
        <v>46</v>
      </c>
      <c r="F418" s="136" t="s">
        <v>1921</v>
      </c>
      <c r="G418" s="136" t="s">
        <v>123</v>
      </c>
      <c r="H418" s="137">
        <v>0</v>
      </c>
      <c r="I418" s="139" t="s">
        <v>1901</v>
      </c>
      <c r="J418" s="136" t="str">
        <f t="shared" si="13"/>
        <v>param.car3_prach_5g_format2_supported</v>
      </c>
      <c r="K418" s="140"/>
    </row>
    <row r="419" spans="1:11" s="177" customFormat="1">
      <c r="A419" s="136" t="s">
        <v>5</v>
      </c>
      <c r="B419" s="136" t="s">
        <v>1918</v>
      </c>
      <c r="C419" s="137" t="str">
        <f>C418</f>
        <v>111C</v>
      </c>
      <c r="D419" s="136" t="str">
        <f>DEC2HEX(HEX2DEC(INDEX(BaseAddressTable!$B$2:$B$103,(MATCH(A419,BaseAddressTable!$A$2:$A$103,0))))+HEX2DEC(C419))</f>
        <v>A026311C</v>
      </c>
      <c r="E419" s="136" t="s">
        <v>46</v>
      </c>
      <c r="F419" s="136" t="s">
        <v>1922</v>
      </c>
      <c r="G419" s="136" t="s">
        <v>127</v>
      </c>
      <c r="H419" s="137">
        <v>0</v>
      </c>
      <c r="I419" s="139" t="s">
        <v>1903</v>
      </c>
      <c r="J419" s="136" t="str">
        <f t="shared" si="13"/>
        <v>param.car3_prach_5g_format3_supported</v>
      </c>
      <c r="K419" s="140"/>
    </row>
    <row r="420" spans="1:11" s="177" customFormat="1">
      <c r="A420" s="136" t="s">
        <v>5</v>
      </c>
      <c r="B420" s="136" t="s">
        <v>1918</v>
      </c>
      <c r="C420" s="137" t="str">
        <f>C419</f>
        <v>111C</v>
      </c>
      <c r="D420" s="136" t="str">
        <f>DEC2HEX(HEX2DEC(INDEX(BaseAddressTable!$B$2:$B$103,(MATCH(A420,BaseAddressTable!$A$2:$A$103,0))))+HEX2DEC(C420))</f>
        <v>A026311C</v>
      </c>
      <c r="E420" s="136" t="s">
        <v>46</v>
      </c>
      <c r="F420" s="136" t="s">
        <v>1923</v>
      </c>
      <c r="G420" s="136" t="s">
        <v>131</v>
      </c>
      <c r="H420" s="137">
        <v>0</v>
      </c>
      <c r="I420" s="139" t="s">
        <v>1905</v>
      </c>
      <c r="J420" s="136" t="str">
        <f t="shared" si="13"/>
        <v>param.car3_prach_5g_format4_supported</v>
      </c>
      <c r="K420" s="140"/>
    </row>
    <row r="421" spans="1:11">
      <c r="A421" s="58" t="s">
        <v>5</v>
      </c>
      <c r="B421" s="58" t="s">
        <v>1924</v>
      </c>
      <c r="C421" s="59" t="str">
        <f>DEC2HEX(HEX2DEC(C420)+4)</f>
        <v>1120</v>
      </c>
      <c r="D421" s="92" t="str">
        <f>DEC2HEX(HEX2DEC(INDEX(BaseAddressTable!$B$2:$B$103,(MATCH(A421,BaseAddressTable!$A$2:$A$103,0))))+HEX2DEC(C421))</f>
        <v>A0263120</v>
      </c>
      <c r="E421" s="58" t="s">
        <v>46</v>
      </c>
      <c r="F421" s="58" t="s">
        <v>1925</v>
      </c>
      <c r="G421" s="58" t="s">
        <v>91</v>
      </c>
      <c r="H421" s="59">
        <v>1</v>
      </c>
      <c r="I421" s="58" t="str">
        <f>IF(ISNUMBER(SEARCH("num0",F421)),CONCATENATE(F421," for both LTE &amp; 5G"),CONCATENATE(F421," for 5G"))</f>
        <v>car0_num0_5mhz_supported for both LTE &amp; 5G</v>
      </c>
      <c r="J421" s="58" t="str">
        <f t="shared" si="13"/>
        <v>param.car0_num0_5mhz_supported</v>
      </c>
      <c r="K421" s="52"/>
    </row>
    <row r="422" spans="1:11">
      <c r="A422" s="58" t="s">
        <v>5</v>
      </c>
      <c r="B422" s="58" t="s">
        <v>1924</v>
      </c>
      <c r="C422" s="59" t="str">
        <f>C421</f>
        <v>1120</v>
      </c>
      <c r="D422" s="92" t="str">
        <f>DEC2HEX(HEX2DEC(INDEX(BaseAddressTable!$B$2:$B$103,(MATCH(A422,BaseAddressTable!$A$2:$A$103,0))))+HEX2DEC(C422))</f>
        <v>A0263120</v>
      </c>
      <c r="E422" s="58" t="s">
        <v>46</v>
      </c>
      <c r="F422" s="58" t="s">
        <v>1926</v>
      </c>
      <c r="G422" s="58" t="s">
        <v>119</v>
      </c>
      <c r="H422" s="59">
        <v>1</v>
      </c>
      <c r="I422" s="58" t="str">
        <f t="shared" ref="I422:I485" si="14">IF(ISNUMBER(SEARCH("num0",F422)),CONCATENATE(F422," for both LTE &amp; 5G"),CONCATENATE(F422," for 5G"))</f>
        <v>car0_num1_5mhz_supported for 5G</v>
      </c>
      <c r="J422" s="58" t="str">
        <f t="shared" si="13"/>
        <v>param.car0_num1_5mhz_supported</v>
      </c>
      <c r="K422" s="52"/>
    </row>
    <row r="423" spans="1:11">
      <c r="A423" s="58" t="s">
        <v>5</v>
      </c>
      <c r="B423" s="58" t="s">
        <v>1924</v>
      </c>
      <c r="C423" s="59" t="str">
        <f>C422</f>
        <v>1120</v>
      </c>
      <c r="D423" s="92" t="str">
        <f>DEC2HEX(HEX2DEC(INDEX(BaseAddressTable!$B$2:$B$103,(MATCH(A423,BaseAddressTable!$A$2:$A$103,0))))+HEX2DEC(C423))</f>
        <v>A0263120</v>
      </c>
      <c r="E423" s="58" t="s">
        <v>46</v>
      </c>
      <c r="F423" s="58" t="s">
        <v>1927</v>
      </c>
      <c r="G423" s="58" t="s">
        <v>123</v>
      </c>
      <c r="H423" s="59">
        <v>1</v>
      </c>
      <c r="I423" s="58" t="str">
        <f t="shared" si="14"/>
        <v>car0_num0_10mhz_supported for both LTE &amp; 5G</v>
      </c>
      <c r="J423" s="58" t="str">
        <f t="shared" si="13"/>
        <v>param.car0_num0_10mhz_supported</v>
      </c>
      <c r="K423" s="52"/>
    </row>
    <row r="424" spans="1:11">
      <c r="A424" s="58" t="s">
        <v>5</v>
      </c>
      <c r="B424" s="58" t="s">
        <v>1924</v>
      </c>
      <c r="C424" s="59" t="str">
        <f>C423</f>
        <v>1120</v>
      </c>
      <c r="D424" s="92" t="str">
        <f>DEC2HEX(HEX2DEC(INDEX(BaseAddressTable!$B$2:$B$103,(MATCH(A424,BaseAddressTable!$A$2:$A$103,0))))+HEX2DEC(C424))</f>
        <v>A0263120</v>
      </c>
      <c r="E424" s="58" t="s">
        <v>46</v>
      </c>
      <c r="F424" s="58" t="s">
        <v>1928</v>
      </c>
      <c r="G424" s="58" t="s">
        <v>127</v>
      </c>
      <c r="H424" s="59">
        <v>1</v>
      </c>
      <c r="I424" s="58" t="str">
        <f t="shared" si="14"/>
        <v>car0_num1_10mhz_supported for 5G</v>
      </c>
      <c r="J424" s="58" t="str">
        <f t="shared" si="13"/>
        <v>param.car0_num1_10mhz_supported</v>
      </c>
      <c r="K424" s="52"/>
    </row>
    <row r="425" spans="1:11">
      <c r="A425" s="58" t="s">
        <v>5</v>
      </c>
      <c r="B425" s="58" t="s">
        <v>1924</v>
      </c>
      <c r="C425" s="59" t="str">
        <f>C424</f>
        <v>1120</v>
      </c>
      <c r="D425" s="92" t="str">
        <f>DEC2HEX(HEX2DEC(INDEX(BaseAddressTable!$B$2:$B$103,(MATCH(A425,BaseAddressTable!$A$2:$A$103,0))))+HEX2DEC(C425))</f>
        <v>A0263120</v>
      </c>
      <c r="E425" s="58" t="s">
        <v>46</v>
      </c>
      <c r="F425" s="58" t="s">
        <v>1929</v>
      </c>
      <c r="G425" s="58" t="s">
        <v>131</v>
      </c>
      <c r="H425" s="59">
        <v>1</v>
      </c>
      <c r="I425" s="58" t="str">
        <f t="shared" si="14"/>
        <v>car0_num2_10mhz_supported for 5G</v>
      </c>
      <c r="J425" s="58" t="str">
        <f t="shared" si="13"/>
        <v>param.car0_num2_10mhz_supported</v>
      </c>
      <c r="K425" s="52"/>
    </row>
    <row r="426" spans="1:11">
      <c r="A426" s="58" t="s">
        <v>5</v>
      </c>
      <c r="B426" s="58" t="s">
        <v>1924</v>
      </c>
      <c r="C426" s="59" t="str">
        <f>C425</f>
        <v>1120</v>
      </c>
      <c r="D426" s="92" t="str">
        <f>DEC2HEX(HEX2DEC(INDEX(BaseAddressTable!$B$2:$B$103,(MATCH(A426,BaseAddressTable!$A$2:$A$103,0))))+HEX2DEC(C426))</f>
        <v>A0263120</v>
      </c>
      <c r="E426" s="58" t="s">
        <v>46</v>
      </c>
      <c r="F426" s="58" t="s">
        <v>1930</v>
      </c>
      <c r="G426" s="58" t="s">
        <v>135</v>
      </c>
      <c r="H426" s="59">
        <v>1</v>
      </c>
      <c r="I426" s="58" t="str">
        <f t="shared" si="14"/>
        <v>car0_num0_15mhz_supported for both LTE &amp; 5G</v>
      </c>
      <c r="J426" s="58" t="str">
        <f t="shared" si="13"/>
        <v>param.car0_num0_15mhz_supported</v>
      </c>
      <c r="K426" s="52"/>
    </row>
    <row r="427" spans="1:11">
      <c r="A427" s="58" t="s">
        <v>5</v>
      </c>
      <c r="B427" s="58" t="s">
        <v>1924</v>
      </c>
      <c r="C427" s="59" t="str">
        <f t="shared" ref="C427:C451" si="15">C426</f>
        <v>1120</v>
      </c>
      <c r="D427" s="92" t="str">
        <f>DEC2HEX(HEX2DEC(INDEX(BaseAddressTable!$B$2:$B$103,(MATCH(A427,BaseAddressTable!$A$2:$A$103,0))))+HEX2DEC(C427))</f>
        <v>A0263120</v>
      </c>
      <c r="E427" s="58" t="s">
        <v>46</v>
      </c>
      <c r="F427" s="58" t="s">
        <v>1931</v>
      </c>
      <c r="G427" s="58" t="s">
        <v>139</v>
      </c>
      <c r="H427" s="59">
        <v>1</v>
      </c>
      <c r="I427" s="58" t="str">
        <f t="shared" si="14"/>
        <v>car0_num1_15mhz_supported for 5G</v>
      </c>
      <c r="J427" s="58" t="str">
        <f t="shared" si="13"/>
        <v>param.car0_num1_15mhz_supported</v>
      </c>
      <c r="K427" s="52"/>
    </row>
    <row r="428" spans="1:11">
      <c r="A428" s="58" t="s">
        <v>5</v>
      </c>
      <c r="B428" s="58" t="s">
        <v>1924</v>
      </c>
      <c r="C428" s="59" t="str">
        <f t="shared" si="15"/>
        <v>1120</v>
      </c>
      <c r="D428" s="92" t="str">
        <f>DEC2HEX(HEX2DEC(INDEX(BaseAddressTable!$B$2:$B$103,(MATCH(A428,BaseAddressTable!$A$2:$A$103,0))))+HEX2DEC(C428))</f>
        <v>A0263120</v>
      </c>
      <c r="E428" s="58" t="s">
        <v>46</v>
      </c>
      <c r="F428" s="58" t="s">
        <v>1932</v>
      </c>
      <c r="G428" s="58" t="s">
        <v>143</v>
      </c>
      <c r="H428" s="59">
        <v>1</v>
      </c>
      <c r="I428" s="58" t="str">
        <f t="shared" si="14"/>
        <v>car0_num2_15mhz_supported for 5G</v>
      </c>
      <c r="J428" s="58" t="str">
        <f t="shared" si="13"/>
        <v>param.car0_num2_15mhz_supported</v>
      </c>
      <c r="K428" s="52"/>
    </row>
    <row r="429" spans="1:11">
      <c r="A429" s="58" t="s">
        <v>5</v>
      </c>
      <c r="B429" s="58" t="s">
        <v>1924</v>
      </c>
      <c r="C429" s="59" t="str">
        <f t="shared" si="15"/>
        <v>1120</v>
      </c>
      <c r="D429" s="92" t="str">
        <f>DEC2HEX(HEX2DEC(INDEX(BaseAddressTable!$B$2:$B$103,(MATCH(A429,BaseAddressTable!$A$2:$A$103,0))))+HEX2DEC(C429))</f>
        <v>A0263120</v>
      </c>
      <c r="E429" s="58" t="s">
        <v>46</v>
      </c>
      <c r="F429" s="58" t="s">
        <v>1933</v>
      </c>
      <c r="G429" s="58" t="s">
        <v>109</v>
      </c>
      <c r="H429" s="59">
        <v>1</v>
      </c>
      <c r="I429" s="58" t="str">
        <f t="shared" si="14"/>
        <v>car0_num0_20mhz_supported for both LTE &amp; 5G</v>
      </c>
      <c r="J429" s="58" t="str">
        <f t="shared" si="13"/>
        <v>param.car0_num0_20mhz_supported</v>
      </c>
      <c r="K429" s="52"/>
    </row>
    <row r="430" spans="1:11">
      <c r="A430" s="58" t="s">
        <v>5</v>
      </c>
      <c r="B430" s="58" t="s">
        <v>1924</v>
      </c>
      <c r="C430" s="59" t="str">
        <f t="shared" si="15"/>
        <v>1120</v>
      </c>
      <c r="D430" s="92" t="str">
        <f>DEC2HEX(HEX2DEC(INDEX(BaseAddressTable!$B$2:$B$103,(MATCH(A430,BaseAddressTable!$A$2:$A$103,0))))+HEX2DEC(C430))</f>
        <v>A0263120</v>
      </c>
      <c r="E430" s="58" t="s">
        <v>46</v>
      </c>
      <c r="F430" s="58" t="s">
        <v>1934</v>
      </c>
      <c r="G430" s="58" t="s">
        <v>149</v>
      </c>
      <c r="H430" s="59">
        <v>1</v>
      </c>
      <c r="I430" s="58" t="str">
        <f t="shared" si="14"/>
        <v>car0_num1_20mhz_supported for 5G</v>
      </c>
      <c r="J430" s="58" t="str">
        <f t="shared" si="13"/>
        <v>param.car0_num1_20mhz_supported</v>
      </c>
      <c r="K430" s="52"/>
    </row>
    <row r="431" spans="1:11">
      <c r="A431" s="58" t="s">
        <v>5</v>
      </c>
      <c r="B431" s="58" t="s">
        <v>1924</v>
      </c>
      <c r="C431" s="59" t="str">
        <f t="shared" si="15"/>
        <v>1120</v>
      </c>
      <c r="D431" s="92" t="str">
        <f>DEC2HEX(HEX2DEC(INDEX(BaseAddressTable!$B$2:$B$103,(MATCH(A431,BaseAddressTable!$A$2:$A$103,0))))+HEX2DEC(C431))</f>
        <v>A0263120</v>
      </c>
      <c r="E431" s="58" t="s">
        <v>46</v>
      </c>
      <c r="F431" s="58" t="s">
        <v>1935</v>
      </c>
      <c r="G431" s="58" t="s">
        <v>953</v>
      </c>
      <c r="H431" s="59">
        <v>1</v>
      </c>
      <c r="I431" s="58" t="str">
        <f t="shared" si="14"/>
        <v>car0_num2_20mhz_supported for 5G</v>
      </c>
      <c r="J431" s="58" t="str">
        <f t="shared" si="13"/>
        <v>param.car0_num2_20mhz_supported</v>
      </c>
      <c r="K431" s="52"/>
    </row>
    <row r="432" spans="1:11">
      <c r="A432" s="58" t="s">
        <v>5</v>
      </c>
      <c r="B432" s="58" t="s">
        <v>1924</v>
      </c>
      <c r="C432" s="59" t="str">
        <f t="shared" si="15"/>
        <v>1120</v>
      </c>
      <c r="D432" s="92" t="str">
        <f>DEC2HEX(HEX2DEC(INDEX(BaseAddressTable!$B$2:$B$103,(MATCH(A432,BaseAddressTable!$A$2:$A$103,0))))+HEX2DEC(C432))</f>
        <v>A0263120</v>
      </c>
      <c r="E432" s="58" t="s">
        <v>46</v>
      </c>
      <c r="F432" s="58" t="s">
        <v>1936</v>
      </c>
      <c r="G432" s="58" t="s">
        <v>957</v>
      </c>
      <c r="H432" s="59">
        <v>1</v>
      </c>
      <c r="I432" s="58" t="str">
        <f t="shared" si="14"/>
        <v>car0_num0_25mhz_supported for both LTE &amp; 5G</v>
      </c>
      <c r="J432" s="58" t="str">
        <f t="shared" si="13"/>
        <v>param.car0_num0_25mhz_supported</v>
      </c>
      <c r="K432" s="52"/>
    </row>
    <row r="433" spans="1:11">
      <c r="A433" s="58" t="s">
        <v>5</v>
      </c>
      <c r="B433" s="58" t="s">
        <v>1924</v>
      </c>
      <c r="C433" s="59" t="str">
        <f t="shared" si="15"/>
        <v>1120</v>
      </c>
      <c r="D433" s="92" t="str">
        <f>DEC2HEX(HEX2DEC(INDEX(BaseAddressTable!$B$2:$B$103,(MATCH(A433,BaseAddressTable!$A$2:$A$103,0))))+HEX2DEC(C433))</f>
        <v>A0263120</v>
      </c>
      <c r="E433" s="58" t="s">
        <v>46</v>
      </c>
      <c r="F433" s="58" t="s">
        <v>1937</v>
      </c>
      <c r="G433" s="58" t="s">
        <v>867</v>
      </c>
      <c r="H433" s="59">
        <v>1</v>
      </c>
      <c r="I433" s="58" t="str">
        <f t="shared" si="14"/>
        <v>car0_num1_25mhz_supported for 5G</v>
      </c>
      <c r="J433" s="58" t="str">
        <f t="shared" si="13"/>
        <v>param.car0_num1_25mhz_supported</v>
      </c>
      <c r="K433" s="52"/>
    </row>
    <row r="434" spans="1:11">
      <c r="A434" s="58" t="s">
        <v>5</v>
      </c>
      <c r="B434" s="58" t="s">
        <v>1924</v>
      </c>
      <c r="C434" s="59" t="str">
        <f t="shared" si="15"/>
        <v>1120</v>
      </c>
      <c r="D434" s="92" t="str">
        <f>DEC2HEX(HEX2DEC(INDEX(BaseAddressTable!$B$2:$B$103,(MATCH(A434,BaseAddressTable!$A$2:$A$103,0))))+HEX2DEC(C434))</f>
        <v>A0263120</v>
      </c>
      <c r="E434" s="58" t="s">
        <v>46</v>
      </c>
      <c r="F434" s="58" t="s">
        <v>1938</v>
      </c>
      <c r="G434" s="58" t="s">
        <v>871</v>
      </c>
      <c r="H434" s="59">
        <v>1</v>
      </c>
      <c r="I434" s="58" t="str">
        <f t="shared" si="14"/>
        <v>car0_num2_25mhz_supported for 5G</v>
      </c>
      <c r="J434" s="58" t="str">
        <f t="shared" si="13"/>
        <v>param.car0_num2_25mhz_supported</v>
      </c>
      <c r="K434" s="52"/>
    </row>
    <row r="435" spans="1:11">
      <c r="A435" s="58" t="s">
        <v>5</v>
      </c>
      <c r="B435" s="58" t="s">
        <v>1924</v>
      </c>
      <c r="C435" s="59" t="str">
        <f t="shared" si="15"/>
        <v>1120</v>
      </c>
      <c r="D435" s="92" t="str">
        <f>DEC2HEX(HEX2DEC(INDEX(BaseAddressTable!$B$2:$B$103,(MATCH(A435,BaseAddressTable!$A$2:$A$103,0))))+HEX2DEC(C435))</f>
        <v>A0263120</v>
      </c>
      <c r="E435" s="58" t="s">
        <v>46</v>
      </c>
      <c r="F435" s="58" t="s">
        <v>1939</v>
      </c>
      <c r="G435" s="58" t="s">
        <v>874</v>
      </c>
      <c r="H435" s="59">
        <v>1</v>
      </c>
      <c r="I435" s="58" t="str">
        <f t="shared" si="14"/>
        <v>car0_num0_30mhz_supported for both LTE &amp; 5G</v>
      </c>
      <c r="J435" s="58" t="str">
        <f t="shared" si="13"/>
        <v>param.car0_num0_30mhz_supported</v>
      </c>
      <c r="K435" s="52"/>
    </row>
    <row r="436" spans="1:11">
      <c r="A436" s="58" t="s">
        <v>5</v>
      </c>
      <c r="B436" s="58" t="s">
        <v>1924</v>
      </c>
      <c r="C436" s="59" t="str">
        <f t="shared" si="15"/>
        <v>1120</v>
      </c>
      <c r="D436" s="92" t="str">
        <f>DEC2HEX(HEX2DEC(INDEX(BaseAddressTable!$B$2:$B$103,(MATCH(A436,BaseAddressTable!$A$2:$A$103,0))))+HEX2DEC(C436))</f>
        <v>A0263120</v>
      </c>
      <c r="E436" s="58" t="s">
        <v>46</v>
      </c>
      <c r="F436" s="58" t="s">
        <v>1940</v>
      </c>
      <c r="G436" s="58" t="s">
        <v>877</v>
      </c>
      <c r="H436" s="59">
        <v>1</v>
      </c>
      <c r="I436" s="58" t="str">
        <f t="shared" si="14"/>
        <v>car0_num1_30mhz_supported for 5G</v>
      </c>
      <c r="J436" s="58" t="str">
        <f t="shared" si="13"/>
        <v>param.car0_num1_30mhz_supported</v>
      </c>
      <c r="K436" s="52"/>
    </row>
    <row r="437" spans="1:11">
      <c r="A437" s="58" t="s">
        <v>5</v>
      </c>
      <c r="B437" s="58" t="s">
        <v>1924</v>
      </c>
      <c r="C437" s="59" t="str">
        <f t="shared" si="15"/>
        <v>1120</v>
      </c>
      <c r="D437" s="92" t="str">
        <f>DEC2HEX(HEX2DEC(INDEX(BaseAddressTable!$B$2:$B$103,(MATCH(A437,BaseAddressTable!$A$2:$A$103,0))))+HEX2DEC(C437))</f>
        <v>A0263120</v>
      </c>
      <c r="E437" s="58" t="s">
        <v>46</v>
      </c>
      <c r="F437" s="58" t="s">
        <v>1941</v>
      </c>
      <c r="G437" s="58" t="s">
        <v>270</v>
      </c>
      <c r="H437" s="59">
        <v>1</v>
      </c>
      <c r="I437" s="58" t="str">
        <f t="shared" si="14"/>
        <v>car0_num2_30mhz_supported for 5G</v>
      </c>
      <c r="J437" s="58" t="str">
        <f t="shared" si="13"/>
        <v>param.car0_num2_30mhz_supported</v>
      </c>
      <c r="K437" s="52"/>
    </row>
    <row r="438" spans="1:11">
      <c r="A438" s="58" t="s">
        <v>5</v>
      </c>
      <c r="B438" s="58" t="s">
        <v>1924</v>
      </c>
      <c r="C438" s="59" t="str">
        <f t="shared" si="15"/>
        <v>1120</v>
      </c>
      <c r="D438" s="92" t="str">
        <f>DEC2HEX(HEX2DEC(INDEX(BaseAddressTable!$B$2:$B$103,(MATCH(A438,BaseAddressTable!$A$2:$A$103,0))))+HEX2DEC(C438))</f>
        <v>A0263120</v>
      </c>
      <c r="E438" s="58" t="s">
        <v>46</v>
      </c>
      <c r="F438" s="58" t="s">
        <v>1942</v>
      </c>
      <c r="G438" s="58" t="s">
        <v>964</v>
      </c>
      <c r="H438" s="59">
        <v>0</v>
      </c>
      <c r="I438" s="58" t="str">
        <f t="shared" si="14"/>
        <v>car0_num0_40mhz_supported for both LTE &amp; 5G</v>
      </c>
      <c r="J438" s="58" t="str">
        <f t="shared" si="13"/>
        <v>param.car0_num0_40mhz_supported</v>
      </c>
      <c r="K438" s="52"/>
    </row>
    <row r="439" spans="1:11">
      <c r="A439" s="58" t="s">
        <v>5</v>
      </c>
      <c r="B439" s="58" t="s">
        <v>1924</v>
      </c>
      <c r="C439" s="59" t="str">
        <f t="shared" si="15"/>
        <v>1120</v>
      </c>
      <c r="D439" s="92" t="str">
        <f>DEC2HEX(HEX2DEC(INDEX(BaseAddressTable!$B$2:$B$103,(MATCH(A439,BaseAddressTable!$A$2:$A$103,0))))+HEX2DEC(C439))</f>
        <v>A0263120</v>
      </c>
      <c r="E439" s="58" t="s">
        <v>46</v>
      </c>
      <c r="F439" s="58" t="s">
        <v>1943</v>
      </c>
      <c r="G439" s="58" t="s">
        <v>968</v>
      </c>
      <c r="H439" s="59">
        <v>0</v>
      </c>
      <c r="I439" s="58" t="str">
        <f t="shared" si="14"/>
        <v>car0_num1_40mhz_supported for 5G</v>
      </c>
      <c r="J439" s="58" t="str">
        <f t="shared" si="13"/>
        <v>param.car0_num1_40mhz_supported</v>
      </c>
      <c r="K439" s="52"/>
    </row>
    <row r="440" spans="1:11">
      <c r="A440" s="58" t="s">
        <v>5</v>
      </c>
      <c r="B440" s="58" t="s">
        <v>1924</v>
      </c>
      <c r="C440" s="59" t="str">
        <f t="shared" si="15"/>
        <v>1120</v>
      </c>
      <c r="D440" s="92" t="str">
        <f>DEC2HEX(HEX2DEC(INDEX(BaseAddressTable!$B$2:$B$103,(MATCH(A440,BaseAddressTable!$A$2:$A$103,0))))+HEX2DEC(C440))</f>
        <v>A0263120</v>
      </c>
      <c r="E440" s="58" t="s">
        <v>46</v>
      </c>
      <c r="F440" s="58" t="s">
        <v>1944</v>
      </c>
      <c r="G440" s="58" t="s">
        <v>972</v>
      </c>
      <c r="H440" s="59">
        <v>0</v>
      </c>
      <c r="I440" s="58" t="str">
        <f t="shared" si="14"/>
        <v>car0_num2_40mhz_supported for 5G</v>
      </c>
      <c r="J440" s="58" t="str">
        <f t="shared" si="13"/>
        <v>param.car0_num2_40mhz_supported</v>
      </c>
      <c r="K440" s="52"/>
    </row>
    <row r="441" spans="1:11">
      <c r="A441" s="58" t="s">
        <v>5</v>
      </c>
      <c r="B441" s="58" t="s">
        <v>1924</v>
      </c>
      <c r="C441" s="59" t="str">
        <f t="shared" si="15"/>
        <v>1120</v>
      </c>
      <c r="D441" s="92" t="str">
        <f>DEC2HEX(HEX2DEC(INDEX(BaseAddressTable!$B$2:$B$103,(MATCH(A441,BaseAddressTable!$A$2:$A$103,0))))+HEX2DEC(C441))</f>
        <v>A0263120</v>
      </c>
      <c r="E441" s="58" t="s">
        <v>46</v>
      </c>
      <c r="F441" s="58" t="s">
        <v>1945</v>
      </c>
      <c r="G441" s="58" t="s">
        <v>880</v>
      </c>
      <c r="H441" s="59">
        <v>0</v>
      </c>
      <c r="I441" s="58" t="str">
        <f t="shared" si="14"/>
        <v>car0_num0_50mhz_supported for both LTE &amp; 5G</v>
      </c>
      <c r="J441" s="58" t="str">
        <f t="shared" si="13"/>
        <v>param.car0_num0_50mhz_supported</v>
      </c>
      <c r="K441" s="52"/>
    </row>
    <row r="442" spans="1:11">
      <c r="A442" s="58" t="s">
        <v>5</v>
      </c>
      <c r="B442" s="58" t="s">
        <v>1924</v>
      </c>
      <c r="C442" s="59" t="str">
        <f t="shared" si="15"/>
        <v>1120</v>
      </c>
      <c r="D442" s="92" t="str">
        <f>DEC2HEX(HEX2DEC(INDEX(BaseAddressTable!$B$2:$B$103,(MATCH(A442,BaseAddressTable!$A$2:$A$103,0))))+HEX2DEC(C442))</f>
        <v>A0263120</v>
      </c>
      <c r="E442" s="58" t="s">
        <v>46</v>
      </c>
      <c r="F442" s="58" t="s">
        <v>1946</v>
      </c>
      <c r="G442" s="58" t="s">
        <v>1947</v>
      </c>
      <c r="H442" s="59">
        <v>0</v>
      </c>
      <c r="I442" s="58" t="str">
        <f t="shared" si="14"/>
        <v>car0_num1_50mhz_supported for 5G</v>
      </c>
      <c r="J442" s="58" t="str">
        <f t="shared" si="13"/>
        <v>param.car0_num1_50mhz_supported</v>
      </c>
      <c r="K442" s="52"/>
    </row>
    <row r="443" spans="1:11">
      <c r="A443" s="58" t="s">
        <v>5</v>
      </c>
      <c r="B443" s="58" t="s">
        <v>1924</v>
      </c>
      <c r="C443" s="59" t="str">
        <f t="shared" si="15"/>
        <v>1120</v>
      </c>
      <c r="D443" s="92" t="str">
        <f>DEC2HEX(HEX2DEC(INDEX(BaseAddressTable!$B$2:$B$103,(MATCH(A443,BaseAddressTable!$A$2:$A$103,0))))+HEX2DEC(C443))</f>
        <v>A0263120</v>
      </c>
      <c r="E443" s="58" t="s">
        <v>46</v>
      </c>
      <c r="F443" s="58" t="s">
        <v>1948</v>
      </c>
      <c r="G443" s="58" t="s">
        <v>1949</v>
      </c>
      <c r="H443" s="59">
        <v>0</v>
      </c>
      <c r="I443" s="58" t="str">
        <f t="shared" si="14"/>
        <v>car0_num2_50mhz_supported for 5G</v>
      </c>
      <c r="J443" s="58" t="str">
        <f t="shared" si="13"/>
        <v>param.car0_num2_50mhz_supported</v>
      </c>
      <c r="K443" s="52"/>
    </row>
    <row r="444" spans="1:11">
      <c r="A444" s="58" t="s">
        <v>5</v>
      </c>
      <c r="B444" s="58" t="s">
        <v>1924</v>
      </c>
      <c r="C444" s="59" t="str">
        <f t="shared" si="15"/>
        <v>1120</v>
      </c>
      <c r="D444" s="92" t="str">
        <f>DEC2HEX(HEX2DEC(INDEX(BaseAddressTable!$B$2:$B$103,(MATCH(A444,BaseAddressTable!$A$2:$A$103,0))))+HEX2DEC(C444))</f>
        <v>A0263120</v>
      </c>
      <c r="E444" s="58" t="s">
        <v>46</v>
      </c>
      <c r="F444" s="58" t="s">
        <v>1950</v>
      </c>
      <c r="G444" s="58" t="s">
        <v>1951</v>
      </c>
      <c r="H444" s="59">
        <v>0</v>
      </c>
      <c r="I444" s="58" t="str">
        <f t="shared" si="14"/>
        <v>car0_num1_60mhz_supported for 5G</v>
      </c>
      <c r="J444" s="58" t="str">
        <f t="shared" si="13"/>
        <v>param.car0_num1_60mhz_supported</v>
      </c>
      <c r="K444" s="52"/>
    </row>
    <row r="445" spans="1:11">
      <c r="A445" s="58" t="s">
        <v>5</v>
      </c>
      <c r="B445" s="58" t="s">
        <v>1924</v>
      </c>
      <c r="C445" s="59" t="str">
        <f t="shared" si="15"/>
        <v>1120</v>
      </c>
      <c r="D445" s="92" t="str">
        <f>DEC2HEX(HEX2DEC(INDEX(BaseAddressTable!$B$2:$B$103,(MATCH(A445,BaseAddressTable!$A$2:$A$103,0))))+HEX2DEC(C445))</f>
        <v>A0263120</v>
      </c>
      <c r="E445" s="58" t="s">
        <v>46</v>
      </c>
      <c r="F445" s="58" t="s">
        <v>1952</v>
      </c>
      <c r="G445" s="58" t="s">
        <v>976</v>
      </c>
      <c r="H445" s="59">
        <v>0</v>
      </c>
      <c r="I445" s="58" t="str">
        <f t="shared" si="14"/>
        <v>car0_num2_60mhz_supported for 5G</v>
      </c>
      <c r="J445" s="58" t="str">
        <f t="shared" si="13"/>
        <v>param.car0_num2_60mhz_supported</v>
      </c>
      <c r="K445" s="52"/>
    </row>
    <row r="446" spans="1:11">
      <c r="A446" s="58" t="s">
        <v>5</v>
      </c>
      <c r="B446" s="58" t="s">
        <v>1924</v>
      </c>
      <c r="C446" s="59" t="str">
        <f t="shared" si="15"/>
        <v>1120</v>
      </c>
      <c r="D446" s="92" t="str">
        <f>DEC2HEX(HEX2DEC(INDEX(BaseAddressTable!$B$2:$B$103,(MATCH(A446,BaseAddressTable!$A$2:$A$103,0))))+HEX2DEC(C446))</f>
        <v>A0263120</v>
      </c>
      <c r="E446" s="58" t="s">
        <v>46</v>
      </c>
      <c r="F446" s="58" t="s">
        <v>1953</v>
      </c>
      <c r="G446" s="58" t="s">
        <v>980</v>
      </c>
      <c r="H446" s="59">
        <v>0</v>
      </c>
      <c r="I446" s="58" t="str">
        <f t="shared" si="14"/>
        <v>car0_num1_70mhz_supported for 5G</v>
      </c>
      <c r="J446" s="58" t="str">
        <f t="shared" si="13"/>
        <v>param.car0_num1_70mhz_supported</v>
      </c>
      <c r="K446" s="52"/>
    </row>
    <row r="447" spans="1:11">
      <c r="A447" s="58" t="s">
        <v>5</v>
      </c>
      <c r="B447" s="58" t="s">
        <v>1924</v>
      </c>
      <c r="C447" s="59" t="str">
        <f t="shared" si="15"/>
        <v>1120</v>
      </c>
      <c r="D447" s="92" t="str">
        <f>DEC2HEX(HEX2DEC(INDEX(BaseAddressTable!$B$2:$B$103,(MATCH(A447,BaseAddressTable!$A$2:$A$103,0))))+HEX2DEC(C447))</f>
        <v>A0263120</v>
      </c>
      <c r="E447" s="58" t="s">
        <v>46</v>
      </c>
      <c r="F447" s="58" t="s">
        <v>1954</v>
      </c>
      <c r="G447" s="58" t="s">
        <v>984</v>
      </c>
      <c r="H447" s="59">
        <v>0</v>
      </c>
      <c r="I447" s="58" t="str">
        <f t="shared" si="14"/>
        <v>car0_num2_70mhz_supported for 5G</v>
      </c>
      <c r="J447" s="58" t="str">
        <f t="shared" si="13"/>
        <v>param.car0_num2_70mhz_supported</v>
      </c>
      <c r="K447" s="52"/>
    </row>
    <row r="448" spans="1:11">
      <c r="A448" s="58" t="s">
        <v>5</v>
      </c>
      <c r="B448" s="58" t="s">
        <v>1924</v>
      </c>
      <c r="C448" s="59" t="str">
        <f t="shared" si="15"/>
        <v>1120</v>
      </c>
      <c r="D448" s="92" t="str">
        <f>DEC2HEX(HEX2DEC(INDEX(BaseAddressTable!$B$2:$B$103,(MATCH(A448,BaseAddressTable!$A$2:$A$103,0))))+HEX2DEC(C448))</f>
        <v>A0263120</v>
      </c>
      <c r="E448" s="58" t="s">
        <v>46</v>
      </c>
      <c r="F448" s="58" t="s">
        <v>1955</v>
      </c>
      <c r="G448" s="58" t="s">
        <v>988</v>
      </c>
      <c r="H448" s="59">
        <v>0</v>
      </c>
      <c r="I448" s="58" t="str">
        <f t="shared" si="14"/>
        <v>car0_num1_80mhz_supported for 5G</v>
      </c>
      <c r="J448" s="58" t="str">
        <f t="shared" si="13"/>
        <v>param.car0_num1_80mhz_supported</v>
      </c>
      <c r="K448" s="52"/>
    </row>
    <row r="449" spans="1:11">
      <c r="A449" s="58" t="s">
        <v>5</v>
      </c>
      <c r="B449" s="58" t="s">
        <v>1924</v>
      </c>
      <c r="C449" s="59" t="str">
        <f t="shared" si="15"/>
        <v>1120</v>
      </c>
      <c r="D449" s="92" t="str">
        <f>DEC2HEX(HEX2DEC(INDEX(BaseAddressTable!$B$2:$B$103,(MATCH(A449,BaseAddressTable!$A$2:$A$103,0))))+HEX2DEC(C449))</f>
        <v>A0263120</v>
      </c>
      <c r="E449" s="58" t="s">
        <v>46</v>
      </c>
      <c r="F449" s="58" t="s">
        <v>1956</v>
      </c>
      <c r="G449" s="58" t="s">
        <v>1957</v>
      </c>
      <c r="H449" s="59">
        <v>0</v>
      </c>
      <c r="I449" s="58" t="str">
        <f t="shared" si="14"/>
        <v>car0_num2_80mhz_supported for 5G</v>
      </c>
      <c r="J449" s="58" t="str">
        <f t="shared" si="13"/>
        <v>param.car0_num2_80mhz_supported</v>
      </c>
      <c r="K449" s="52"/>
    </row>
    <row r="450" spans="1:11">
      <c r="A450" s="58" t="s">
        <v>5</v>
      </c>
      <c r="B450" s="58" t="s">
        <v>1924</v>
      </c>
      <c r="C450" s="59" t="str">
        <f t="shared" si="15"/>
        <v>1120</v>
      </c>
      <c r="D450" s="92" t="str">
        <f>DEC2HEX(HEX2DEC(INDEX(BaseAddressTable!$B$2:$B$103,(MATCH(A450,BaseAddressTable!$A$2:$A$103,0))))+HEX2DEC(C450))</f>
        <v>A0263120</v>
      </c>
      <c r="E450" s="58" t="s">
        <v>46</v>
      </c>
      <c r="F450" s="58" t="s">
        <v>1958</v>
      </c>
      <c r="G450" s="58" t="s">
        <v>1959</v>
      </c>
      <c r="H450" s="59">
        <v>0</v>
      </c>
      <c r="I450" s="58" t="str">
        <f t="shared" si="14"/>
        <v>car0_num1_90mhz_supported for 5G</v>
      </c>
      <c r="J450" s="58" t="str">
        <f t="shared" si="13"/>
        <v>param.car0_num1_90mhz_supported</v>
      </c>
      <c r="K450" s="52"/>
    </row>
    <row r="451" spans="1:11">
      <c r="A451" s="58" t="s">
        <v>5</v>
      </c>
      <c r="B451" s="58" t="s">
        <v>1924</v>
      </c>
      <c r="C451" s="59" t="str">
        <f t="shared" si="15"/>
        <v>1120</v>
      </c>
      <c r="D451" s="92" t="str">
        <f>DEC2HEX(HEX2DEC(INDEX(BaseAddressTable!$B$2:$B$103,(MATCH(A451,BaseAddressTable!$A$2:$A$103,0))))+HEX2DEC(C451))</f>
        <v>A0263120</v>
      </c>
      <c r="E451" s="58" t="s">
        <v>46</v>
      </c>
      <c r="F451" s="58" t="s">
        <v>1960</v>
      </c>
      <c r="G451" s="58" t="s">
        <v>1961</v>
      </c>
      <c r="H451" s="59">
        <v>0</v>
      </c>
      <c r="I451" s="58" t="str">
        <f t="shared" si="14"/>
        <v>car0_num2_90mhz_supported for 5G</v>
      </c>
      <c r="J451" s="58" t="str">
        <f t="shared" si="13"/>
        <v>param.car0_num2_90mhz_supported</v>
      </c>
      <c r="K451" s="52"/>
    </row>
    <row r="452" spans="1:11">
      <c r="A452" s="58" t="s">
        <v>5</v>
      </c>
      <c r="B452" s="58" t="s">
        <v>1962</v>
      </c>
      <c r="C452" s="59" t="str">
        <f>DEC2HEX(HEX2DEC(C450)+4)</f>
        <v>1124</v>
      </c>
      <c r="D452" s="92" t="str">
        <f>DEC2HEX(HEX2DEC(INDEX(BaseAddressTable!$B$2:$B$103,(MATCH(A452,BaseAddressTable!$A$2:$A$103,0))))+HEX2DEC(C452))</f>
        <v>A0263124</v>
      </c>
      <c r="E452" s="58" t="s">
        <v>46</v>
      </c>
      <c r="F452" s="58" t="s">
        <v>1963</v>
      </c>
      <c r="G452" s="58" t="s">
        <v>91</v>
      </c>
      <c r="H452" s="59">
        <v>0</v>
      </c>
      <c r="I452" s="58" t="str">
        <f t="shared" si="14"/>
        <v>car0_num1_100mhz_supported for 5G</v>
      </c>
      <c r="J452" s="58" t="str">
        <f t="shared" si="13"/>
        <v>param.car0_num1_100mhz_supported</v>
      </c>
      <c r="K452" s="52"/>
    </row>
    <row r="453" spans="1:11">
      <c r="A453" s="58" t="s">
        <v>5</v>
      </c>
      <c r="B453" s="58" t="s">
        <v>1962</v>
      </c>
      <c r="C453" s="59" t="str">
        <f>C452</f>
        <v>1124</v>
      </c>
      <c r="D453" s="92" t="str">
        <f>DEC2HEX(HEX2DEC(INDEX(BaseAddressTable!$B$2:$B$103,(MATCH(A453,BaseAddressTable!$A$2:$A$103,0))))+HEX2DEC(C453))</f>
        <v>A0263124</v>
      </c>
      <c r="E453" s="58" t="s">
        <v>46</v>
      </c>
      <c r="F453" s="58" t="s">
        <v>1964</v>
      </c>
      <c r="G453" s="58" t="s">
        <v>119</v>
      </c>
      <c r="H453" s="59">
        <v>0</v>
      </c>
      <c r="I453" s="58" t="str">
        <f t="shared" si="14"/>
        <v>car0_num2_100mhz_supported for 5G</v>
      </c>
      <c r="J453" s="58" t="str">
        <f t="shared" si="13"/>
        <v>param.car0_num2_100mhz_supported</v>
      </c>
      <c r="K453" s="52"/>
    </row>
    <row r="454" spans="1:11">
      <c r="A454" s="58" t="s">
        <v>5</v>
      </c>
      <c r="B454" s="58" t="s">
        <v>1965</v>
      </c>
      <c r="C454" s="59" t="str">
        <f>DEC2HEX(HEX2DEC(C452)+4)</f>
        <v>1128</v>
      </c>
      <c r="D454" s="92" t="str">
        <f>DEC2HEX(HEX2DEC(INDEX(BaseAddressTable!$B$2:$B$103,(MATCH(A454,BaseAddressTable!$A$2:$A$103,0))))+HEX2DEC(C454))</f>
        <v>A0263128</v>
      </c>
      <c r="E454" s="58" t="s">
        <v>46</v>
      </c>
      <c r="F454" s="58" t="s">
        <v>1966</v>
      </c>
      <c r="G454" s="58" t="s">
        <v>91</v>
      </c>
      <c r="H454" s="59">
        <v>1</v>
      </c>
      <c r="I454" s="58" t="str">
        <f t="shared" si="14"/>
        <v>car1_num0_5mhz_supported for both LTE &amp; 5G</v>
      </c>
      <c r="J454" s="58" t="str">
        <f t="shared" si="13"/>
        <v>param.car1_num0_5mhz_supported</v>
      </c>
      <c r="K454" s="52"/>
    </row>
    <row r="455" spans="1:11">
      <c r="A455" s="58" t="s">
        <v>5</v>
      </c>
      <c r="B455" s="58" t="s">
        <v>1965</v>
      </c>
      <c r="C455" s="59" t="str">
        <f t="shared" ref="C455:C484" si="16">C454</f>
        <v>1128</v>
      </c>
      <c r="D455" s="92" t="str">
        <f>DEC2HEX(HEX2DEC(INDEX(BaseAddressTable!$B$2:$B$103,(MATCH(A455,BaseAddressTable!$A$2:$A$103,0))))+HEX2DEC(C455))</f>
        <v>A0263128</v>
      </c>
      <c r="E455" s="58" t="s">
        <v>46</v>
      </c>
      <c r="F455" s="58" t="s">
        <v>1967</v>
      </c>
      <c r="G455" s="58" t="s">
        <v>119</v>
      </c>
      <c r="H455" s="59">
        <v>1</v>
      </c>
      <c r="I455" s="58" t="str">
        <f t="shared" si="14"/>
        <v>car1_num1_5mhz_supported for 5G</v>
      </c>
      <c r="J455" s="58" t="str">
        <f t="shared" si="13"/>
        <v>param.car1_num1_5mhz_supported</v>
      </c>
      <c r="K455" s="52"/>
    </row>
    <row r="456" spans="1:11">
      <c r="A456" s="58" t="s">
        <v>5</v>
      </c>
      <c r="B456" s="58" t="s">
        <v>1965</v>
      </c>
      <c r="C456" s="59" t="str">
        <f t="shared" si="16"/>
        <v>1128</v>
      </c>
      <c r="D456" s="92" t="str">
        <f>DEC2HEX(HEX2DEC(INDEX(BaseAddressTable!$B$2:$B$103,(MATCH(A456,BaseAddressTable!$A$2:$A$103,0))))+HEX2DEC(C456))</f>
        <v>A0263128</v>
      </c>
      <c r="E456" s="58" t="s">
        <v>46</v>
      </c>
      <c r="F456" s="58" t="s">
        <v>1968</v>
      </c>
      <c r="G456" s="58" t="s">
        <v>123</v>
      </c>
      <c r="H456" s="59">
        <v>1</v>
      </c>
      <c r="I456" s="58" t="str">
        <f t="shared" si="14"/>
        <v>car1_num0_10mhz_supported for both LTE &amp; 5G</v>
      </c>
      <c r="J456" s="58" t="str">
        <f t="shared" si="13"/>
        <v>param.car1_num0_10mhz_supported</v>
      </c>
      <c r="K456" s="52"/>
    </row>
    <row r="457" spans="1:11">
      <c r="A457" s="58" t="s">
        <v>5</v>
      </c>
      <c r="B457" s="58" t="s">
        <v>1965</v>
      </c>
      <c r="C457" s="59" t="str">
        <f t="shared" si="16"/>
        <v>1128</v>
      </c>
      <c r="D457" s="92" t="str">
        <f>DEC2HEX(HEX2DEC(INDEX(BaseAddressTable!$B$2:$B$103,(MATCH(A457,BaseAddressTable!$A$2:$A$103,0))))+HEX2DEC(C457))</f>
        <v>A0263128</v>
      </c>
      <c r="E457" s="58" t="s">
        <v>46</v>
      </c>
      <c r="F457" s="58" t="s">
        <v>1969</v>
      </c>
      <c r="G457" s="58" t="s">
        <v>127</v>
      </c>
      <c r="H457" s="59">
        <v>1</v>
      </c>
      <c r="I457" s="58" t="str">
        <f t="shared" si="14"/>
        <v>car1_num1_10mhz_supported for 5G</v>
      </c>
      <c r="J457" s="58" t="str">
        <f t="shared" si="13"/>
        <v>param.car1_num1_10mhz_supported</v>
      </c>
      <c r="K457" s="52"/>
    </row>
    <row r="458" spans="1:11">
      <c r="A458" s="58" t="s">
        <v>5</v>
      </c>
      <c r="B458" s="58" t="s">
        <v>1965</v>
      </c>
      <c r="C458" s="59" t="str">
        <f t="shared" si="16"/>
        <v>1128</v>
      </c>
      <c r="D458" s="92" t="str">
        <f>DEC2HEX(HEX2DEC(INDEX(BaseAddressTable!$B$2:$B$103,(MATCH(A458,BaseAddressTable!$A$2:$A$103,0))))+HEX2DEC(C458))</f>
        <v>A0263128</v>
      </c>
      <c r="E458" s="58" t="s">
        <v>46</v>
      </c>
      <c r="F458" s="58" t="s">
        <v>1970</v>
      </c>
      <c r="G458" s="58" t="s">
        <v>131</v>
      </c>
      <c r="H458" s="59">
        <v>1</v>
      </c>
      <c r="I458" s="58" t="str">
        <f t="shared" si="14"/>
        <v>car1_num2_10mhz_supported for 5G</v>
      </c>
      <c r="J458" s="58" t="str">
        <f t="shared" si="13"/>
        <v>param.car1_num2_10mhz_supported</v>
      </c>
      <c r="K458" s="52"/>
    </row>
    <row r="459" spans="1:11">
      <c r="A459" s="58" t="s">
        <v>5</v>
      </c>
      <c r="B459" s="58" t="s">
        <v>1965</v>
      </c>
      <c r="C459" s="59" t="str">
        <f t="shared" si="16"/>
        <v>1128</v>
      </c>
      <c r="D459" s="92" t="str">
        <f>DEC2HEX(HEX2DEC(INDEX(BaseAddressTable!$B$2:$B$103,(MATCH(A459,BaseAddressTable!$A$2:$A$103,0))))+HEX2DEC(C459))</f>
        <v>A0263128</v>
      </c>
      <c r="E459" s="58" t="s">
        <v>46</v>
      </c>
      <c r="F459" s="58" t="s">
        <v>1971</v>
      </c>
      <c r="G459" s="58" t="s">
        <v>135</v>
      </c>
      <c r="H459" s="59">
        <v>1</v>
      </c>
      <c r="I459" s="58" t="str">
        <f t="shared" si="14"/>
        <v>car1_num0_15mhz_supported for both LTE &amp; 5G</v>
      </c>
      <c r="J459" s="58" t="str">
        <f t="shared" si="13"/>
        <v>param.car1_num0_15mhz_supported</v>
      </c>
      <c r="K459" s="52"/>
    </row>
    <row r="460" spans="1:11">
      <c r="A460" s="58" t="s">
        <v>5</v>
      </c>
      <c r="B460" s="58" t="s">
        <v>1965</v>
      </c>
      <c r="C460" s="59" t="str">
        <f t="shared" si="16"/>
        <v>1128</v>
      </c>
      <c r="D460" s="92" t="str">
        <f>DEC2HEX(HEX2DEC(INDEX(BaseAddressTable!$B$2:$B$103,(MATCH(A460,BaseAddressTable!$A$2:$A$103,0))))+HEX2DEC(C460))</f>
        <v>A0263128</v>
      </c>
      <c r="E460" s="58" t="s">
        <v>46</v>
      </c>
      <c r="F460" s="58" t="s">
        <v>1972</v>
      </c>
      <c r="G460" s="58" t="s">
        <v>139</v>
      </c>
      <c r="H460" s="59">
        <v>1</v>
      </c>
      <c r="I460" s="58" t="str">
        <f t="shared" si="14"/>
        <v>car1_num1_15mhz_supported for 5G</v>
      </c>
      <c r="J460" s="58" t="str">
        <f t="shared" si="13"/>
        <v>param.car1_num1_15mhz_supported</v>
      </c>
      <c r="K460" s="52"/>
    </row>
    <row r="461" spans="1:11">
      <c r="A461" s="58" t="s">
        <v>5</v>
      </c>
      <c r="B461" s="58" t="s">
        <v>1965</v>
      </c>
      <c r="C461" s="59" t="str">
        <f t="shared" si="16"/>
        <v>1128</v>
      </c>
      <c r="D461" s="92" t="str">
        <f>DEC2HEX(HEX2DEC(INDEX(BaseAddressTable!$B$2:$B$103,(MATCH(A461,BaseAddressTable!$A$2:$A$103,0))))+HEX2DEC(C461))</f>
        <v>A0263128</v>
      </c>
      <c r="E461" s="58" t="s">
        <v>46</v>
      </c>
      <c r="F461" s="58" t="s">
        <v>1973</v>
      </c>
      <c r="G461" s="58" t="s">
        <v>143</v>
      </c>
      <c r="H461" s="59">
        <v>1</v>
      </c>
      <c r="I461" s="58" t="str">
        <f t="shared" si="14"/>
        <v>car1_num2_15mhz_supported for 5G</v>
      </c>
      <c r="J461" s="58" t="str">
        <f t="shared" si="13"/>
        <v>param.car1_num2_15mhz_supported</v>
      </c>
      <c r="K461" s="52"/>
    </row>
    <row r="462" spans="1:11">
      <c r="A462" s="58" t="s">
        <v>5</v>
      </c>
      <c r="B462" s="58" t="s">
        <v>1965</v>
      </c>
      <c r="C462" s="59" t="str">
        <f t="shared" si="16"/>
        <v>1128</v>
      </c>
      <c r="D462" s="92" t="str">
        <f>DEC2HEX(HEX2DEC(INDEX(BaseAddressTable!$B$2:$B$103,(MATCH(A462,BaseAddressTable!$A$2:$A$103,0))))+HEX2DEC(C462))</f>
        <v>A0263128</v>
      </c>
      <c r="E462" s="58" t="s">
        <v>46</v>
      </c>
      <c r="F462" s="58" t="s">
        <v>1974</v>
      </c>
      <c r="G462" s="58" t="s">
        <v>109</v>
      </c>
      <c r="H462" s="59">
        <v>1</v>
      </c>
      <c r="I462" s="58" t="str">
        <f t="shared" si="14"/>
        <v>car1_num0_20mhz_supported for both LTE &amp; 5G</v>
      </c>
      <c r="J462" s="58" t="str">
        <f t="shared" si="13"/>
        <v>param.car1_num0_20mhz_supported</v>
      </c>
      <c r="K462" s="52"/>
    </row>
    <row r="463" spans="1:11">
      <c r="A463" s="58" t="s">
        <v>5</v>
      </c>
      <c r="B463" s="58" t="s">
        <v>1965</v>
      </c>
      <c r="C463" s="59" t="str">
        <f t="shared" si="16"/>
        <v>1128</v>
      </c>
      <c r="D463" s="92" t="str">
        <f>DEC2HEX(HEX2DEC(INDEX(BaseAddressTable!$B$2:$B$103,(MATCH(A463,BaseAddressTable!$A$2:$A$103,0))))+HEX2DEC(C463))</f>
        <v>A0263128</v>
      </c>
      <c r="E463" s="58" t="s">
        <v>46</v>
      </c>
      <c r="F463" s="58" t="s">
        <v>1975</v>
      </c>
      <c r="G463" s="58" t="s">
        <v>149</v>
      </c>
      <c r="H463" s="59">
        <v>1</v>
      </c>
      <c r="I463" s="58" t="str">
        <f t="shared" si="14"/>
        <v>car1_num1_20mhz_supported for 5G</v>
      </c>
      <c r="J463" s="58" t="str">
        <f t="shared" si="13"/>
        <v>param.car1_num1_20mhz_supported</v>
      </c>
      <c r="K463" s="52"/>
    </row>
    <row r="464" spans="1:11">
      <c r="A464" s="58" t="s">
        <v>5</v>
      </c>
      <c r="B464" s="58" t="s">
        <v>1965</v>
      </c>
      <c r="C464" s="59" t="str">
        <f t="shared" si="16"/>
        <v>1128</v>
      </c>
      <c r="D464" s="92" t="str">
        <f>DEC2HEX(HEX2DEC(INDEX(BaseAddressTable!$B$2:$B$103,(MATCH(A464,BaseAddressTable!$A$2:$A$103,0))))+HEX2DEC(C464))</f>
        <v>A0263128</v>
      </c>
      <c r="E464" s="58" t="s">
        <v>46</v>
      </c>
      <c r="F464" s="58" t="s">
        <v>1976</v>
      </c>
      <c r="G464" s="58" t="s">
        <v>953</v>
      </c>
      <c r="H464" s="59">
        <v>1</v>
      </c>
      <c r="I464" s="58" t="str">
        <f t="shared" si="14"/>
        <v>car1_num2_20mhz_supported for 5G</v>
      </c>
      <c r="J464" s="58" t="str">
        <f t="shared" si="13"/>
        <v>param.car1_num2_20mhz_supported</v>
      </c>
      <c r="K464" s="52"/>
    </row>
    <row r="465" spans="1:11">
      <c r="A465" s="58" t="s">
        <v>5</v>
      </c>
      <c r="B465" s="58" t="s">
        <v>1965</v>
      </c>
      <c r="C465" s="59" t="str">
        <f t="shared" si="16"/>
        <v>1128</v>
      </c>
      <c r="D465" s="92" t="str">
        <f>DEC2HEX(HEX2DEC(INDEX(BaseAddressTable!$B$2:$B$103,(MATCH(A465,BaseAddressTable!$A$2:$A$103,0))))+HEX2DEC(C465))</f>
        <v>A0263128</v>
      </c>
      <c r="E465" s="58" t="s">
        <v>46</v>
      </c>
      <c r="F465" s="58" t="s">
        <v>1977</v>
      </c>
      <c r="G465" s="58" t="s">
        <v>957</v>
      </c>
      <c r="H465" s="59">
        <v>1</v>
      </c>
      <c r="I465" s="58" t="str">
        <f t="shared" si="14"/>
        <v>car1_num0_25mhz_supported for both LTE &amp; 5G</v>
      </c>
      <c r="J465" s="58" t="str">
        <f t="shared" si="13"/>
        <v>param.car1_num0_25mhz_supported</v>
      </c>
      <c r="K465" s="52"/>
    </row>
    <row r="466" spans="1:11">
      <c r="A466" s="58" t="s">
        <v>5</v>
      </c>
      <c r="B466" s="58" t="s">
        <v>1965</v>
      </c>
      <c r="C466" s="59" t="str">
        <f t="shared" si="16"/>
        <v>1128</v>
      </c>
      <c r="D466" s="92" t="str">
        <f>DEC2HEX(HEX2DEC(INDEX(BaseAddressTable!$B$2:$B$103,(MATCH(A466,BaseAddressTable!$A$2:$A$103,0))))+HEX2DEC(C466))</f>
        <v>A0263128</v>
      </c>
      <c r="E466" s="58" t="s">
        <v>46</v>
      </c>
      <c r="F466" s="58" t="s">
        <v>1978</v>
      </c>
      <c r="G466" s="58" t="s">
        <v>867</v>
      </c>
      <c r="H466" s="59">
        <v>1</v>
      </c>
      <c r="I466" s="58" t="str">
        <f t="shared" si="14"/>
        <v>car1_num1_25mhz_supported for 5G</v>
      </c>
      <c r="J466" s="58" t="str">
        <f t="shared" si="13"/>
        <v>param.car1_num1_25mhz_supported</v>
      </c>
      <c r="K466" s="52"/>
    </row>
    <row r="467" spans="1:11">
      <c r="A467" s="58" t="s">
        <v>5</v>
      </c>
      <c r="B467" s="58" t="s">
        <v>1965</v>
      </c>
      <c r="C467" s="59" t="str">
        <f t="shared" si="16"/>
        <v>1128</v>
      </c>
      <c r="D467" s="92" t="str">
        <f>DEC2HEX(HEX2DEC(INDEX(BaseAddressTable!$B$2:$B$103,(MATCH(A467,BaseAddressTable!$A$2:$A$103,0))))+HEX2DEC(C467))</f>
        <v>A0263128</v>
      </c>
      <c r="E467" s="58" t="s">
        <v>46</v>
      </c>
      <c r="F467" s="58" t="s">
        <v>1979</v>
      </c>
      <c r="G467" s="58" t="s">
        <v>871</v>
      </c>
      <c r="H467" s="59">
        <v>1</v>
      </c>
      <c r="I467" s="58" t="str">
        <f t="shared" si="14"/>
        <v>car1_num2_25mhz_supported for 5G</v>
      </c>
      <c r="J467" s="58" t="str">
        <f t="shared" si="13"/>
        <v>param.car1_num2_25mhz_supported</v>
      </c>
      <c r="K467" s="52"/>
    </row>
    <row r="468" spans="1:11">
      <c r="A468" s="58" t="s">
        <v>5</v>
      </c>
      <c r="B468" s="58" t="s">
        <v>1965</v>
      </c>
      <c r="C468" s="59" t="str">
        <f t="shared" si="16"/>
        <v>1128</v>
      </c>
      <c r="D468" s="92" t="str">
        <f>DEC2HEX(HEX2DEC(INDEX(BaseAddressTable!$B$2:$B$103,(MATCH(A468,BaseAddressTable!$A$2:$A$103,0))))+HEX2DEC(C468))</f>
        <v>A0263128</v>
      </c>
      <c r="E468" s="58" t="s">
        <v>46</v>
      </c>
      <c r="F468" s="58" t="s">
        <v>1980</v>
      </c>
      <c r="G468" s="58" t="s">
        <v>874</v>
      </c>
      <c r="H468" s="59">
        <v>1</v>
      </c>
      <c r="I468" s="58" t="str">
        <f t="shared" si="14"/>
        <v>car1_num0_30mhz_supported for both LTE &amp; 5G</v>
      </c>
      <c r="J468" s="58" t="str">
        <f t="shared" si="13"/>
        <v>param.car1_num0_30mhz_supported</v>
      </c>
      <c r="K468" s="52"/>
    </row>
    <row r="469" spans="1:11">
      <c r="A469" s="58" t="s">
        <v>5</v>
      </c>
      <c r="B469" s="58" t="s">
        <v>1965</v>
      </c>
      <c r="C469" s="59" t="str">
        <f t="shared" si="16"/>
        <v>1128</v>
      </c>
      <c r="D469" s="92" t="str">
        <f>DEC2HEX(HEX2DEC(INDEX(BaseAddressTable!$B$2:$B$103,(MATCH(A469,BaseAddressTable!$A$2:$A$103,0))))+HEX2DEC(C469))</f>
        <v>A0263128</v>
      </c>
      <c r="E469" s="58" t="s">
        <v>46</v>
      </c>
      <c r="F469" s="58" t="s">
        <v>1981</v>
      </c>
      <c r="G469" s="58" t="s">
        <v>877</v>
      </c>
      <c r="H469" s="59">
        <v>1</v>
      </c>
      <c r="I469" s="58" t="str">
        <f t="shared" si="14"/>
        <v>car1_num1_30mhz_supported for 5G</v>
      </c>
      <c r="J469" s="58" t="str">
        <f t="shared" si="13"/>
        <v>param.car1_num1_30mhz_supported</v>
      </c>
      <c r="K469" s="52"/>
    </row>
    <row r="470" spans="1:11">
      <c r="A470" s="58" t="s">
        <v>5</v>
      </c>
      <c r="B470" s="58" t="s">
        <v>1965</v>
      </c>
      <c r="C470" s="59" t="str">
        <f t="shared" si="16"/>
        <v>1128</v>
      </c>
      <c r="D470" s="92" t="str">
        <f>DEC2HEX(HEX2DEC(INDEX(BaseAddressTable!$B$2:$B$103,(MATCH(A470,BaseAddressTable!$A$2:$A$103,0))))+HEX2DEC(C470))</f>
        <v>A0263128</v>
      </c>
      <c r="E470" s="58" t="s">
        <v>46</v>
      </c>
      <c r="F470" s="58" t="s">
        <v>1982</v>
      </c>
      <c r="G470" s="58" t="s">
        <v>270</v>
      </c>
      <c r="H470" s="59">
        <v>1</v>
      </c>
      <c r="I470" s="58" t="str">
        <f t="shared" si="14"/>
        <v>car1_num2_30mhz_supported for 5G</v>
      </c>
      <c r="J470" s="58" t="str">
        <f t="shared" si="13"/>
        <v>param.car1_num2_30mhz_supported</v>
      </c>
      <c r="K470" s="52"/>
    </row>
    <row r="471" spans="1:11">
      <c r="A471" s="58" t="s">
        <v>5</v>
      </c>
      <c r="B471" s="58" t="s">
        <v>1965</v>
      </c>
      <c r="C471" s="59" t="str">
        <f t="shared" si="16"/>
        <v>1128</v>
      </c>
      <c r="D471" s="92" t="str">
        <f>DEC2HEX(HEX2DEC(INDEX(BaseAddressTable!$B$2:$B$103,(MATCH(A471,BaseAddressTable!$A$2:$A$103,0))))+HEX2DEC(C471))</f>
        <v>A0263128</v>
      </c>
      <c r="E471" s="58" t="s">
        <v>46</v>
      </c>
      <c r="F471" s="58" t="s">
        <v>1983</v>
      </c>
      <c r="G471" s="58" t="s">
        <v>964</v>
      </c>
      <c r="H471" s="59">
        <v>0</v>
      </c>
      <c r="I471" s="58" t="str">
        <f t="shared" si="14"/>
        <v>car1_num0_40mhz_supported for both LTE &amp; 5G</v>
      </c>
      <c r="J471" s="58" t="str">
        <f t="shared" si="13"/>
        <v>param.car1_num0_40mhz_supported</v>
      </c>
      <c r="K471" s="52"/>
    </row>
    <row r="472" spans="1:11">
      <c r="A472" s="58" t="s">
        <v>5</v>
      </c>
      <c r="B472" s="58" t="s">
        <v>1965</v>
      </c>
      <c r="C472" s="59" t="str">
        <f t="shared" si="16"/>
        <v>1128</v>
      </c>
      <c r="D472" s="92" t="str">
        <f>DEC2HEX(HEX2DEC(INDEX(BaseAddressTable!$B$2:$B$103,(MATCH(A472,BaseAddressTable!$A$2:$A$103,0))))+HEX2DEC(C472))</f>
        <v>A0263128</v>
      </c>
      <c r="E472" s="58" t="s">
        <v>46</v>
      </c>
      <c r="F472" s="58" t="s">
        <v>1984</v>
      </c>
      <c r="G472" s="58" t="s">
        <v>968</v>
      </c>
      <c r="H472" s="59">
        <v>0</v>
      </c>
      <c r="I472" s="58" t="str">
        <f t="shared" si="14"/>
        <v>car1_num1_40mhz_supported for 5G</v>
      </c>
      <c r="J472" s="58" t="str">
        <f t="shared" si="13"/>
        <v>param.car1_num1_40mhz_supported</v>
      </c>
      <c r="K472" s="52"/>
    </row>
    <row r="473" spans="1:11">
      <c r="A473" s="58" t="s">
        <v>5</v>
      </c>
      <c r="B473" s="58" t="s">
        <v>1965</v>
      </c>
      <c r="C473" s="59" t="str">
        <f t="shared" si="16"/>
        <v>1128</v>
      </c>
      <c r="D473" s="92" t="str">
        <f>DEC2HEX(HEX2DEC(INDEX(BaseAddressTable!$B$2:$B$103,(MATCH(A473,BaseAddressTable!$A$2:$A$103,0))))+HEX2DEC(C473))</f>
        <v>A0263128</v>
      </c>
      <c r="E473" s="58" t="s">
        <v>46</v>
      </c>
      <c r="F473" s="58" t="s">
        <v>1985</v>
      </c>
      <c r="G473" s="58" t="s">
        <v>972</v>
      </c>
      <c r="H473" s="59">
        <v>0</v>
      </c>
      <c r="I473" s="58" t="str">
        <f t="shared" si="14"/>
        <v>car1_num2_40mhz_supported for 5G</v>
      </c>
      <c r="J473" s="58" t="str">
        <f t="shared" si="13"/>
        <v>param.car1_num2_40mhz_supported</v>
      </c>
      <c r="K473" s="52"/>
    </row>
    <row r="474" spans="1:11">
      <c r="A474" s="58" t="s">
        <v>5</v>
      </c>
      <c r="B474" s="58" t="s">
        <v>1965</v>
      </c>
      <c r="C474" s="59" t="str">
        <f t="shared" si="16"/>
        <v>1128</v>
      </c>
      <c r="D474" s="92" t="str">
        <f>DEC2HEX(HEX2DEC(INDEX(BaseAddressTable!$B$2:$B$103,(MATCH(A474,BaseAddressTable!$A$2:$A$103,0))))+HEX2DEC(C474))</f>
        <v>A0263128</v>
      </c>
      <c r="E474" s="58" t="s">
        <v>46</v>
      </c>
      <c r="F474" s="58" t="s">
        <v>1986</v>
      </c>
      <c r="G474" s="58" t="s">
        <v>880</v>
      </c>
      <c r="H474" s="59">
        <v>0</v>
      </c>
      <c r="I474" s="58" t="str">
        <f t="shared" si="14"/>
        <v>car1_num0_50mhz_supported for both LTE &amp; 5G</v>
      </c>
      <c r="J474" s="58" t="str">
        <f t="shared" si="13"/>
        <v>param.car1_num0_50mhz_supported</v>
      </c>
      <c r="K474" s="52"/>
    </row>
    <row r="475" spans="1:11">
      <c r="A475" s="58" t="s">
        <v>5</v>
      </c>
      <c r="B475" s="58" t="s">
        <v>1965</v>
      </c>
      <c r="C475" s="59" t="str">
        <f t="shared" si="16"/>
        <v>1128</v>
      </c>
      <c r="D475" s="92" t="str">
        <f>DEC2HEX(HEX2DEC(INDEX(BaseAddressTable!$B$2:$B$103,(MATCH(A475,BaseAddressTable!$A$2:$A$103,0))))+HEX2DEC(C475))</f>
        <v>A0263128</v>
      </c>
      <c r="E475" s="58" t="s">
        <v>46</v>
      </c>
      <c r="F475" s="58" t="s">
        <v>1987</v>
      </c>
      <c r="G475" s="58" t="s">
        <v>1947</v>
      </c>
      <c r="H475" s="59">
        <v>0</v>
      </c>
      <c r="I475" s="58" t="str">
        <f t="shared" si="14"/>
        <v>car1_num1_50mhz_supported for 5G</v>
      </c>
      <c r="J475" s="58" t="str">
        <f t="shared" si="13"/>
        <v>param.car1_num1_50mhz_supported</v>
      </c>
      <c r="K475" s="52"/>
    </row>
    <row r="476" spans="1:11">
      <c r="A476" s="58" t="s">
        <v>5</v>
      </c>
      <c r="B476" s="58" t="s">
        <v>1965</v>
      </c>
      <c r="C476" s="59" t="str">
        <f t="shared" si="16"/>
        <v>1128</v>
      </c>
      <c r="D476" s="92" t="str">
        <f>DEC2HEX(HEX2DEC(INDEX(BaseAddressTable!$B$2:$B$103,(MATCH(A476,BaseAddressTable!$A$2:$A$103,0))))+HEX2DEC(C476))</f>
        <v>A0263128</v>
      </c>
      <c r="E476" s="58" t="s">
        <v>46</v>
      </c>
      <c r="F476" s="58" t="s">
        <v>1988</v>
      </c>
      <c r="G476" s="58" t="s">
        <v>1949</v>
      </c>
      <c r="H476" s="59">
        <v>0</v>
      </c>
      <c r="I476" s="58" t="str">
        <f t="shared" si="14"/>
        <v>car1_num2_50mhz_supported for 5G</v>
      </c>
      <c r="J476" s="58" t="str">
        <f t="shared" si="13"/>
        <v>param.car1_num2_50mhz_supported</v>
      </c>
      <c r="K476" s="52"/>
    </row>
    <row r="477" spans="1:11">
      <c r="A477" s="58" t="s">
        <v>5</v>
      </c>
      <c r="B477" s="58" t="s">
        <v>1965</v>
      </c>
      <c r="C477" s="59" t="str">
        <f t="shared" si="16"/>
        <v>1128</v>
      </c>
      <c r="D477" s="92" t="str">
        <f>DEC2HEX(HEX2DEC(INDEX(BaseAddressTable!$B$2:$B$103,(MATCH(A477,BaseAddressTable!$A$2:$A$103,0))))+HEX2DEC(C477))</f>
        <v>A0263128</v>
      </c>
      <c r="E477" s="58" t="s">
        <v>46</v>
      </c>
      <c r="F477" s="58" t="s">
        <v>1989</v>
      </c>
      <c r="G477" s="58" t="s">
        <v>1951</v>
      </c>
      <c r="H477" s="59">
        <v>0</v>
      </c>
      <c r="I477" s="58" t="str">
        <f t="shared" si="14"/>
        <v>car1_num1_60mhz_supported for 5G</v>
      </c>
      <c r="J477" s="58" t="str">
        <f t="shared" si="13"/>
        <v>param.car1_num1_60mhz_supported</v>
      </c>
      <c r="K477" s="52"/>
    </row>
    <row r="478" spans="1:11">
      <c r="A478" s="58" t="s">
        <v>5</v>
      </c>
      <c r="B478" s="58" t="s">
        <v>1965</v>
      </c>
      <c r="C478" s="59" t="str">
        <f t="shared" si="16"/>
        <v>1128</v>
      </c>
      <c r="D478" s="92" t="str">
        <f>DEC2HEX(HEX2DEC(INDEX(BaseAddressTable!$B$2:$B$103,(MATCH(A478,BaseAddressTable!$A$2:$A$103,0))))+HEX2DEC(C478))</f>
        <v>A0263128</v>
      </c>
      <c r="E478" s="58" t="s">
        <v>46</v>
      </c>
      <c r="F478" s="58" t="s">
        <v>1990</v>
      </c>
      <c r="G478" s="58" t="s">
        <v>976</v>
      </c>
      <c r="H478" s="59">
        <v>0</v>
      </c>
      <c r="I478" s="58" t="str">
        <f t="shared" si="14"/>
        <v>car1_num2_60mhz_supported for 5G</v>
      </c>
      <c r="J478" s="58" t="str">
        <f t="shared" si="13"/>
        <v>param.car1_num2_60mhz_supported</v>
      </c>
      <c r="K478" s="52"/>
    </row>
    <row r="479" spans="1:11">
      <c r="A479" s="58" t="s">
        <v>5</v>
      </c>
      <c r="B479" s="58" t="s">
        <v>1965</v>
      </c>
      <c r="C479" s="59" t="str">
        <f t="shared" si="16"/>
        <v>1128</v>
      </c>
      <c r="D479" s="92" t="str">
        <f>DEC2HEX(HEX2DEC(INDEX(BaseAddressTable!$B$2:$B$103,(MATCH(A479,BaseAddressTable!$A$2:$A$103,0))))+HEX2DEC(C479))</f>
        <v>A0263128</v>
      </c>
      <c r="E479" s="58" t="s">
        <v>46</v>
      </c>
      <c r="F479" s="58" t="s">
        <v>1991</v>
      </c>
      <c r="G479" s="58" t="s">
        <v>980</v>
      </c>
      <c r="H479" s="59">
        <v>0</v>
      </c>
      <c r="I479" s="58" t="str">
        <f t="shared" si="14"/>
        <v>car1_num1_70mhz_supported for 5G</v>
      </c>
      <c r="J479" s="58" t="str">
        <f t="shared" si="13"/>
        <v>param.car1_num1_70mhz_supported</v>
      </c>
      <c r="K479" s="52"/>
    </row>
    <row r="480" spans="1:11">
      <c r="A480" s="58" t="s">
        <v>5</v>
      </c>
      <c r="B480" s="58" t="s">
        <v>1965</v>
      </c>
      <c r="C480" s="59" t="str">
        <f t="shared" si="16"/>
        <v>1128</v>
      </c>
      <c r="D480" s="92" t="str">
        <f>DEC2HEX(HEX2DEC(INDEX(BaseAddressTable!$B$2:$B$103,(MATCH(A480,BaseAddressTable!$A$2:$A$103,0))))+HEX2DEC(C480))</f>
        <v>A0263128</v>
      </c>
      <c r="E480" s="58" t="s">
        <v>46</v>
      </c>
      <c r="F480" s="58" t="s">
        <v>1992</v>
      </c>
      <c r="G480" s="58" t="s">
        <v>984</v>
      </c>
      <c r="H480" s="59">
        <v>0</v>
      </c>
      <c r="I480" s="58" t="str">
        <f t="shared" si="14"/>
        <v>car1_num2_70mhz_supported for 5G</v>
      </c>
      <c r="J480" s="58" t="str">
        <f t="shared" ref="J480:J543" si="17">IF(E480="RW",CONCATENATE("ctrl.",F480), CONCATENATE("param.",F480))</f>
        <v>param.car1_num2_70mhz_supported</v>
      </c>
      <c r="K480" s="52"/>
    </row>
    <row r="481" spans="1:11">
      <c r="A481" s="58" t="s">
        <v>5</v>
      </c>
      <c r="B481" s="58" t="s">
        <v>1965</v>
      </c>
      <c r="C481" s="59" t="str">
        <f t="shared" si="16"/>
        <v>1128</v>
      </c>
      <c r="D481" s="92" t="str">
        <f>DEC2HEX(HEX2DEC(INDEX(BaseAddressTable!$B$2:$B$103,(MATCH(A481,BaseAddressTable!$A$2:$A$103,0))))+HEX2DEC(C481))</f>
        <v>A0263128</v>
      </c>
      <c r="E481" s="58" t="s">
        <v>46</v>
      </c>
      <c r="F481" s="58" t="s">
        <v>1993</v>
      </c>
      <c r="G481" s="58" t="s">
        <v>988</v>
      </c>
      <c r="H481" s="59">
        <v>0</v>
      </c>
      <c r="I481" s="58" t="str">
        <f t="shared" si="14"/>
        <v>car1_num1_80mhz_supported for 5G</v>
      </c>
      <c r="J481" s="58" t="str">
        <f t="shared" si="17"/>
        <v>param.car1_num1_80mhz_supported</v>
      </c>
      <c r="K481" s="52"/>
    </row>
    <row r="482" spans="1:11">
      <c r="A482" s="58" t="s">
        <v>5</v>
      </c>
      <c r="B482" s="58" t="s">
        <v>1965</v>
      </c>
      <c r="C482" s="59" t="str">
        <f t="shared" si="16"/>
        <v>1128</v>
      </c>
      <c r="D482" s="92" t="str">
        <f>DEC2HEX(HEX2DEC(INDEX(BaseAddressTable!$B$2:$B$103,(MATCH(A482,BaseAddressTable!$A$2:$A$103,0))))+HEX2DEC(C482))</f>
        <v>A0263128</v>
      </c>
      <c r="E482" s="58" t="s">
        <v>46</v>
      </c>
      <c r="F482" s="58" t="s">
        <v>1994</v>
      </c>
      <c r="G482" s="58" t="s">
        <v>1957</v>
      </c>
      <c r="H482" s="59">
        <v>0</v>
      </c>
      <c r="I482" s="58" t="str">
        <f t="shared" si="14"/>
        <v>car1_num2_80mhz_supported for 5G</v>
      </c>
      <c r="J482" s="58" t="str">
        <f t="shared" si="17"/>
        <v>param.car1_num2_80mhz_supported</v>
      </c>
      <c r="K482" s="52"/>
    </row>
    <row r="483" spans="1:11">
      <c r="A483" s="58" t="s">
        <v>5</v>
      </c>
      <c r="B483" s="58" t="s">
        <v>1965</v>
      </c>
      <c r="C483" s="59" t="str">
        <f t="shared" si="16"/>
        <v>1128</v>
      </c>
      <c r="D483" s="92" t="str">
        <f>DEC2HEX(HEX2DEC(INDEX(BaseAddressTable!$B$2:$B$103,(MATCH(A483,BaseAddressTable!$A$2:$A$103,0))))+HEX2DEC(C483))</f>
        <v>A0263128</v>
      </c>
      <c r="E483" s="58" t="s">
        <v>46</v>
      </c>
      <c r="F483" s="58" t="s">
        <v>1995</v>
      </c>
      <c r="G483" s="58" t="s">
        <v>1959</v>
      </c>
      <c r="H483" s="59">
        <v>0</v>
      </c>
      <c r="I483" s="58" t="str">
        <f t="shared" si="14"/>
        <v>car1_num1_90mhz_supported for 5G</v>
      </c>
      <c r="J483" s="58" t="str">
        <f t="shared" si="17"/>
        <v>param.car1_num1_90mhz_supported</v>
      </c>
      <c r="K483" s="52"/>
    </row>
    <row r="484" spans="1:11">
      <c r="A484" s="58" t="s">
        <v>5</v>
      </c>
      <c r="B484" s="58" t="s">
        <v>1965</v>
      </c>
      <c r="C484" s="59" t="str">
        <f t="shared" si="16"/>
        <v>1128</v>
      </c>
      <c r="D484" s="92" t="str">
        <f>DEC2HEX(HEX2DEC(INDEX(BaseAddressTable!$B$2:$B$103,(MATCH(A484,BaseAddressTable!$A$2:$A$103,0))))+HEX2DEC(C484))</f>
        <v>A0263128</v>
      </c>
      <c r="E484" s="58" t="s">
        <v>46</v>
      </c>
      <c r="F484" s="58" t="s">
        <v>1996</v>
      </c>
      <c r="G484" s="58" t="s">
        <v>1961</v>
      </c>
      <c r="H484" s="59">
        <v>0</v>
      </c>
      <c r="I484" s="58" t="str">
        <f t="shared" si="14"/>
        <v>car1_num2_90mhz_supported for 5G</v>
      </c>
      <c r="J484" s="58" t="str">
        <f t="shared" si="17"/>
        <v>param.car1_num2_90mhz_supported</v>
      </c>
      <c r="K484" s="52"/>
    </row>
    <row r="485" spans="1:11">
      <c r="A485" s="58" t="s">
        <v>5</v>
      </c>
      <c r="B485" s="58" t="s">
        <v>1997</v>
      </c>
      <c r="C485" s="59" t="str">
        <f>DEC2HEX(HEX2DEC(C483)+4)</f>
        <v>112C</v>
      </c>
      <c r="D485" s="92" t="str">
        <f>DEC2HEX(HEX2DEC(INDEX(BaseAddressTable!$B$2:$B$103,(MATCH(A485,BaseAddressTable!$A$2:$A$103,0))))+HEX2DEC(C485))</f>
        <v>A026312C</v>
      </c>
      <c r="E485" s="58" t="s">
        <v>46</v>
      </c>
      <c r="F485" s="58" t="s">
        <v>1998</v>
      </c>
      <c r="G485" s="58" t="s">
        <v>91</v>
      </c>
      <c r="H485" s="59">
        <v>0</v>
      </c>
      <c r="I485" s="58" t="str">
        <f t="shared" si="14"/>
        <v>car1_num1_100mhz_supported for 5G</v>
      </c>
      <c r="J485" s="58" t="str">
        <f t="shared" si="17"/>
        <v>param.car1_num1_100mhz_supported</v>
      </c>
      <c r="K485" s="52"/>
    </row>
    <row r="486" spans="1:11">
      <c r="A486" s="58" t="s">
        <v>5</v>
      </c>
      <c r="B486" s="58" t="s">
        <v>1997</v>
      </c>
      <c r="C486" s="59" t="str">
        <f>C485</f>
        <v>112C</v>
      </c>
      <c r="D486" s="92" t="str">
        <f>DEC2HEX(HEX2DEC(INDEX(BaseAddressTable!$B$2:$B$103,(MATCH(A486,BaseAddressTable!$A$2:$A$103,0))))+HEX2DEC(C486))</f>
        <v>A026312C</v>
      </c>
      <c r="E486" s="58" t="s">
        <v>46</v>
      </c>
      <c r="F486" s="58" t="s">
        <v>1999</v>
      </c>
      <c r="G486" s="58" t="s">
        <v>119</v>
      </c>
      <c r="H486" s="59">
        <v>0</v>
      </c>
      <c r="I486" s="58" t="str">
        <f t="shared" ref="I486:I549" si="18">IF(ISNUMBER(SEARCH("num0",F486)),CONCATENATE(F486," for both LTE &amp; 5G"),CONCATENATE(F486," for 5G"))</f>
        <v>car1_num2_100mhz_supported for 5G</v>
      </c>
      <c r="J486" s="58" t="str">
        <f t="shared" si="17"/>
        <v>param.car1_num2_100mhz_supported</v>
      </c>
      <c r="K486" s="52"/>
    </row>
    <row r="487" spans="1:11" s="177" customFormat="1">
      <c r="A487" s="136" t="s">
        <v>5</v>
      </c>
      <c r="B487" s="136" t="s">
        <v>2000</v>
      </c>
      <c r="C487" s="137" t="str">
        <f>DEC2HEX(HEX2DEC(C485)+4)</f>
        <v>1130</v>
      </c>
      <c r="D487" s="136" t="str">
        <f>DEC2HEX(HEX2DEC(INDEX(BaseAddressTable!$B$2:$B$103,(MATCH(A487,BaseAddressTable!$A$2:$A$103,0))))+HEX2DEC(C487))</f>
        <v>A0263130</v>
      </c>
      <c r="E487" s="136" t="s">
        <v>46</v>
      </c>
      <c r="F487" s="136" t="s">
        <v>2001</v>
      </c>
      <c r="G487" s="136" t="s">
        <v>91</v>
      </c>
      <c r="H487" s="137">
        <v>1</v>
      </c>
      <c r="I487" s="136" t="str">
        <f t="shared" si="18"/>
        <v>car2_num0_5mhz_supported for both LTE &amp; 5G</v>
      </c>
      <c r="J487" s="136" t="str">
        <f t="shared" si="17"/>
        <v>param.car2_num0_5mhz_supported</v>
      </c>
      <c r="K487" s="140"/>
    </row>
    <row r="488" spans="1:11" s="177" customFormat="1">
      <c r="A488" s="136" t="s">
        <v>5</v>
      </c>
      <c r="B488" s="136" t="s">
        <v>2000</v>
      </c>
      <c r="C488" s="137" t="str">
        <f t="shared" ref="C488:C517" si="19">C487</f>
        <v>1130</v>
      </c>
      <c r="D488" s="136" t="str">
        <f>DEC2HEX(HEX2DEC(INDEX(BaseAddressTable!$B$2:$B$103,(MATCH(A488,BaseAddressTable!$A$2:$A$103,0))))+HEX2DEC(C488))</f>
        <v>A0263130</v>
      </c>
      <c r="E488" s="136" t="s">
        <v>46</v>
      </c>
      <c r="F488" s="136" t="s">
        <v>2002</v>
      </c>
      <c r="G488" s="136" t="s">
        <v>119</v>
      </c>
      <c r="H488" s="137">
        <v>1</v>
      </c>
      <c r="I488" s="136" t="str">
        <f t="shared" si="18"/>
        <v>car2_num1_5mhz_supported for 5G</v>
      </c>
      <c r="J488" s="136" t="str">
        <f t="shared" si="17"/>
        <v>param.car2_num1_5mhz_supported</v>
      </c>
      <c r="K488" s="140"/>
    </row>
    <row r="489" spans="1:11" s="177" customFormat="1">
      <c r="A489" s="136" t="s">
        <v>5</v>
      </c>
      <c r="B489" s="136" t="s">
        <v>2000</v>
      </c>
      <c r="C489" s="137" t="str">
        <f t="shared" si="19"/>
        <v>1130</v>
      </c>
      <c r="D489" s="136" t="str">
        <f>DEC2HEX(HEX2DEC(INDEX(BaseAddressTable!$B$2:$B$103,(MATCH(A489,BaseAddressTable!$A$2:$A$103,0))))+HEX2DEC(C489))</f>
        <v>A0263130</v>
      </c>
      <c r="E489" s="136" t="s">
        <v>46</v>
      </c>
      <c r="F489" s="136" t="s">
        <v>2003</v>
      </c>
      <c r="G489" s="136" t="s">
        <v>123</v>
      </c>
      <c r="H489" s="137">
        <v>1</v>
      </c>
      <c r="I489" s="136" t="str">
        <f t="shared" si="18"/>
        <v>car2_num0_10mhz_supported for both LTE &amp; 5G</v>
      </c>
      <c r="J489" s="136" t="str">
        <f t="shared" si="17"/>
        <v>param.car2_num0_10mhz_supported</v>
      </c>
      <c r="K489" s="140"/>
    </row>
    <row r="490" spans="1:11" s="177" customFormat="1">
      <c r="A490" s="136" t="s">
        <v>5</v>
      </c>
      <c r="B490" s="136" t="s">
        <v>2000</v>
      </c>
      <c r="C490" s="137" t="str">
        <f t="shared" si="19"/>
        <v>1130</v>
      </c>
      <c r="D490" s="136" t="str">
        <f>DEC2HEX(HEX2DEC(INDEX(BaseAddressTable!$B$2:$B$103,(MATCH(A490,BaseAddressTable!$A$2:$A$103,0))))+HEX2DEC(C490))</f>
        <v>A0263130</v>
      </c>
      <c r="E490" s="136" t="s">
        <v>46</v>
      </c>
      <c r="F490" s="136" t="s">
        <v>2004</v>
      </c>
      <c r="G490" s="136" t="s">
        <v>127</v>
      </c>
      <c r="H490" s="137">
        <v>1</v>
      </c>
      <c r="I490" s="136" t="str">
        <f t="shared" si="18"/>
        <v>car2_num1_10mhz_supported for 5G</v>
      </c>
      <c r="J490" s="136" t="str">
        <f t="shared" si="17"/>
        <v>param.car2_num1_10mhz_supported</v>
      </c>
      <c r="K490" s="140"/>
    </row>
    <row r="491" spans="1:11" s="177" customFormat="1">
      <c r="A491" s="136" t="s">
        <v>5</v>
      </c>
      <c r="B491" s="136" t="s">
        <v>2000</v>
      </c>
      <c r="C491" s="137" t="str">
        <f t="shared" si="19"/>
        <v>1130</v>
      </c>
      <c r="D491" s="136" t="str">
        <f>DEC2HEX(HEX2DEC(INDEX(BaseAddressTable!$B$2:$B$103,(MATCH(A491,BaseAddressTable!$A$2:$A$103,0))))+HEX2DEC(C491))</f>
        <v>A0263130</v>
      </c>
      <c r="E491" s="136" t="s">
        <v>46</v>
      </c>
      <c r="F491" s="136" t="s">
        <v>2005</v>
      </c>
      <c r="G491" s="136" t="s">
        <v>131</v>
      </c>
      <c r="H491" s="137">
        <v>1</v>
      </c>
      <c r="I491" s="136" t="str">
        <f t="shared" si="18"/>
        <v>car2_num2_10mhz_supported for 5G</v>
      </c>
      <c r="J491" s="136" t="str">
        <f t="shared" si="17"/>
        <v>param.car2_num2_10mhz_supported</v>
      </c>
      <c r="K491" s="140"/>
    </row>
    <row r="492" spans="1:11" s="177" customFormat="1">
      <c r="A492" s="136" t="s">
        <v>5</v>
      </c>
      <c r="B492" s="136" t="s">
        <v>2000</v>
      </c>
      <c r="C492" s="137" t="str">
        <f t="shared" si="19"/>
        <v>1130</v>
      </c>
      <c r="D492" s="136" t="str">
        <f>DEC2HEX(HEX2DEC(INDEX(BaseAddressTable!$B$2:$B$103,(MATCH(A492,BaseAddressTable!$A$2:$A$103,0))))+HEX2DEC(C492))</f>
        <v>A0263130</v>
      </c>
      <c r="E492" s="136" t="s">
        <v>46</v>
      </c>
      <c r="F492" s="136" t="s">
        <v>2006</v>
      </c>
      <c r="G492" s="136" t="s">
        <v>135</v>
      </c>
      <c r="H492" s="137">
        <v>1</v>
      </c>
      <c r="I492" s="136" t="str">
        <f t="shared" si="18"/>
        <v>car2_num0_15mhz_supported for both LTE &amp; 5G</v>
      </c>
      <c r="J492" s="136" t="str">
        <f t="shared" si="17"/>
        <v>param.car2_num0_15mhz_supported</v>
      </c>
      <c r="K492" s="140"/>
    </row>
    <row r="493" spans="1:11" s="177" customFormat="1">
      <c r="A493" s="136" t="s">
        <v>5</v>
      </c>
      <c r="B493" s="136" t="s">
        <v>2000</v>
      </c>
      <c r="C493" s="137" t="str">
        <f t="shared" si="19"/>
        <v>1130</v>
      </c>
      <c r="D493" s="136" t="str">
        <f>DEC2HEX(HEX2DEC(INDEX(BaseAddressTable!$B$2:$B$103,(MATCH(A493,BaseAddressTable!$A$2:$A$103,0))))+HEX2DEC(C493))</f>
        <v>A0263130</v>
      </c>
      <c r="E493" s="136" t="s">
        <v>46</v>
      </c>
      <c r="F493" s="136" t="s">
        <v>2007</v>
      </c>
      <c r="G493" s="136" t="s">
        <v>139</v>
      </c>
      <c r="H493" s="137">
        <v>1</v>
      </c>
      <c r="I493" s="136" t="str">
        <f t="shared" si="18"/>
        <v>car2_num1_15mhz_supported for 5G</v>
      </c>
      <c r="J493" s="136" t="str">
        <f t="shared" si="17"/>
        <v>param.car2_num1_15mhz_supported</v>
      </c>
      <c r="K493" s="140"/>
    </row>
    <row r="494" spans="1:11" s="177" customFormat="1">
      <c r="A494" s="136" t="s">
        <v>5</v>
      </c>
      <c r="B494" s="136" t="s">
        <v>2000</v>
      </c>
      <c r="C494" s="137" t="str">
        <f t="shared" si="19"/>
        <v>1130</v>
      </c>
      <c r="D494" s="136" t="str">
        <f>DEC2HEX(HEX2DEC(INDEX(BaseAddressTable!$B$2:$B$103,(MATCH(A494,BaseAddressTable!$A$2:$A$103,0))))+HEX2DEC(C494))</f>
        <v>A0263130</v>
      </c>
      <c r="E494" s="136" t="s">
        <v>46</v>
      </c>
      <c r="F494" s="136" t="s">
        <v>2008</v>
      </c>
      <c r="G494" s="136" t="s">
        <v>143</v>
      </c>
      <c r="H494" s="137">
        <v>1</v>
      </c>
      <c r="I494" s="136" t="str">
        <f t="shared" si="18"/>
        <v>car2_num2_15mhz_supported for 5G</v>
      </c>
      <c r="J494" s="136" t="str">
        <f t="shared" si="17"/>
        <v>param.car2_num2_15mhz_supported</v>
      </c>
      <c r="K494" s="140"/>
    </row>
    <row r="495" spans="1:11" s="177" customFormat="1">
      <c r="A495" s="136" t="s">
        <v>5</v>
      </c>
      <c r="B495" s="136" t="s">
        <v>2000</v>
      </c>
      <c r="C495" s="137" t="str">
        <f t="shared" si="19"/>
        <v>1130</v>
      </c>
      <c r="D495" s="136" t="str">
        <f>DEC2HEX(HEX2DEC(INDEX(BaseAddressTable!$B$2:$B$103,(MATCH(A495,BaseAddressTable!$A$2:$A$103,0))))+HEX2DEC(C495))</f>
        <v>A0263130</v>
      </c>
      <c r="E495" s="136" t="s">
        <v>46</v>
      </c>
      <c r="F495" s="136" t="s">
        <v>2009</v>
      </c>
      <c r="G495" s="136" t="s">
        <v>109</v>
      </c>
      <c r="H495" s="137">
        <v>1</v>
      </c>
      <c r="I495" s="136" t="str">
        <f t="shared" si="18"/>
        <v>car2_num0_20mhz_supported for both LTE &amp; 5G</v>
      </c>
      <c r="J495" s="136" t="str">
        <f t="shared" si="17"/>
        <v>param.car2_num0_20mhz_supported</v>
      </c>
      <c r="K495" s="140"/>
    </row>
    <row r="496" spans="1:11" s="177" customFormat="1">
      <c r="A496" s="136" t="s">
        <v>5</v>
      </c>
      <c r="B496" s="136" t="s">
        <v>2000</v>
      </c>
      <c r="C496" s="137" t="str">
        <f t="shared" si="19"/>
        <v>1130</v>
      </c>
      <c r="D496" s="136" t="str">
        <f>DEC2HEX(HEX2DEC(INDEX(BaseAddressTable!$B$2:$B$103,(MATCH(A496,BaseAddressTable!$A$2:$A$103,0))))+HEX2DEC(C496))</f>
        <v>A0263130</v>
      </c>
      <c r="E496" s="136" t="s">
        <v>46</v>
      </c>
      <c r="F496" s="136" t="s">
        <v>2010</v>
      </c>
      <c r="G496" s="136" t="s">
        <v>149</v>
      </c>
      <c r="H496" s="137">
        <v>1</v>
      </c>
      <c r="I496" s="136" t="str">
        <f t="shared" si="18"/>
        <v>car2_num1_20mhz_supported for 5G</v>
      </c>
      <c r="J496" s="136" t="str">
        <f t="shared" si="17"/>
        <v>param.car2_num1_20mhz_supported</v>
      </c>
      <c r="K496" s="140"/>
    </row>
    <row r="497" spans="1:11" s="177" customFormat="1">
      <c r="A497" s="136" t="s">
        <v>5</v>
      </c>
      <c r="B497" s="136" t="s">
        <v>2000</v>
      </c>
      <c r="C497" s="137" t="str">
        <f t="shared" si="19"/>
        <v>1130</v>
      </c>
      <c r="D497" s="136" t="str">
        <f>DEC2HEX(HEX2DEC(INDEX(BaseAddressTable!$B$2:$B$103,(MATCH(A497,BaseAddressTable!$A$2:$A$103,0))))+HEX2DEC(C497))</f>
        <v>A0263130</v>
      </c>
      <c r="E497" s="136" t="s">
        <v>46</v>
      </c>
      <c r="F497" s="136" t="s">
        <v>2011</v>
      </c>
      <c r="G497" s="136" t="s">
        <v>953</v>
      </c>
      <c r="H497" s="137">
        <v>1</v>
      </c>
      <c r="I497" s="136" t="str">
        <f t="shared" si="18"/>
        <v>car2_num2_20mhz_supported for 5G</v>
      </c>
      <c r="J497" s="136" t="str">
        <f t="shared" si="17"/>
        <v>param.car2_num2_20mhz_supported</v>
      </c>
      <c r="K497" s="140"/>
    </row>
    <row r="498" spans="1:11" s="177" customFormat="1">
      <c r="A498" s="136" t="s">
        <v>5</v>
      </c>
      <c r="B498" s="136" t="s">
        <v>2000</v>
      </c>
      <c r="C498" s="137" t="str">
        <f t="shared" si="19"/>
        <v>1130</v>
      </c>
      <c r="D498" s="136" t="str">
        <f>DEC2HEX(HEX2DEC(INDEX(BaseAddressTable!$B$2:$B$103,(MATCH(A498,BaseAddressTable!$A$2:$A$103,0))))+HEX2DEC(C498))</f>
        <v>A0263130</v>
      </c>
      <c r="E498" s="136" t="s">
        <v>46</v>
      </c>
      <c r="F498" s="136" t="s">
        <v>2012</v>
      </c>
      <c r="G498" s="136" t="s">
        <v>957</v>
      </c>
      <c r="H498" s="137">
        <v>1</v>
      </c>
      <c r="I498" s="136" t="str">
        <f t="shared" si="18"/>
        <v>car2_num0_25mhz_supported for both LTE &amp; 5G</v>
      </c>
      <c r="J498" s="136" t="str">
        <f t="shared" si="17"/>
        <v>param.car2_num0_25mhz_supported</v>
      </c>
      <c r="K498" s="140"/>
    </row>
    <row r="499" spans="1:11" s="177" customFormat="1">
      <c r="A499" s="136" t="s">
        <v>5</v>
      </c>
      <c r="B499" s="136" t="s">
        <v>2000</v>
      </c>
      <c r="C499" s="137" t="str">
        <f t="shared" si="19"/>
        <v>1130</v>
      </c>
      <c r="D499" s="136" t="str">
        <f>DEC2HEX(HEX2DEC(INDEX(BaseAddressTable!$B$2:$B$103,(MATCH(A499,BaseAddressTable!$A$2:$A$103,0))))+HEX2DEC(C499))</f>
        <v>A0263130</v>
      </c>
      <c r="E499" s="136" t="s">
        <v>46</v>
      </c>
      <c r="F499" s="136" t="s">
        <v>2013</v>
      </c>
      <c r="G499" s="136" t="s">
        <v>867</v>
      </c>
      <c r="H499" s="137">
        <v>1</v>
      </c>
      <c r="I499" s="136" t="str">
        <f t="shared" si="18"/>
        <v>car2_num1_25mhz_supported for 5G</v>
      </c>
      <c r="J499" s="136" t="str">
        <f t="shared" si="17"/>
        <v>param.car2_num1_25mhz_supported</v>
      </c>
      <c r="K499" s="140"/>
    </row>
    <row r="500" spans="1:11" s="177" customFormat="1">
      <c r="A500" s="136" t="s">
        <v>5</v>
      </c>
      <c r="B500" s="136" t="s">
        <v>2000</v>
      </c>
      <c r="C500" s="137" t="str">
        <f t="shared" si="19"/>
        <v>1130</v>
      </c>
      <c r="D500" s="136" t="str">
        <f>DEC2HEX(HEX2DEC(INDEX(BaseAddressTable!$B$2:$B$103,(MATCH(A500,BaseAddressTable!$A$2:$A$103,0))))+HEX2DEC(C500))</f>
        <v>A0263130</v>
      </c>
      <c r="E500" s="136" t="s">
        <v>46</v>
      </c>
      <c r="F500" s="136" t="s">
        <v>2014</v>
      </c>
      <c r="G500" s="136" t="s">
        <v>871</v>
      </c>
      <c r="H500" s="137">
        <v>1</v>
      </c>
      <c r="I500" s="136" t="str">
        <f t="shared" si="18"/>
        <v>car2_num2_25mhz_supported for 5G</v>
      </c>
      <c r="J500" s="136" t="str">
        <f t="shared" si="17"/>
        <v>param.car2_num2_25mhz_supported</v>
      </c>
      <c r="K500" s="140"/>
    </row>
    <row r="501" spans="1:11" s="177" customFormat="1">
      <c r="A501" s="136" t="s">
        <v>5</v>
      </c>
      <c r="B501" s="136" t="s">
        <v>2000</v>
      </c>
      <c r="C501" s="137" t="str">
        <f t="shared" si="19"/>
        <v>1130</v>
      </c>
      <c r="D501" s="136" t="str">
        <f>DEC2HEX(HEX2DEC(INDEX(BaseAddressTable!$B$2:$B$103,(MATCH(A501,BaseAddressTable!$A$2:$A$103,0))))+HEX2DEC(C501))</f>
        <v>A0263130</v>
      </c>
      <c r="E501" s="136" t="s">
        <v>46</v>
      </c>
      <c r="F501" s="136" t="s">
        <v>2015</v>
      </c>
      <c r="G501" s="136" t="s">
        <v>874</v>
      </c>
      <c r="H501" s="136">
        <v>0</v>
      </c>
      <c r="I501" s="136" t="str">
        <f t="shared" si="18"/>
        <v>car2_num0_30mhz_supported for both LTE &amp; 5G</v>
      </c>
      <c r="J501" s="136" t="str">
        <f t="shared" si="17"/>
        <v>param.car2_num0_30mhz_supported</v>
      </c>
      <c r="K501" s="140"/>
    </row>
    <row r="502" spans="1:11" s="177" customFormat="1">
      <c r="A502" s="136" t="s">
        <v>5</v>
      </c>
      <c r="B502" s="136" t="s">
        <v>2000</v>
      </c>
      <c r="C502" s="137" t="str">
        <f t="shared" si="19"/>
        <v>1130</v>
      </c>
      <c r="D502" s="136" t="str">
        <f>DEC2HEX(HEX2DEC(INDEX(BaseAddressTable!$B$2:$B$103,(MATCH(A502,BaseAddressTable!$A$2:$A$103,0))))+HEX2DEC(C502))</f>
        <v>A0263130</v>
      </c>
      <c r="E502" s="136" t="s">
        <v>46</v>
      </c>
      <c r="F502" s="136" t="s">
        <v>2016</v>
      </c>
      <c r="G502" s="136" t="s">
        <v>877</v>
      </c>
      <c r="H502" s="137">
        <v>0</v>
      </c>
      <c r="I502" s="136" t="str">
        <f t="shared" si="18"/>
        <v>car2_num1_30mhz_supported for 5G</v>
      </c>
      <c r="J502" s="136" t="str">
        <f t="shared" si="17"/>
        <v>param.car2_num1_30mhz_supported</v>
      </c>
      <c r="K502" s="140"/>
    </row>
    <row r="503" spans="1:11" s="177" customFormat="1">
      <c r="A503" s="136" t="s">
        <v>5</v>
      </c>
      <c r="B503" s="136" t="s">
        <v>2000</v>
      </c>
      <c r="C503" s="137" t="str">
        <f t="shared" si="19"/>
        <v>1130</v>
      </c>
      <c r="D503" s="136" t="str">
        <f>DEC2HEX(HEX2DEC(INDEX(BaseAddressTable!$B$2:$B$103,(MATCH(A503,BaseAddressTable!$A$2:$A$103,0))))+HEX2DEC(C503))</f>
        <v>A0263130</v>
      </c>
      <c r="E503" s="136" t="s">
        <v>46</v>
      </c>
      <c r="F503" s="136" t="s">
        <v>2017</v>
      </c>
      <c r="G503" s="136" t="s">
        <v>270</v>
      </c>
      <c r="H503" s="137">
        <v>0</v>
      </c>
      <c r="I503" s="136" t="str">
        <f t="shared" si="18"/>
        <v>car2_num2_30mhz_supported for 5G</v>
      </c>
      <c r="J503" s="136" t="str">
        <f t="shared" si="17"/>
        <v>param.car2_num2_30mhz_supported</v>
      </c>
      <c r="K503" s="140"/>
    </row>
    <row r="504" spans="1:11" s="177" customFormat="1">
      <c r="A504" s="136" t="s">
        <v>5</v>
      </c>
      <c r="B504" s="136" t="s">
        <v>2000</v>
      </c>
      <c r="C504" s="137" t="str">
        <f t="shared" si="19"/>
        <v>1130</v>
      </c>
      <c r="D504" s="136" t="str">
        <f>DEC2HEX(HEX2DEC(INDEX(BaseAddressTable!$B$2:$B$103,(MATCH(A504,BaseAddressTable!$A$2:$A$103,0))))+HEX2DEC(C504))</f>
        <v>A0263130</v>
      </c>
      <c r="E504" s="136" t="s">
        <v>46</v>
      </c>
      <c r="F504" s="136" t="s">
        <v>2018</v>
      </c>
      <c r="G504" s="136" t="s">
        <v>964</v>
      </c>
      <c r="H504" s="137">
        <v>0</v>
      </c>
      <c r="I504" s="136" t="str">
        <f t="shared" si="18"/>
        <v>car2_num0_40mhz_supported for both LTE &amp; 5G</v>
      </c>
      <c r="J504" s="136" t="str">
        <f t="shared" si="17"/>
        <v>param.car2_num0_40mhz_supported</v>
      </c>
      <c r="K504" s="140"/>
    </row>
    <row r="505" spans="1:11" s="177" customFormat="1">
      <c r="A505" s="136" t="s">
        <v>5</v>
      </c>
      <c r="B505" s="136" t="s">
        <v>2000</v>
      </c>
      <c r="C505" s="137" t="str">
        <f t="shared" si="19"/>
        <v>1130</v>
      </c>
      <c r="D505" s="136" t="str">
        <f>DEC2HEX(HEX2DEC(INDEX(BaseAddressTable!$B$2:$B$103,(MATCH(A505,BaseAddressTable!$A$2:$A$103,0))))+HEX2DEC(C505))</f>
        <v>A0263130</v>
      </c>
      <c r="E505" s="136" t="s">
        <v>46</v>
      </c>
      <c r="F505" s="136" t="s">
        <v>2019</v>
      </c>
      <c r="G505" s="136" t="s">
        <v>968</v>
      </c>
      <c r="H505" s="137">
        <v>0</v>
      </c>
      <c r="I505" s="136" t="str">
        <f t="shared" si="18"/>
        <v>car2_num1_40mhz_supported for 5G</v>
      </c>
      <c r="J505" s="136" t="str">
        <f t="shared" si="17"/>
        <v>param.car2_num1_40mhz_supported</v>
      </c>
      <c r="K505" s="140"/>
    </row>
    <row r="506" spans="1:11" s="177" customFormat="1">
      <c r="A506" s="136" t="s">
        <v>5</v>
      </c>
      <c r="B506" s="136" t="s">
        <v>2000</v>
      </c>
      <c r="C506" s="137" t="str">
        <f t="shared" si="19"/>
        <v>1130</v>
      </c>
      <c r="D506" s="136" t="str">
        <f>DEC2HEX(HEX2DEC(INDEX(BaseAddressTable!$B$2:$B$103,(MATCH(A506,BaseAddressTable!$A$2:$A$103,0))))+HEX2DEC(C506))</f>
        <v>A0263130</v>
      </c>
      <c r="E506" s="136" t="s">
        <v>46</v>
      </c>
      <c r="F506" s="136" t="s">
        <v>2020</v>
      </c>
      <c r="G506" s="136" t="s">
        <v>972</v>
      </c>
      <c r="H506" s="137">
        <v>0</v>
      </c>
      <c r="I506" s="136" t="str">
        <f t="shared" si="18"/>
        <v>car2_num2_40mhz_supported for 5G</v>
      </c>
      <c r="J506" s="136" t="str">
        <f t="shared" si="17"/>
        <v>param.car2_num2_40mhz_supported</v>
      </c>
      <c r="K506" s="140"/>
    </row>
    <row r="507" spans="1:11" s="177" customFormat="1">
      <c r="A507" s="136" t="s">
        <v>5</v>
      </c>
      <c r="B507" s="136" t="s">
        <v>2000</v>
      </c>
      <c r="C507" s="137" t="str">
        <f t="shared" si="19"/>
        <v>1130</v>
      </c>
      <c r="D507" s="136" t="str">
        <f>DEC2HEX(HEX2DEC(INDEX(BaseAddressTable!$B$2:$B$103,(MATCH(A507,BaseAddressTable!$A$2:$A$103,0))))+HEX2DEC(C507))</f>
        <v>A0263130</v>
      </c>
      <c r="E507" s="136" t="s">
        <v>46</v>
      </c>
      <c r="F507" s="136" t="s">
        <v>2021</v>
      </c>
      <c r="G507" s="136" t="s">
        <v>880</v>
      </c>
      <c r="H507" s="137">
        <v>0</v>
      </c>
      <c r="I507" s="136" t="str">
        <f t="shared" si="18"/>
        <v>car2_num0_50mhz_supported for both LTE &amp; 5G</v>
      </c>
      <c r="J507" s="136" t="str">
        <f t="shared" si="17"/>
        <v>param.car2_num0_50mhz_supported</v>
      </c>
      <c r="K507" s="140"/>
    </row>
    <row r="508" spans="1:11" s="177" customFormat="1">
      <c r="A508" s="136" t="s">
        <v>5</v>
      </c>
      <c r="B508" s="136" t="s">
        <v>2000</v>
      </c>
      <c r="C508" s="137" t="str">
        <f t="shared" si="19"/>
        <v>1130</v>
      </c>
      <c r="D508" s="136" t="str">
        <f>DEC2HEX(HEX2DEC(INDEX(BaseAddressTable!$B$2:$B$103,(MATCH(A508,BaseAddressTable!$A$2:$A$103,0))))+HEX2DEC(C508))</f>
        <v>A0263130</v>
      </c>
      <c r="E508" s="136" t="s">
        <v>46</v>
      </c>
      <c r="F508" s="136" t="s">
        <v>2022</v>
      </c>
      <c r="G508" s="136" t="s">
        <v>1947</v>
      </c>
      <c r="H508" s="137">
        <v>0</v>
      </c>
      <c r="I508" s="136" t="str">
        <f t="shared" si="18"/>
        <v>car2_num1_50mhz_supported for 5G</v>
      </c>
      <c r="J508" s="136" t="str">
        <f t="shared" si="17"/>
        <v>param.car2_num1_50mhz_supported</v>
      </c>
      <c r="K508" s="140"/>
    </row>
    <row r="509" spans="1:11" s="177" customFormat="1">
      <c r="A509" s="136" t="s">
        <v>5</v>
      </c>
      <c r="B509" s="136" t="s">
        <v>2000</v>
      </c>
      <c r="C509" s="137" t="str">
        <f t="shared" si="19"/>
        <v>1130</v>
      </c>
      <c r="D509" s="136" t="str">
        <f>DEC2HEX(HEX2DEC(INDEX(BaseAddressTable!$B$2:$B$103,(MATCH(A509,BaseAddressTable!$A$2:$A$103,0))))+HEX2DEC(C509))</f>
        <v>A0263130</v>
      </c>
      <c r="E509" s="136" t="s">
        <v>46</v>
      </c>
      <c r="F509" s="136" t="s">
        <v>2023</v>
      </c>
      <c r="G509" s="136" t="s">
        <v>1949</v>
      </c>
      <c r="H509" s="137">
        <v>0</v>
      </c>
      <c r="I509" s="136" t="str">
        <f t="shared" si="18"/>
        <v>car2_num2_50mhz_supported for 5G</v>
      </c>
      <c r="J509" s="136" t="str">
        <f t="shared" si="17"/>
        <v>param.car2_num2_50mhz_supported</v>
      </c>
      <c r="K509" s="140"/>
    </row>
    <row r="510" spans="1:11" s="177" customFormat="1">
      <c r="A510" s="136" t="s">
        <v>5</v>
      </c>
      <c r="B510" s="136" t="s">
        <v>2000</v>
      </c>
      <c r="C510" s="137" t="str">
        <f t="shared" si="19"/>
        <v>1130</v>
      </c>
      <c r="D510" s="136" t="str">
        <f>DEC2HEX(HEX2DEC(INDEX(BaseAddressTable!$B$2:$B$103,(MATCH(A510,BaseAddressTable!$A$2:$A$103,0))))+HEX2DEC(C510))</f>
        <v>A0263130</v>
      </c>
      <c r="E510" s="136" t="s">
        <v>46</v>
      </c>
      <c r="F510" s="136" t="s">
        <v>2024</v>
      </c>
      <c r="G510" s="136" t="s">
        <v>1951</v>
      </c>
      <c r="H510" s="137">
        <v>0</v>
      </c>
      <c r="I510" s="136" t="str">
        <f t="shared" si="18"/>
        <v>car2_num1_60mhz_supported for 5G</v>
      </c>
      <c r="J510" s="136" t="str">
        <f t="shared" si="17"/>
        <v>param.car2_num1_60mhz_supported</v>
      </c>
      <c r="K510" s="140"/>
    </row>
    <row r="511" spans="1:11" s="177" customFormat="1">
      <c r="A511" s="136" t="s">
        <v>5</v>
      </c>
      <c r="B511" s="136" t="s">
        <v>2000</v>
      </c>
      <c r="C511" s="137" t="str">
        <f t="shared" si="19"/>
        <v>1130</v>
      </c>
      <c r="D511" s="136" t="str">
        <f>DEC2HEX(HEX2DEC(INDEX(BaseAddressTable!$B$2:$B$103,(MATCH(A511,BaseAddressTable!$A$2:$A$103,0))))+HEX2DEC(C511))</f>
        <v>A0263130</v>
      </c>
      <c r="E511" s="136" t="s">
        <v>46</v>
      </c>
      <c r="F511" s="136" t="s">
        <v>2025</v>
      </c>
      <c r="G511" s="136" t="s">
        <v>976</v>
      </c>
      <c r="H511" s="137">
        <v>0</v>
      </c>
      <c r="I511" s="136" t="str">
        <f t="shared" si="18"/>
        <v>car2_num2_60mhz_supported for 5G</v>
      </c>
      <c r="J511" s="136" t="str">
        <f t="shared" si="17"/>
        <v>param.car2_num2_60mhz_supported</v>
      </c>
      <c r="K511" s="140"/>
    </row>
    <row r="512" spans="1:11" s="177" customFormat="1">
      <c r="A512" s="136" t="s">
        <v>5</v>
      </c>
      <c r="B512" s="136" t="s">
        <v>2000</v>
      </c>
      <c r="C512" s="137" t="str">
        <f t="shared" si="19"/>
        <v>1130</v>
      </c>
      <c r="D512" s="136" t="str">
        <f>DEC2HEX(HEX2DEC(INDEX(BaseAddressTable!$B$2:$B$103,(MATCH(A512,BaseAddressTable!$A$2:$A$103,0))))+HEX2DEC(C512))</f>
        <v>A0263130</v>
      </c>
      <c r="E512" s="136" t="s">
        <v>46</v>
      </c>
      <c r="F512" s="136" t="s">
        <v>2026</v>
      </c>
      <c r="G512" s="136" t="s">
        <v>980</v>
      </c>
      <c r="H512" s="137">
        <v>0</v>
      </c>
      <c r="I512" s="136" t="str">
        <f t="shared" si="18"/>
        <v>car2_num1_70mhz_supported for 5G</v>
      </c>
      <c r="J512" s="136" t="str">
        <f t="shared" si="17"/>
        <v>param.car2_num1_70mhz_supported</v>
      </c>
      <c r="K512" s="140"/>
    </row>
    <row r="513" spans="1:11" s="177" customFormat="1">
      <c r="A513" s="136" t="s">
        <v>5</v>
      </c>
      <c r="B513" s="136" t="s">
        <v>2000</v>
      </c>
      <c r="C513" s="137" t="str">
        <f t="shared" si="19"/>
        <v>1130</v>
      </c>
      <c r="D513" s="136" t="str">
        <f>DEC2HEX(HEX2DEC(INDEX(BaseAddressTable!$B$2:$B$103,(MATCH(A513,BaseAddressTable!$A$2:$A$103,0))))+HEX2DEC(C513))</f>
        <v>A0263130</v>
      </c>
      <c r="E513" s="136" t="s">
        <v>46</v>
      </c>
      <c r="F513" s="136" t="s">
        <v>2027</v>
      </c>
      <c r="G513" s="136" t="s">
        <v>984</v>
      </c>
      <c r="H513" s="137">
        <v>0</v>
      </c>
      <c r="I513" s="136" t="str">
        <f t="shared" si="18"/>
        <v>car2_num2_70mhz_supported for 5G</v>
      </c>
      <c r="J513" s="136" t="str">
        <f t="shared" si="17"/>
        <v>param.car2_num2_70mhz_supported</v>
      </c>
      <c r="K513" s="140"/>
    </row>
    <row r="514" spans="1:11" s="177" customFormat="1">
      <c r="A514" s="136" t="s">
        <v>5</v>
      </c>
      <c r="B514" s="136" t="s">
        <v>2000</v>
      </c>
      <c r="C514" s="137" t="str">
        <f t="shared" si="19"/>
        <v>1130</v>
      </c>
      <c r="D514" s="136" t="str">
        <f>DEC2HEX(HEX2DEC(INDEX(BaseAddressTable!$B$2:$B$103,(MATCH(A514,BaseAddressTable!$A$2:$A$103,0))))+HEX2DEC(C514))</f>
        <v>A0263130</v>
      </c>
      <c r="E514" s="136" t="s">
        <v>46</v>
      </c>
      <c r="F514" s="136" t="s">
        <v>2028</v>
      </c>
      <c r="G514" s="136" t="s">
        <v>988</v>
      </c>
      <c r="H514" s="137">
        <v>0</v>
      </c>
      <c r="I514" s="136" t="str">
        <f t="shared" si="18"/>
        <v>car2_num1_80mhz_supported for 5G</v>
      </c>
      <c r="J514" s="136" t="str">
        <f t="shared" si="17"/>
        <v>param.car2_num1_80mhz_supported</v>
      </c>
      <c r="K514" s="140"/>
    </row>
    <row r="515" spans="1:11" s="177" customFormat="1">
      <c r="A515" s="136" t="s">
        <v>5</v>
      </c>
      <c r="B515" s="136" t="s">
        <v>2000</v>
      </c>
      <c r="C515" s="137" t="str">
        <f t="shared" si="19"/>
        <v>1130</v>
      </c>
      <c r="D515" s="136" t="str">
        <f>DEC2HEX(HEX2DEC(INDEX(BaseAddressTable!$B$2:$B$103,(MATCH(A515,BaseAddressTable!$A$2:$A$103,0))))+HEX2DEC(C515))</f>
        <v>A0263130</v>
      </c>
      <c r="E515" s="136" t="s">
        <v>46</v>
      </c>
      <c r="F515" s="136" t="s">
        <v>2029</v>
      </c>
      <c r="G515" s="136" t="s">
        <v>1957</v>
      </c>
      <c r="H515" s="137">
        <v>0</v>
      </c>
      <c r="I515" s="136" t="str">
        <f t="shared" si="18"/>
        <v>car2_num2_80mhz_supported for 5G</v>
      </c>
      <c r="J515" s="136" t="str">
        <f t="shared" si="17"/>
        <v>param.car2_num2_80mhz_supported</v>
      </c>
      <c r="K515" s="140"/>
    </row>
    <row r="516" spans="1:11" s="177" customFormat="1">
      <c r="A516" s="136" t="s">
        <v>5</v>
      </c>
      <c r="B516" s="136" t="s">
        <v>2000</v>
      </c>
      <c r="C516" s="137" t="str">
        <f t="shared" si="19"/>
        <v>1130</v>
      </c>
      <c r="D516" s="136" t="str">
        <f>DEC2HEX(HEX2DEC(INDEX(BaseAddressTable!$B$2:$B$103,(MATCH(A516,BaseAddressTable!$A$2:$A$103,0))))+HEX2DEC(C516))</f>
        <v>A0263130</v>
      </c>
      <c r="E516" s="136" t="s">
        <v>46</v>
      </c>
      <c r="F516" s="136" t="s">
        <v>2030</v>
      </c>
      <c r="G516" s="136" t="s">
        <v>1959</v>
      </c>
      <c r="H516" s="137">
        <v>0</v>
      </c>
      <c r="I516" s="136" t="str">
        <f t="shared" si="18"/>
        <v>car2_num1_90mhz_supported for 5G</v>
      </c>
      <c r="J516" s="136" t="str">
        <f t="shared" si="17"/>
        <v>param.car2_num1_90mhz_supported</v>
      </c>
      <c r="K516" s="140"/>
    </row>
    <row r="517" spans="1:11" s="177" customFormat="1">
      <c r="A517" s="136" t="s">
        <v>5</v>
      </c>
      <c r="B517" s="136" t="s">
        <v>2000</v>
      </c>
      <c r="C517" s="137" t="str">
        <f t="shared" si="19"/>
        <v>1130</v>
      </c>
      <c r="D517" s="136" t="str">
        <f>DEC2HEX(HEX2DEC(INDEX(BaseAddressTable!$B$2:$B$103,(MATCH(A517,BaseAddressTable!$A$2:$A$103,0))))+HEX2DEC(C517))</f>
        <v>A0263130</v>
      </c>
      <c r="E517" s="136" t="s">
        <v>46</v>
      </c>
      <c r="F517" s="136" t="s">
        <v>2031</v>
      </c>
      <c r="G517" s="136" t="s">
        <v>1961</v>
      </c>
      <c r="H517" s="137">
        <v>0</v>
      </c>
      <c r="I517" s="136" t="str">
        <f t="shared" si="18"/>
        <v>car2_num2_90mhz_supported for 5G</v>
      </c>
      <c r="J517" s="136" t="str">
        <f t="shared" si="17"/>
        <v>param.car2_num2_90mhz_supported</v>
      </c>
      <c r="K517" s="140"/>
    </row>
    <row r="518" spans="1:11" s="177" customFormat="1">
      <c r="A518" s="136" t="s">
        <v>5</v>
      </c>
      <c r="B518" s="136" t="s">
        <v>2032</v>
      </c>
      <c r="C518" s="137" t="str">
        <f>DEC2HEX(HEX2DEC(C516)+4)</f>
        <v>1134</v>
      </c>
      <c r="D518" s="136" t="str">
        <f>DEC2HEX(HEX2DEC(INDEX(BaseAddressTable!$B$2:$B$103,(MATCH(A518,BaseAddressTable!$A$2:$A$103,0))))+HEX2DEC(C518))</f>
        <v>A0263134</v>
      </c>
      <c r="E518" s="136" t="s">
        <v>46</v>
      </c>
      <c r="F518" s="136" t="s">
        <v>2033</v>
      </c>
      <c r="G518" s="136" t="s">
        <v>91</v>
      </c>
      <c r="H518" s="137">
        <v>0</v>
      </c>
      <c r="I518" s="136" t="str">
        <f t="shared" si="18"/>
        <v>car2_num1_100mhz_supported for 5G</v>
      </c>
      <c r="J518" s="136" t="str">
        <f t="shared" si="17"/>
        <v>param.car2_num1_100mhz_supported</v>
      </c>
      <c r="K518" s="140"/>
    </row>
    <row r="519" spans="1:11" s="177" customFormat="1">
      <c r="A519" s="136" t="s">
        <v>5</v>
      </c>
      <c r="B519" s="136" t="s">
        <v>2032</v>
      </c>
      <c r="C519" s="137" t="str">
        <f>C518</f>
        <v>1134</v>
      </c>
      <c r="D519" s="136" t="str">
        <f>DEC2HEX(HEX2DEC(INDEX(BaseAddressTable!$B$2:$B$103,(MATCH(A519,BaseAddressTable!$A$2:$A$103,0))))+HEX2DEC(C519))</f>
        <v>A0263134</v>
      </c>
      <c r="E519" s="136" t="s">
        <v>46</v>
      </c>
      <c r="F519" s="136" t="s">
        <v>2034</v>
      </c>
      <c r="G519" s="136" t="s">
        <v>119</v>
      </c>
      <c r="H519" s="137">
        <v>0</v>
      </c>
      <c r="I519" s="136" t="str">
        <f t="shared" si="18"/>
        <v>car2_num2_100mhz_supported for 5G</v>
      </c>
      <c r="J519" s="136" t="str">
        <f t="shared" si="17"/>
        <v>param.car2_num2_100mhz_supported</v>
      </c>
      <c r="K519" s="140"/>
    </row>
    <row r="520" spans="1:11" s="177" customFormat="1">
      <c r="A520" s="136" t="s">
        <v>5</v>
      </c>
      <c r="B520" s="136" t="s">
        <v>2035</v>
      </c>
      <c r="C520" s="137" t="str">
        <f>DEC2HEX(HEX2DEC(C518)+4)</f>
        <v>1138</v>
      </c>
      <c r="D520" s="136" t="str">
        <f>DEC2HEX(HEX2DEC(INDEX(BaseAddressTable!$B$2:$B$103,(MATCH(A520,BaseAddressTable!$A$2:$A$103,0))))+HEX2DEC(C520))</f>
        <v>A0263138</v>
      </c>
      <c r="E520" s="136" t="s">
        <v>46</v>
      </c>
      <c r="F520" s="136" t="s">
        <v>2036</v>
      </c>
      <c r="G520" s="136" t="s">
        <v>91</v>
      </c>
      <c r="H520" s="137">
        <v>1</v>
      </c>
      <c r="I520" s="136" t="str">
        <f t="shared" si="18"/>
        <v>car3_num0_5mhz_supported for both LTE &amp; 5G</v>
      </c>
      <c r="J520" s="136" t="str">
        <f t="shared" si="17"/>
        <v>param.car3_num0_5mhz_supported</v>
      </c>
      <c r="K520" s="140"/>
    </row>
    <row r="521" spans="1:11" s="177" customFormat="1">
      <c r="A521" s="136" t="s">
        <v>5</v>
      </c>
      <c r="B521" s="136" t="s">
        <v>2035</v>
      </c>
      <c r="C521" s="137" t="str">
        <f t="shared" ref="C521:C550" si="20">C520</f>
        <v>1138</v>
      </c>
      <c r="D521" s="136" t="str">
        <f>DEC2HEX(HEX2DEC(INDEX(BaseAddressTable!$B$2:$B$103,(MATCH(A521,BaseAddressTable!$A$2:$A$103,0))))+HEX2DEC(C521))</f>
        <v>A0263138</v>
      </c>
      <c r="E521" s="136" t="s">
        <v>46</v>
      </c>
      <c r="F521" s="136" t="s">
        <v>2037</v>
      </c>
      <c r="G521" s="136" t="s">
        <v>119</v>
      </c>
      <c r="H521" s="137">
        <v>1</v>
      </c>
      <c r="I521" s="136" t="str">
        <f t="shared" si="18"/>
        <v>car3_num1_5mhz_supported for 5G</v>
      </c>
      <c r="J521" s="136" t="str">
        <f t="shared" si="17"/>
        <v>param.car3_num1_5mhz_supported</v>
      </c>
      <c r="K521" s="140"/>
    </row>
    <row r="522" spans="1:11" s="177" customFormat="1">
      <c r="A522" s="136" t="s">
        <v>5</v>
      </c>
      <c r="B522" s="136" t="s">
        <v>2035</v>
      </c>
      <c r="C522" s="137" t="str">
        <f t="shared" si="20"/>
        <v>1138</v>
      </c>
      <c r="D522" s="136" t="str">
        <f>DEC2HEX(HEX2DEC(INDEX(BaseAddressTable!$B$2:$B$103,(MATCH(A522,BaseAddressTable!$A$2:$A$103,0))))+HEX2DEC(C522))</f>
        <v>A0263138</v>
      </c>
      <c r="E522" s="136" t="s">
        <v>46</v>
      </c>
      <c r="F522" s="136" t="s">
        <v>2038</v>
      </c>
      <c r="G522" s="136" t="s">
        <v>123</v>
      </c>
      <c r="H522" s="137">
        <v>1</v>
      </c>
      <c r="I522" s="136" t="str">
        <f t="shared" si="18"/>
        <v>car3_num0_10mhz_supported for both LTE &amp; 5G</v>
      </c>
      <c r="J522" s="136" t="str">
        <f t="shared" si="17"/>
        <v>param.car3_num0_10mhz_supported</v>
      </c>
      <c r="K522" s="140"/>
    </row>
    <row r="523" spans="1:11" s="177" customFormat="1">
      <c r="A523" s="136" t="s">
        <v>5</v>
      </c>
      <c r="B523" s="136" t="s">
        <v>2035</v>
      </c>
      <c r="C523" s="137" t="str">
        <f t="shared" si="20"/>
        <v>1138</v>
      </c>
      <c r="D523" s="136" t="str">
        <f>DEC2HEX(HEX2DEC(INDEX(BaseAddressTable!$B$2:$B$103,(MATCH(A523,BaseAddressTable!$A$2:$A$103,0))))+HEX2DEC(C523))</f>
        <v>A0263138</v>
      </c>
      <c r="E523" s="136" t="s">
        <v>46</v>
      </c>
      <c r="F523" s="136" t="s">
        <v>2039</v>
      </c>
      <c r="G523" s="136" t="s">
        <v>127</v>
      </c>
      <c r="H523" s="137">
        <v>1</v>
      </c>
      <c r="I523" s="136" t="str">
        <f t="shared" si="18"/>
        <v>car3_num1_10mhz_supported for 5G</v>
      </c>
      <c r="J523" s="136" t="str">
        <f t="shared" si="17"/>
        <v>param.car3_num1_10mhz_supported</v>
      </c>
      <c r="K523" s="140"/>
    </row>
    <row r="524" spans="1:11" s="177" customFormat="1">
      <c r="A524" s="136" t="s">
        <v>5</v>
      </c>
      <c r="B524" s="136" t="s">
        <v>2035</v>
      </c>
      <c r="C524" s="137" t="str">
        <f t="shared" si="20"/>
        <v>1138</v>
      </c>
      <c r="D524" s="136" t="str">
        <f>DEC2HEX(HEX2DEC(INDEX(BaseAddressTable!$B$2:$B$103,(MATCH(A524,BaseAddressTable!$A$2:$A$103,0))))+HEX2DEC(C524))</f>
        <v>A0263138</v>
      </c>
      <c r="E524" s="136" t="s">
        <v>46</v>
      </c>
      <c r="F524" s="136" t="s">
        <v>2040</v>
      </c>
      <c r="G524" s="136" t="s">
        <v>131</v>
      </c>
      <c r="H524" s="137">
        <v>1</v>
      </c>
      <c r="I524" s="136" t="str">
        <f t="shared" si="18"/>
        <v>car3_num2_10mhz_supported for 5G</v>
      </c>
      <c r="J524" s="136" t="str">
        <f t="shared" si="17"/>
        <v>param.car3_num2_10mhz_supported</v>
      </c>
      <c r="K524" s="140"/>
    </row>
    <row r="525" spans="1:11" s="177" customFormat="1">
      <c r="A525" s="136" t="s">
        <v>5</v>
      </c>
      <c r="B525" s="136" t="s">
        <v>2035</v>
      </c>
      <c r="C525" s="137" t="str">
        <f t="shared" si="20"/>
        <v>1138</v>
      </c>
      <c r="D525" s="136" t="str">
        <f>DEC2HEX(HEX2DEC(INDEX(BaseAddressTable!$B$2:$B$103,(MATCH(A525,BaseAddressTable!$A$2:$A$103,0))))+HEX2DEC(C525))</f>
        <v>A0263138</v>
      </c>
      <c r="E525" s="136" t="s">
        <v>46</v>
      </c>
      <c r="F525" s="136" t="s">
        <v>2041</v>
      </c>
      <c r="G525" s="136" t="s">
        <v>135</v>
      </c>
      <c r="H525" s="137">
        <v>1</v>
      </c>
      <c r="I525" s="136" t="str">
        <f t="shared" si="18"/>
        <v>car3_num0_15mhz_supported for both LTE &amp; 5G</v>
      </c>
      <c r="J525" s="136" t="str">
        <f t="shared" si="17"/>
        <v>param.car3_num0_15mhz_supported</v>
      </c>
      <c r="K525" s="140"/>
    </row>
    <row r="526" spans="1:11" s="177" customFormat="1">
      <c r="A526" s="136" t="s">
        <v>5</v>
      </c>
      <c r="B526" s="136" t="s">
        <v>2035</v>
      </c>
      <c r="C526" s="137" t="str">
        <f t="shared" si="20"/>
        <v>1138</v>
      </c>
      <c r="D526" s="136" t="str">
        <f>DEC2HEX(HEX2DEC(INDEX(BaseAddressTable!$B$2:$B$103,(MATCH(A526,BaseAddressTable!$A$2:$A$103,0))))+HEX2DEC(C526))</f>
        <v>A0263138</v>
      </c>
      <c r="E526" s="136" t="s">
        <v>46</v>
      </c>
      <c r="F526" s="136" t="s">
        <v>2042</v>
      </c>
      <c r="G526" s="136" t="s">
        <v>139</v>
      </c>
      <c r="H526" s="137">
        <v>1</v>
      </c>
      <c r="I526" s="136" t="str">
        <f t="shared" si="18"/>
        <v>car3_num1_15mhz_supported for 5G</v>
      </c>
      <c r="J526" s="136" t="str">
        <f t="shared" si="17"/>
        <v>param.car3_num1_15mhz_supported</v>
      </c>
      <c r="K526" s="140"/>
    </row>
    <row r="527" spans="1:11" s="177" customFormat="1">
      <c r="A527" s="136" t="s">
        <v>5</v>
      </c>
      <c r="B527" s="136" t="s">
        <v>2035</v>
      </c>
      <c r="C527" s="137" t="str">
        <f t="shared" si="20"/>
        <v>1138</v>
      </c>
      <c r="D527" s="136" t="str">
        <f>DEC2HEX(HEX2DEC(INDEX(BaseAddressTable!$B$2:$B$103,(MATCH(A527,BaseAddressTable!$A$2:$A$103,0))))+HEX2DEC(C527))</f>
        <v>A0263138</v>
      </c>
      <c r="E527" s="136" t="s">
        <v>46</v>
      </c>
      <c r="F527" s="136" t="s">
        <v>2043</v>
      </c>
      <c r="G527" s="136" t="s">
        <v>143</v>
      </c>
      <c r="H527" s="137">
        <v>1</v>
      </c>
      <c r="I527" s="136" t="str">
        <f t="shared" si="18"/>
        <v>car3_num2_15mhz_supported for 5G</v>
      </c>
      <c r="J527" s="136" t="str">
        <f t="shared" si="17"/>
        <v>param.car3_num2_15mhz_supported</v>
      </c>
      <c r="K527" s="140"/>
    </row>
    <row r="528" spans="1:11" s="177" customFormat="1">
      <c r="A528" s="136" t="s">
        <v>5</v>
      </c>
      <c r="B528" s="136" t="s">
        <v>2035</v>
      </c>
      <c r="C528" s="137" t="str">
        <f t="shared" si="20"/>
        <v>1138</v>
      </c>
      <c r="D528" s="136" t="str">
        <f>DEC2HEX(HEX2DEC(INDEX(BaseAddressTable!$B$2:$B$103,(MATCH(A528,BaseAddressTable!$A$2:$A$103,0))))+HEX2DEC(C528))</f>
        <v>A0263138</v>
      </c>
      <c r="E528" s="136" t="s">
        <v>46</v>
      </c>
      <c r="F528" s="136" t="s">
        <v>2044</v>
      </c>
      <c r="G528" s="136" t="s">
        <v>109</v>
      </c>
      <c r="H528" s="137">
        <v>1</v>
      </c>
      <c r="I528" s="136" t="str">
        <f t="shared" si="18"/>
        <v>car3_num0_20mhz_supported for both LTE &amp; 5G</v>
      </c>
      <c r="J528" s="136" t="str">
        <f t="shared" si="17"/>
        <v>param.car3_num0_20mhz_supported</v>
      </c>
      <c r="K528" s="140"/>
    </row>
    <row r="529" spans="1:11" s="177" customFormat="1">
      <c r="A529" s="136" t="s">
        <v>5</v>
      </c>
      <c r="B529" s="136" t="s">
        <v>2035</v>
      </c>
      <c r="C529" s="137" t="str">
        <f t="shared" si="20"/>
        <v>1138</v>
      </c>
      <c r="D529" s="136" t="str">
        <f>DEC2HEX(HEX2DEC(INDEX(BaseAddressTable!$B$2:$B$103,(MATCH(A529,BaseAddressTable!$A$2:$A$103,0))))+HEX2DEC(C529))</f>
        <v>A0263138</v>
      </c>
      <c r="E529" s="136" t="s">
        <v>46</v>
      </c>
      <c r="F529" s="136" t="s">
        <v>2045</v>
      </c>
      <c r="G529" s="136" t="s">
        <v>149</v>
      </c>
      <c r="H529" s="137">
        <v>1</v>
      </c>
      <c r="I529" s="136" t="str">
        <f t="shared" si="18"/>
        <v>car3_num1_20mhz_supported for 5G</v>
      </c>
      <c r="J529" s="136" t="str">
        <f t="shared" si="17"/>
        <v>param.car3_num1_20mhz_supported</v>
      </c>
      <c r="K529" s="140"/>
    </row>
    <row r="530" spans="1:11" s="177" customFormat="1">
      <c r="A530" s="136" t="s">
        <v>5</v>
      </c>
      <c r="B530" s="136" t="s">
        <v>2035</v>
      </c>
      <c r="C530" s="137" t="str">
        <f t="shared" si="20"/>
        <v>1138</v>
      </c>
      <c r="D530" s="136" t="str">
        <f>DEC2HEX(HEX2DEC(INDEX(BaseAddressTable!$B$2:$B$103,(MATCH(A530,BaseAddressTable!$A$2:$A$103,0))))+HEX2DEC(C530))</f>
        <v>A0263138</v>
      </c>
      <c r="E530" s="136" t="s">
        <v>46</v>
      </c>
      <c r="F530" s="136" t="s">
        <v>2046</v>
      </c>
      <c r="G530" s="136" t="s">
        <v>953</v>
      </c>
      <c r="H530" s="137">
        <v>1</v>
      </c>
      <c r="I530" s="136" t="str">
        <f t="shared" si="18"/>
        <v>car3_num2_20mhz_supported for 5G</v>
      </c>
      <c r="J530" s="136" t="str">
        <f t="shared" si="17"/>
        <v>param.car3_num2_20mhz_supported</v>
      </c>
      <c r="K530" s="140"/>
    </row>
    <row r="531" spans="1:11" s="177" customFormat="1">
      <c r="A531" s="136" t="s">
        <v>5</v>
      </c>
      <c r="B531" s="136" t="s">
        <v>2035</v>
      </c>
      <c r="C531" s="137" t="str">
        <f t="shared" si="20"/>
        <v>1138</v>
      </c>
      <c r="D531" s="136" t="str">
        <f>DEC2HEX(HEX2DEC(INDEX(BaseAddressTable!$B$2:$B$103,(MATCH(A531,BaseAddressTable!$A$2:$A$103,0))))+HEX2DEC(C531))</f>
        <v>A0263138</v>
      </c>
      <c r="E531" s="136" t="s">
        <v>46</v>
      </c>
      <c r="F531" s="136" t="s">
        <v>2047</v>
      </c>
      <c r="G531" s="136" t="s">
        <v>957</v>
      </c>
      <c r="H531" s="137">
        <v>1</v>
      </c>
      <c r="I531" s="136" t="str">
        <f t="shared" si="18"/>
        <v>car3_num0_25mhz_supported for both LTE &amp; 5G</v>
      </c>
      <c r="J531" s="136" t="str">
        <f t="shared" si="17"/>
        <v>param.car3_num0_25mhz_supported</v>
      </c>
      <c r="K531" s="140"/>
    </row>
    <row r="532" spans="1:11" s="177" customFormat="1">
      <c r="A532" s="136" t="s">
        <v>5</v>
      </c>
      <c r="B532" s="136" t="s">
        <v>2035</v>
      </c>
      <c r="C532" s="137" t="str">
        <f t="shared" si="20"/>
        <v>1138</v>
      </c>
      <c r="D532" s="136" t="str">
        <f>DEC2HEX(HEX2DEC(INDEX(BaseAddressTable!$B$2:$B$103,(MATCH(A532,BaseAddressTable!$A$2:$A$103,0))))+HEX2DEC(C532))</f>
        <v>A0263138</v>
      </c>
      <c r="E532" s="136" t="s">
        <v>46</v>
      </c>
      <c r="F532" s="136" t="s">
        <v>2048</v>
      </c>
      <c r="G532" s="136" t="s">
        <v>867</v>
      </c>
      <c r="H532" s="137">
        <v>1</v>
      </c>
      <c r="I532" s="136" t="str">
        <f t="shared" si="18"/>
        <v>car3_num1_25mhz_supported for 5G</v>
      </c>
      <c r="J532" s="136" t="str">
        <f t="shared" si="17"/>
        <v>param.car3_num1_25mhz_supported</v>
      </c>
      <c r="K532" s="140"/>
    </row>
    <row r="533" spans="1:11" s="177" customFormat="1">
      <c r="A533" s="136" t="s">
        <v>5</v>
      </c>
      <c r="B533" s="136" t="s">
        <v>2035</v>
      </c>
      <c r="C533" s="137" t="str">
        <f t="shared" si="20"/>
        <v>1138</v>
      </c>
      <c r="D533" s="136" t="str">
        <f>DEC2HEX(HEX2DEC(INDEX(BaseAddressTable!$B$2:$B$103,(MATCH(A533,BaseAddressTable!$A$2:$A$103,0))))+HEX2DEC(C533))</f>
        <v>A0263138</v>
      </c>
      <c r="E533" s="136" t="s">
        <v>46</v>
      </c>
      <c r="F533" s="136" t="s">
        <v>2049</v>
      </c>
      <c r="G533" s="136" t="s">
        <v>871</v>
      </c>
      <c r="H533" s="137">
        <v>1</v>
      </c>
      <c r="I533" s="136" t="str">
        <f t="shared" si="18"/>
        <v>car3_num2_25mhz_supported for 5G</v>
      </c>
      <c r="J533" s="136" t="str">
        <f t="shared" si="17"/>
        <v>param.car3_num2_25mhz_supported</v>
      </c>
      <c r="K533" s="140"/>
    </row>
    <row r="534" spans="1:11" s="177" customFormat="1">
      <c r="A534" s="136" t="s">
        <v>5</v>
      </c>
      <c r="B534" s="136" t="s">
        <v>2035</v>
      </c>
      <c r="C534" s="137" t="str">
        <f t="shared" si="20"/>
        <v>1138</v>
      </c>
      <c r="D534" s="136" t="str">
        <f>DEC2HEX(HEX2DEC(INDEX(BaseAddressTable!$B$2:$B$103,(MATCH(A534,BaseAddressTable!$A$2:$A$103,0))))+HEX2DEC(C534))</f>
        <v>A0263138</v>
      </c>
      <c r="E534" s="136" t="s">
        <v>46</v>
      </c>
      <c r="F534" s="136" t="s">
        <v>2050</v>
      </c>
      <c r="G534" s="136" t="s">
        <v>874</v>
      </c>
      <c r="H534" s="137">
        <v>0</v>
      </c>
      <c r="I534" s="136" t="str">
        <f t="shared" si="18"/>
        <v>car3_num0_30mhz_supported for both LTE &amp; 5G</v>
      </c>
      <c r="J534" s="136" t="str">
        <f t="shared" si="17"/>
        <v>param.car3_num0_30mhz_supported</v>
      </c>
      <c r="K534" s="140"/>
    </row>
    <row r="535" spans="1:11" s="177" customFormat="1">
      <c r="A535" s="136" t="s">
        <v>5</v>
      </c>
      <c r="B535" s="136" t="s">
        <v>2035</v>
      </c>
      <c r="C535" s="137" t="str">
        <f t="shared" si="20"/>
        <v>1138</v>
      </c>
      <c r="D535" s="136" t="str">
        <f>DEC2HEX(HEX2DEC(INDEX(BaseAddressTable!$B$2:$B$103,(MATCH(A535,BaseAddressTable!$A$2:$A$103,0))))+HEX2DEC(C535))</f>
        <v>A0263138</v>
      </c>
      <c r="E535" s="136" t="s">
        <v>46</v>
      </c>
      <c r="F535" s="136" t="s">
        <v>2051</v>
      </c>
      <c r="G535" s="136" t="s">
        <v>877</v>
      </c>
      <c r="H535" s="137">
        <v>0</v>
      </c>
      <c r="I535" s="136" t="str">
        <f t="shared" si="18"/>
        <v>car3_num1_30mhz_supported for 5G</v>
      </c>
      <c r="J535" s="136" t="str">
        <f t="shared" si="17"/>
        <v>param.car3_num1_30mhz_supported</v>
      </c>
      <c r="K535" s="140"/>
    </row>
    <row r="536" spans="1:11" s="177" customFormat="1">
      <c r="A536" s="136" t="s">
        <v>5</v>
      </c>
      <c r="B536" s="136" t="s">
        <v>2035</v>
      </c>
      <c r="C536" s="137" t="str">
        <f t="shared" si="20"/>
        <v>1138</v>
      </c>
      <c r="D536" s="136" t="str">
        <f>DEC2HEX(HEX2DEC(INDEX(BaseAddressTable!$B$2:$B$103,(MATCH(A536,BaseAddressTable!$A$2:$A$103,0))))+HEX2DEC(C536))</f>
        <v>A0263138</v>
      </c>
      <c r="E536" s="136" t="s">
        <v>46</v>
      </c>
      <c r="F536" s="136" t="s">
        <v>2052</v>
      </c>
      <c r="G536" s="136" t="s">
        <v>270</v>
      </c>
      <c r="H536" s="137">
        <v>0</v>
      </c>
      <c r="I536" s="136" t="str">
        <f t="shared" si="18"/>
        <v>car3_num2_30mhz_supported for 5G</v>
      </c>
      <c r="J536" s="136" t="str">
        <f t="shared" si="17"/>
        <v>param.car3_num2_30mhz_supported</v>
      </c>
      <c r="K536" s="140"/>
    </row>
    <row r="537" spans="1:11" s="177" customFormat="1">
      <c r="A537" s="136" t="s">
        <v>5</v>
      </c>
      <c r="B537" s="136" t="s">
        <v>2035</v>
      </c>
      <c r="C537" s="137" t="str">
        <f t="shared" si="20"/>
        <v>1138</v>
      </c>
      <c r="D537" s="136" t="str">
        <f>DEC2HEX(HEX2DEC(INDEX(BaseAddressTable!$B$2:$B$103,(MATCH(A537,BaseAddressTable!$A$2:$A$103,0))))+HEX2DEC(C537))</f>
        <v>A0263138</v>
      </c>
      <c r="E537" s="136" t="s">
        <v>46</v>
      </c>
      <c r="F537" s="136" t="s">
        <v>2053</v>
      </c>
      <c r="G537" s="136" t="s">
        <v>964</v>
      </c>
      <c r="H537" s="137">
        <v>0</v>
      </c>
      <c r="I537" s="136" t="str">
        <f t="shared" si="18"/>
        <v>car3_num0_40mhz_supported for both LTE &amp; 5G</v>
      </c>
      <c r="J537" s="136" t="str">
        <f t="shared" si="17"/>
        <v>param.car3_num0_40mhz_supported</v>
      </c>
      <c r="K537" s="140"/>
    </row>
    <row r="538" spans="1:11" s="177" customFormat="1">
      <c r="A538" s="136" t="s">
        <v>5</v>
      </c>
      <c r="B538" s="136" t="s">
        <v>2035</v>
      </c>
      <c r="C538" s="137" t="str">
        <f t="shared" si="20"/>
        <v>1138</v>
      </c>
      <c r="D538" s="136" t="str">
        <f>DEC2HEX(HEX2DEC(INDEX(BaseAddressTable!$B$2:$B$103,(MATCH(A538,BaseAddressTable!$A$2:$A$103,0))))+HEX2DEC(C538))</f>
        <v>A0263138</v>
      </c>
      <c r="E538" s="136" t="s">
        <v>46</v>
      </c>
      <c r="F538" s="136" t="s">
        <v>2054</v>
      </c>
      <c r="G538" s="136" t="s">
        <v>968</v>
      </c>
      <c r="H538" s="137">
        <v>0</v>
      </c>
      <c r="I538" s="136" t="str">
        <f t="shared" si="18"/>
        <v>car3_num1_40mhz_supported for 5G</v>
      </c>
      <c r="J538" s="136" t="str">
        <f t="shared" si="17"/>
        <v>param.car3_num1_40mhz_supported</v>
      </c>
      <c r="K538" s="140"/>
    </row>
    <row r="539" spans="1:11" s="177" customFormat="1">
      <c r="A539" s="136" t="s">
        <v>5</v>
      </c>
      <c r="B539" s="136" t="s">
        <v>2035</v>
      </c>
      <c r="C539" s="137" t="str">
        <f t="shared" si="20"/>
        <v>1138</v>
      </c>
      <c r="D539" s="136" t="str">
        <f>DEC2HEX(HEX2DEC(INDEX(BaseAddressTable!$B$2:$B$103,(MATCH(A539,BaseAddressTable!$A$2:$A$103,0))))+HEX2DEC(C539))</f>
        <v>A0263138</v>
      </c>
      <c r="E539" s="136" t="s">
        <v>46</v>
      </c>
      <c r="F539" s="136" t="s">
        <v>2055</v>
      </c>
      <c r="G539" s="136" t="s">
        <v>972</v>
      </c>
      <c r="H539" s="137">
        <v>0</v>
      </c>
      <c r="I539" s="136" t="str">
        <f t="shared" si="18"/>
        <v>car3_num2_40mhz_supported for 5G</v>
      </c>
      <c r="J539" s="136" t="str">
        <f t="shared" si="17"/>
        <v>param.car3_num2_40mhz_supported</v>
      </c>
      <c r="K539" s="140"/>
    </row>
    <row r="540" spans="1:11" s="177" customFormat="1">
      <c r="A540" s="136" t="s">
        <v>5</v>
      </c>
      <c r="B540" s="136" t="s">
        <v>2035</v>
      </c>
      <c r="C540" s="137" t="str">
        <f t="shared" si="20"/>
        <v>1138</v>
      </c>
      <c r="D540" s="136" t="str">
        <f>DEC2HEX(HEX2DEC(INDEX(BaseAddressTable!$B$2:$B$103,(MATCH(A540,BaseAddressTable!$A$2:$A$103,0))))+HEX2DEC(C540))</f>
        <v>A0263138</v>
      </c>
      <c r="E540" s="136" t="s">
        <v>46</v>
      </c>
      <c r="F540" s="136" t="s">
        <v>2056</v>
      </c>
      <c r="G540" s="136" t="s">
        <v>880</v>
      </c>
      <c r="H540" s="137">
        <v>0</v>
      </c>
      <c r="I540" s="136" t="str">
        <f t="shared" si="18"/>
        <v>car3_num0_50mhz_supported for both LTE &amp; 5G</v>
      </c>
      <c r="J540" s="136" t="str">
        <f t="shared" si="17"/>
        <v>param.car3_num0_50mhz_supported</v>
      </c>
      <c r="K540" s="140"/>
    </row>
    <row r="541" spans="1:11" s="177" customFormat="1">
      <c r="A541" s="136" t="s">
        <v>5</v>
      </c>
      <c r="B541" s="136" t="s">
        <v>2035</v>
      </c>
      <c r="C541" s="137" t="str">
        <f t="shared" si="20"/>
        <v>1138</v>
      </c>
      <c r="D541" s="136" t="str">
        <f>DEC2HEX(HEX2DEC(INDEX(BaseAddressTable!$B$2:$B$103,(MATCH(A541,BaseAddressTable!$A$2:$A$103,0))))+HEX2DEC(C541))</f>
        <v>A0263138</v>
      </c>
      <c r="E541" s="136" t="s">
        <v>46</v>
      </c>
      <c r="F541" s="136" t="s">
        <v>2057</v>
      </c>
      <c r="G541" s="136" t="s">
        <v>1947</v>
      </c>
      <c r="H541" s="137">
        <v>0</v>
      </c>
      <c r="I541" s="136" t="str">
        <f t="shared" si="18"/>
        <v>car3_num1_50mhz_supported for 5G</v>
      </c>
      <c r="J541" s="136" t="str">
        <f t="shared" si="17"/>
        <v>param.car3_num1_50mhz_supported</v>
      </c>
      <c r="K541" s="140"/>
    </row>
    <row r="542" spans="1:11" s="177" customFormat="1">
      <c r="A542" s="136" t="s">
        <v>5</v>
      </c>
      <c r="B542" s="136" t="s">
        <v>2035</v>
      </c>
      <c r="C542" s="137" t="str">
        <f t="shared" si="20"/>
        <v>1138</v>
      </c>
      <c r="D542" s="136" t="str">
        <f>DEC2HEX(HEX2DEC(INDEX(BaseAddressTable!$B$2:$B$103,(MATCH(A542,BaseAddressTable!$A$2:$A$103,0))))+HEX2DEC(C542))</f>
        <v>A0263138</v>
      </c>
      <c r="E542" s="136" t="s">
        <v>46</v>
      </c>
      <c r="F542" s="136" t="s">
        <v>2058</v>
      </c>
      <c r="G542" s="136" t="s">
        <v>1949</v>
      </c>
      <c r="H542" s="137">
        <v>0</v>
      </c>
      <c r="I542" s="136" t="str">
        <f t="shared" si="18"/>
        <v>car3_num2_50mhz_supported for 5G</v>
      </c>
      <c r="J542" s="136" t="str">
        <f t="shared" si="17"/>
        <v>param.car3_num2_50mhz_supported</v>
      </c>
      <c r="K542" s="140"/>
    </row>
    <row r="543" spans="1:11" s="177" customFormat="1">
      <c r="A543" s="136" t="s">
        <v>5</v>
      </c>
      <c r="B543" s="136" t="s">
        <v>2035</v>
      </c>
      <c r="C543" s="137" t="str">
        <f t="shared" si="20"/>
        <v>1138</v>
      </c>
      <c r="D543" s="136" t="str">
        <f>DEC2HEX(HEX2DEC(INDEX(BaseAddressTable!$B$2:$B$103,(MATCH(A543,BaseAddressTable!$A$2:$A$103,0))))+HEX2DEC(C543))</f>
        <v>A0263138</v>
      </c>
      <c r="E543" s="136" t="s">
        <v>46</v>
      </c>
      <c r="F543" s="136" t="s">
        <v>2059</v>
      </c>
      <c r="G543" s="136" t="s">
        <v>1951</v>
      </c>
      <c r="H543" s="137">
        <v>0</v>
      </c>
      <c r="I543" s="136" t="str">
        <f t="shared" si="18"/>
        <v>car3_num1_60mhz_supported for 5G</v>
      </c>
      <c r="J543" s="136" t="str">
        <f t="shared" si="17"/>
        <v>param.car3_num1_60mhz_supported</v>
      </c>
      <c r="K543" s="140"/>
    </row>
    <row r="544" spans="1:11" s="177" customFormat="1">
      <c r="A544" s="136" t="s">
        <v>5</v>
      </c>
      <c r="B544" s="136" t="s">
        <v>2035</v>
      </c>
      <c r="C544" s="137" t="str">
        <f t="shared" si="20"/>
        <v>1138</v>
      </c>
      <c r="D544" s="136" t="str">
        <f>DEC2HEX(HEX2DEC(INDEX(BaseAddressTable!$B$2:$B$103,(MATCH(A544,BaseAddressTable!$A$2:$A$103,0))))+HEX2DEC(C544))</f>
        <v>A0263138</v>
      </c>
      <c r="E544" s="136" t="s">
        <v>46</v>
      </c>
      <c r="F544" s="136" t="s">
        <v>2060</v>
      </c>
      <c r="G544" s="136" t="s">
        <v>976</v>
      </c>
      <c r="H544" s="137">
        <v>0</v>
      </c>
      <c r="I544" s="136" t="str">
        <f t="shared" si="18"/>
        <v>car3_num2_60mhz_supported for 5G</v>
      </c>
      <c r="J544" s="136" t="str">
        <f t="shared" ref="J544:J607" si="21">IF(E544="RW",CONCATENATE("ctrl.",F544), CONCATENATE("param.",F544))</f>
        <v>param.car3_num2_60mhz_supported</v>
      </c>
      <c r="K544" s="140"/>
    </row>
    <row r="545" spans="1:11" s="177" customFormat="1">
      <c r="A545" s="136" t="s">
        <v>5</v>
      </c>
      <c r="B545" s="136" t="s">
        <v>2035</v>
      </c>
      <c r="C545" s="137" t="str">
        <f t="shared" si="20"/>
        <v>1138</v>
      </c>
      <c r="D545" s="136" t="str">
        <f>DEC2HEX(HEX2DEC(INDEX(BaseAddressTable!$B$2:$B$103,(MATCH(A545,BaseAddressTable!$A$2:$A$103,0))))+HEX2DEC(C545))</f>
        <v>A0263138</v>
      </c>
      <c r="E545" s="136" t="s">
        <v>46</v>
      </c>
      <c r="F545" s="136" t="s">
        <v>2061</v>
      </c>
      <c r="G545" s="136" t="s">
        <v>980</v>
      </c>
      <c r="H545" s="137">
        <v>0</v>
      </c>
      <c r="I545" s="136" t="str">
        <f t="shared" si="18"/>
        <v>car3_num1_70mhz_supported for 5G</v>
      </c>
      <c r="J545" s="136" t="str">
        <f t="shared" si="21"/>
        <v>param.car3_num1_70mhz_supported</v>
      </c>
      <c r="K545" s="140"/>
    </row>
    <row r="546" spans="1:11" s="177" customFormat="1">
      <c r="A546" s="136" t="s">
        <v>5</v>
      </c>
      <c r="B546" s="136" t="s">
        <v>2035</v>
      </c>
      <c r="C546" s="137" t="str">
        <f t="shared" si="20"/>
        <v>1138</v>
      </c>
      <c r="D546" s="136" t="str">
        <f>DEC2HEX(HEX2DEC(INDEX(BaseAddressTable!$B$2:$B$103,(MATCH(A546,BaseAddressTable!$A$2:$A$103,0))))+HEX2DEC(C546))</f>
        <v>A0263138</v>
      </c>
      <c r="E546" s="136" t="s">
        <v>46</v>
      </c>
      <c r="F546" s="136" t="s">
        <v>2062</v>
      </c>
      <c r="G546" s="136" t="s">
        <v>984</v>
      </c>
      <c r="H546" s="137">
        <v>0</v>
      </c>
      <c r="I546" s="136" t="str">
        <f t="shared" si="18"/>
        <v>car3_num2_70mhz_supported for 5G</v>
      </c>
      <c r="J546" s="136" t="str">
        <f t="shared" si="21"/>
        <v>param.car3_num2_70mhz_supported</v>
      </c>
      <c r="K546" s="140"/>
    </row>
    <row r="547" spans="1:11" s="177" customFormat="1">
      <c r="A547" s="136" t="s">
        <v>5</v>
      </c>
      <c r="B547" s="136" t="s">
        <v>2035</v>
      </c>
      <c r="C547" s="137" t="str">
        <f t="shared" si="20"/>
        <v>1138</v>
      </c>
      <c r="D547" s="136" t="str">
        <f>DEC2HEX(HEX2DEC(INDEX(BaseAddressTable!$B$2:$B$103,(MATCH(A547,BaseAddressTable!$A$2:$A$103,0))))+HEX2DEC(C547))</f>
        <v>A0263138</v>
      </c>
      <c r="E547" s="136" t="s">
        <v>46</v>
      </c>
      <c r="F547" s="136" t="s">
        <v>2063</v>
      </c>
      <c r="G547" s="136" t="s">
        <v>988</v>
      </c>
      <c r="H547" s="137">
        <v>0</v>
      </c>
      <c r="I547" s="136" t="str">
        <f t="shared" si="18"/>
        <v>car3_num1_80mhz_supported for 5G</v>
      </c>
      <c r="J547" s="136" t="str">
        <f t="shared" si="21"/>
        <v>param.car3_num1_80mhz_supported</v>
      </c>
      <c r="K547" s="140"/>
    </row>
    <row r="548" spans="1:11" s="177" customFormat="1">
      <c r="A548" s="136" t="s">
        <v>5</v>
      </c>
      <c r="B548" s="136" t="s">
        <v>2035</v>
      </c>
      <c r="C548" s="137" t="str">
        <f t="shared" si="20"/>
        <v>1138</v>
      </c>
      <c r="D548" s="136" t="str">
        <f>DEC2HEX(HEX2DEC(INDEX(BaseAddressTable!$B$2:$B$103,(MATCH(A548,BaseAddressTable!$A$2:$A$103,0))))+HEX2DEC(C548))</f>
        <v>A0263138</v>
      </c>
      <c r="E548" s="136" t="s">
        <v>46</v>
      </c>
      <c r="F548" s="136" t="s">
        <v>2064</v>
      </c>
      <c r="G548" s="136" t="s">
        <v>1957</v>
      </c>
      <c r="H548" s="137">
        <v>0</v>
      </c>
      <c r="I548" s="136" t="str">
        <f t="shared" si="18"/>
        <v>car3_num2_80mhz_supported for 5G</v>
      </c>
      <c r="J548" s="136" t="str">
        <f t="shared" si="21"/>
        <v>param.car3_num2_80mhz_supported</v>
      </c>
      <c r="K548" s="140"/>
    </row>
    <row r="549" spans="1:11" s="177" customFormat="1">
      <c r="A549" s="136" t="s">
        <v>5</v>
      </c>
      <c r="B549" s="136" t="s">
        <v>2035</v>
      </c>
      <c r="C549" s="137" t="str">
        <f t="shared" si="20"/>
        <v>1138</v>
      </c>
      <c r="D549" s="136" t="str">
        <f>DEC2HEX(HEX2DEC(INDEX(BaseAddressTable!$B$2:$B$103,(MATCH(A549,BaseAddressTable!$A$2:$A$103,0))))+HEX2DEC(C549))</f>
        <v>A0263138</v>
      </c>
      <c r="E549" s="136" t="s">
        <v>46</v>
      </c>
      <c r="F549" s="136" t="s">
        <v>2065</v>
      </c>
      <c r="G549" s="136" t="s">
        <v>1959</v>
      </c>
      <c r="H549" s="137">
        <v>0</v>
      </c>
      <c r="I549" s="136" t="str">
        <f t="shared" si="18"/>
        <v>car3_num1_90mhz_supported for 5G</v>
      </c>
      <c r="J549" s="136" t="str">
        <f t="shared" si="21"/>
        <v>param.car3_num1_90mhz_supported</v>
      </c>
      <c r="K549" s="140"/>
    </row>
    <row r="550" spans="1:11" s="177" customFormat="1">
      <c r="A550" s="136" t="s">
        <v>5</v>
      </c>
      <c r="B550" s="136" t="s">
        <v>2035</v>
      </c>
      <c r="C550" s="137" t="str">
        <f t="shared" si="20"/>
        <v>1138</v>
      </c>
      <c r="D550" s="136" t="str">
        <f>DEC2HEX(HEX2DEC(INDEX(BaseAddressTable!$B$2:$B$103,(MATCH(A550,BaseAddressTable!$A$2:$A$103,0))))+HEX2DEC(C550))</f>
        <v>A0263138</v>
      </c>
      <c r="E550" s="136" t="s">
        <v>46</v>
      </c>
      <c r="F550" s="136" t="s">
        <v>2066</v>
      </c>
      <c r="G550" s="136" t="s">
        <v>1961</v>
      </c>
      <c r="H550" s="137">
        <v>0</v>
      </c>
      <c r="I550" s="136" t="str">
        <f>IF(ISNUMBER(SEARCH("num0",F550)),CONCATENATE(F550," for both LTE &amp; 5G"),CONCATENATE(F550," for 5G"))</f>
        <v>car3_num2_90mhz_supported for 5G</v>
      </c>
      <c r="J550" s="136" t="str">
        <f t="shared" si="21"/>
        <v>param.car3_num2_90mhz_supported</v>
      </c>
      <c r="K550" s="140"/>
    </row>
    <row r="551" spans="1:11" s="177" customFormat="1">
      <c r="A551" s="136" t="s">
        <v>5</v>
      </c>
      <c r="B551" s="136" t="s">
        <v>2067</v>
      </c>
      <c r="C551" s="137" t="str">
        <f>DEC2HEX(HEX2DEC(C549)+4)</f>
        <v>113C</v>
      </c>
      <c r="D551" s="136" t="str">
        <f>DEC2HEX(HEX2DEC(INDEX(BaseAddressTable!$B$2:$B$103,(MATCH(A551,BaseAddressTable!$A$2:$A$103,0))))+HEX2DEC(C551))</f>
        <v>A026313C</v>
      </c>
      <c r="E551" s="136" t="s">
        <v>46</v>
      </c>
      <c r="F551" s="136" t="s">
        <v>2068</v>
      </c>
      <c r="G551" s="136" t="s">
        <v>91</v>
      </c>
      <c r="H551" s="137">
        <v>0</v>
      </c>
      <c r="I551" s="136" t="str">
        <f>IF(ISNUMBER(SEARCH("num0",F551)),CONCATENATE(F551," for both LTE &amp; 5G"),CONCATENATE(F551," for 5G"))</f>
        <v>car3_num1_100mhz_supported for 5G</v>
      </c>
      <c r="J551" s="136" t="str">
        <f t="shared" si="21"/>
        <v>param.car3_num1_100mhz_supported</v>
      </c>
      <c r="K551" s="140"/>
    </row>
    <row r="552" spans="1:11" s="177" customFormat="1">
      <c r="A552" s="136" t="s">
        <v>5</v>
      </c>
      <c r="B552" s="136" t="s">
        <v>2067</v>
      </c>
      <c r="C552" s="137" t="str">
        <f>C551</f>
        <v>113C</v>
      </c>
      <c r="D552" s="136" t="str">
        <f>DEC2HEX(HEX2DEC(INDEX(BaseAddressTable!$B$2:$B$103,(MATCH(A552,BaseAddressTable!$A$2:$A$103,0))))+HEX2DEC(C552))</f>
        <v>A026313C</v>
      </c>
      <c r="E552" s="136" t="s">
        <v>46</v>
      </c>
      <c r="F552" s="136" t="s">
        <v>2069</v>
      </c>
      <c r="G552" s="136" t="s">
        <v>119</v>
      </c>
      <c r="H552" s="137">
        <v>0</v>
      </c>
      <c r="I552" s="136" t="str">
        <f>IF(ISNUMBER(SEARCH("num0",F552)),CONCATENATE(F552," for both LTE &amp; 5G"),CONCATENATE(F552," for 5G"))</f>
        <v>car3_num2_100mhz_supported for 5G</v>
      </c>
      <c r="J552" s="136" t="str">
        <f t="shared" si="21"/>
        <v>param.car3_num2_100mhz_supported</v>
      </c>
      <c r="K552" s="140"/>
    </row>
    <row r="553" spans="1:11" ht="28.8">
      <c r="A553" s="58" t="s">
        <v>5</v>
      </c>
      <c r="B553" s="58" t="s">
        <v>2070</v>
      </c>
      <c r="C553" s="59">
        <v>1400</v>
      </c>
      <c r="D553" s="92" t="str">
        <f>DEC2HEX(HEX2DEC(INDEX(BaseAddressTable!$B$2:$B$103,(MATCH(A553,BaseAddressTable!$A$2:$A$103,0))))+HEX2DEC(C553))</f>
        <v>A0263400</v>
      </c>
      <c r="E553" s="58" t="s">
        <v>46</v>
      </c>
      <c r="F553" s="58" t="s">
        <v>2071</v>
      </c>
      <c r="G553" s="58" t="s">
        <v>2072</v>
      </c>
      <c r="H553" s="59" t="s">
        <v>2073</v>
      </c>
      <c r="I553" s="101" t="s">
        <v>2074</v>
      </c>
      <c r="J553" s="58" t="str">
        <f t="shared" si="21"/>
        <v>param.t2a_min_up_ns_num0_30MHZ</v>
      </c>
      <c r="K553" s="52"/>
    </row>
    <row r="554" spans="1:11" ht="28.8">
      <c r="A554" s="58" t="s">
        <v>5</v>
      </c>
      <c r="B554" s="58" t="s">
        <v>2075</v>
      </c>
      <c r="C554" s="59" t="str">
        <f>DEC2HEX(HEX2DEC(C553)+4)</f>
        <v>1404</v>
      </c>
      <c r="D554" s="92" t="str">
        <f>DEC2HEX(HEX2DEC(INDEX(BaseAddressTable!$B$2:$B$103,(MATCH(A554,BaseAddressTable!$A$2:$A$103,0))))+HEX2DEC(C554))</f>
        <v>A0263404</v>
      </c>
      <c r="E554" s="58" t="s">
        <v>46</v>
      </c>
      <c r="F554" s="58" t="s">
        <v>2076</v>
      </c>
      <c r="G554" s="58" t="s">
        <v>2072</v>
      </c>
      <c r="H554" s="59" t="s">
        <v>2073</v>
      </c>
      <c r="I554" s="101" t="s">
        <v>2077</v>
      </c>
      <c r="J554" s="58" t="str">
        <f t="shared" si="21"/>
        <v>param.t2a_min_up_ns_num0_25MHZ</v>
      </c>
      <c r="K554" s="52"/>
    </row>
    <row r="555" spans="1:11" ht="28.8">
      <c r="A555" s="102" t="s">
        <v>5</v>
      </c>
      <c r="B555" s="102" t="s">
        <v>2078</v>
      </c>
      <c r="C555" s="103" t="str">
        <f>DEC2HEX(HEX2DEC(C554)+4)</f>
        <v>1408</v>
      </c>
      <c r="D555" s="92" t="str">
        <f>DEC2HEX(HEX2DEC(INDEX(BaseAddressTable!$B$2:$B$103,(MATCH(A555,BaseAddressTable!$A$2:$A$103,0))))+HEX2DEC(C555))</f>
        <v>A0263408</v>
      </c>
      <c r="E555" s="102" t="s">
        <v>46</v>
      </c>
      <c r="F555" s="102" t="s">
        <v>2079</v>
      </c>
      <c r="G555" s="102" t="s">
        <v>2072</v>
      </c>
      <c r="H555" s="103" t="s">
        <v>2073</v>
      </c>
      <c r="I555" s="104" t="s">
        <v>2080</v>
      </c>
      <c r="J555" s="102" t="str">
        <f t="shared" si="21"/>
        <v>param.t2a_min_up_ns_num0_20MHZ</v>
      </c>
      <c r="K555" s="105"/>
    </row>
    <row r="556" spans="1:11" ht="28.8">
      <c r="A556" s="102" t="s">
        <v>5</v>
      </c>
      <c r="B556" s="102" t="s">
        <v>2081</v>
      </c>
      <c r="C556" s="103" t="str">
        <f>DEC2HEX(HEX2DEC(C555)+4)</f>
        <v>140C</v>
      </c>
      <c r="D556" s="92" t="str">
        <f>DEC2HEX(HEX2DEC(INDEX(BaseAddressTable!$B$2:$B$103,(MATCH(A556,BaseAddressTable!$A$2:$A$103,0))))+HEX2DEC(C556))</f>
        <v>A026340C</v>
      </c>
      <c r="E556" s="102" t="s">
        <v>46</v>
      </c>
      <c r="F556" s="102" t="s">
        <v>2082</v>
      </c>
      <c r="G556" s="102" t="s">
        <v>2072</v>
      </c>
      <c r="H556" s="103" t="s">
        <v>2073</v>
      </c>
      <c r="I556" s="104" t="s">
        <v>2083</v>
      </c>
      <c r="J556" s="102" t="str">
        <f t="shared" si="21"/>
        <v>param.t2a_min_up_ns_num0_15MHZ</v>
      </c>
      <c r="K556" s="105"/>
    </row>
    <row r="557" spans="1:11" ht="28.8">
      <c r="A557" s="102" t="s">
        <v>5</v>
      </c>
      <c r="B557" s="102" t="s">
        <v>2084</v>
      </c>
      <c r="C557" s="103" t="str">
        <f>DEC2HEX(HEX2DEC(C556)+4)</f>
        <v>1410</v>
      </c>
      <c r="D557" s="92" t="str">
        <f>DEC2HEX(HEX2DEC(INDEX(BaseAddressTable!$B$2:$B$103,(MATCH(A557,BaseAddressTable!$A$2:$A$103,0))))+HEX2DEC(C557))</f>
        <v>A0263410</v>
      </c>
      <c r="E557" s="102" t="s">
        <v>46</v>
      </c>
      <c r="F557" s="102" t="s">
        <v>2085</v>
      </c>
      <c r="G557" s="102" t="s">
        <v>2072</v>
      </c>
      <c r="H557" s="103" t="s">
        <v>2086</v>
      </c>
      <c r="I557" s="104" t="s">
        <v>2087</v>
      </c>
      <c r="J557" s="102" t="str">
        <f t="shared" si="21"/>
        <v>param.t2a_min_up_ns_num0_10MHZ</v>
      </c>
      <c r="K557" s="105"/>
    </row>
    <row r="558" spans="1:11" ht="28.8">
      <c r="A558" s="102" t="s">
        <v>5</v>
      </c>
      <c r="B558" s="102" t="s">
        <v>2088</v>
      </c>
      <c r="C558" s="103" t="str">
        <f>DEC2HEX(HEX2DEC(C557)+4)</f>
        <v>1414</v>
      </c>
      <c r="D558" s="92" t="str">
        <f>DEC2HEX(HEX2DEC(INDEX(BaseAddressTable!$B$2:$B$103,(MATCH(A558,BaseAddressTable!$A$2:$A$103,0))))+HEX2DEC(C558))</f>
        <v>A0263414</v>
      </c>
      <c r="E558" s="102" t="s">
        <v>46</v>
      </c>
      <c r="F558" s="102" t="s">
        <v>2089</v>
      </c>
      <c r="G558" s="102" t="s">
        <v>2072</v>
      </c>
      <c r="H558" s="103" t="s">
        <v>2090</v>
      </c>
      <c r="I558" s="104" t="s">
        <v>2091</v>
      </c>
      <c r="J558" s="102" t="str">
        <f t="shared" si="21"/>
        <v>param.t2a_min_up_ns_num0_5MHZ</v>
      </c>
      <c r="K558" s="105"/>
    </row>
    <row r="559" spans="1:11" ht="28.8">
      <c r="A559" s="58" t="s">
        <v>5</v>
      </c>
      <c r="B559" s="58" t="s">
        <v>2092</v>
      </c>
      <c r="C559" s="59" t="str">
        <f t="shared" ref="C559:C622" si="22">DEC2HEX(HEX2DEC(C558)+4)</f>
        <v>1418</v>
      </c>
      <c r="D559" s="92" t="str">
        <f>DEC2HEX(HEX2DEC(INDEX(BaseAddressTable!$B$2:$B$103,(MATCH(A559,BaseAddressTable!$A$2:$A$103,0))))+HEX2DEC(C559))</f>
        <v>A0263418</v>
      </c>
      <c r="E559" s="58" t="s">
        <v>46</v>
      </c>
      <c r="F559" s="58" t="s">
        <v>2093</v>
      </c>
      <c r="G559" s="58" t="s">
        <v>2072</v>
      </c>
      <c r="H559" s="59" t="s">
        <v>2073</v>
      </c>
      <c r="I559" s="101" t="s">
        <v>2094</v>
      </c>
      <c r="J559" s="58" t="str">
        <f t="shared" si="21"/>
        <v>param.t2a_min_up_ns_num1_30MHZ</v>
      </c>
      <c r="K559" s="52"/>
    </row>
    <row r="560" spans="1:11" ht="28.8">
      <c r="A560" s="58" t="s">
        <v>5</v>
      </c>
      <c r="B560" s="58" t="s">
        <v>2095</v>
      </c>
      <c r="C560" s="59" t="str">
        <f t="shared" si="22"/>
        <v>141C</v>
      </c>
      <c r="D560" s="92" t="str">
        <f>DEC2HEX(HEX2DEC(INDEX(BaseAddressTable!$B$2:$B$103,(MATCH(A560,BaseAddressTable!$A$2:$A$103,0))))+HEX2DEC(C560))</f>
        <v>A026341C</v>
      </c>
      <c r="E560" s="58" t="s">
        <v>46</v>
      </c>
      <c r="F560" s="58" t="s">
        <v>2096</v>
      </c>
      <c r="G560" s="58" t="s">
        <v>2072</v>
      </c>
      <c r="H560" s="59" t="s">
        <v>2073</v>
      </c>
      <c r="I560" s="101" t="s">
        <v>2097</v>
      </c>
      <c r="J560" s="58" t="str">
        <f t="shared" si="21"/>
        <v>param.t2a_min_up_ns_num1_25MHZ</v>
      </c>
      <c r="K560" s="52"/>
    </row>
    <row r="561" spans="1:11" ht="28.8">
      <c r="A561" s="58" t="s">
        <v>5</v>
      </c>
      <c r="B561" s="58" t="s">
        <v>2098</v>
      </c>
      <c r="C561" s="59" t="str">
        <f t="shared" si="22"/>
        <v>1420</v>
      </c>
      <c r="D561" s="92" t="str">
        <f>DEC2HEX(HEX2DEC(INDEX(BaseAddressTable!$B$2:$B$103,(MATCH(A561,BaseAddressTable!$A$2:$A$103,0))))+HEX2DEC(C561))</f>
        <v>A0263420</v>
      </c>
      <c r="E561" s="58" t="s">
        <v>46</v>
      </c>
      <c r="F561" s="58" t="s">
        <v>2099</v>
      </c>
      <c r="G561" s="58" t="s">
        <v>2072</v>
      </c>
      <c r="H561" s="59" t="s">
        <v>2073</v>
      </c>
      <c r="I561" s="101" t="s">
        <v>2100</v>
      </c>
      <c r="J561" s="58" t="str">
        <f t="shared" si="21"/>
        <v>param.t2a_min_up_ns_num1_20MHZ</v>
      </c>
      <c r="K561" s="52"/>
    </row>
    <row r="562" spans="1:11" ht="28.8">
      <c r="A562" s="58" t="s">
        <v>5</v>
      </c>
      <c r="B562" s="58" t="s">
        <v>2101</v>
      </c>
      <c r="C562" s="59" t="str">
        <f t="shared" si="22"/>
        <v>1424</v>
      </c>
      <c r="D562" s="92" t="str">
        <f>DEC2HEX(HEX2DEC(INDEX(BaseAddressTable!$B$2:$B$103,(MATCH(A562,BaseAddressTable!$A$2:$A$103,0))))+HEX2DEC(C562))</f>
        <v>A0263424</v>
      </c>
      <c r="E562" s="58" t="s">
        <v>46</v>
      </c>
      <c r="F562" s="58" t="s">
        <v>2102</v>
      </c>
      <c r="G562" s="58" t="s">
        <v>2072</v>
      </c>
      <c r="H562" s="59" t="s">
        <v>2073</v>
      </c>
      <c r="I562" s="101" t="s">
        <v>2103</v>
      </c>
      <c r="J562" s="58" t="str">
        <f t="shared" si="21"/>
        <v>param.t2a_min_up_ns_num1_15MHZ</v>
      </c>
      <c r="K562" s="52"/>
    </row>
    <row r="563" spans="1:11" ht="28.8">
      <c r="A563" s="58" t="s">
        <v>5</v>
      </c>
      <c r="B563" s="58" t="s">
        <v>2104</v>
      </c>
      <c r="C563" s="59" t="str">
        <f t="shared" si="22"/>
        <v>1428</v>
      </c>
      <c r="D563" s="92" t="str">
        <f>DEC2HEX(HEX2DEC(INDEX(BaseAddressTable!$B$2:$B$103,(MATCH(A563,BaseAddressTable!$A$2:$A$103,0))))+HEX2DEC(C563))</f>
        <v>A0263428</v>
      </c>
      <c r="E563" s="58" t="s">
        <v>46</v>
      </c>
      <c r="F563" s="58" t="s">
        <v>2105</v>
      </c>
      <c r="G563" s="58" t="s">
        <v>2072</v>
      </c>
      <c r="H563" s="59" t="s">
        <v>2086</v>
      </c>
      <c r="I563" s="101" t="s">
        <v>2106</v>
      </c>
      <c r="J563" s="58" t="str">
        <f t="shared" si="21"/>
        <v>param.t2a_min_up_ns_num1_10MHZ</v>
      </c>
      <c r="K563" s="52"/>
    </row>
    <row r="564" spans="1:11" ht="28.8">
      <c r="A564" s="58" t="s">
        <v>5</v>
      </c>
      <c r="B564" s="58" t="s">
        <v>2107</v>
      </c>
      <c r="C564" s="59" t="str">
        <f t="shared" si="22"/>
        <v>142C</v>
      </c>
      <c r="D564" s="92" t="str">
        <f>DEC2HEX(HEX2DEC(INDEX(BaseAddressTable!$B$2:$B$103,(MATCH(A564,BaseAddressTable!$A$2:$A$103,0))))+HEX2DEC(C564))</f>
        <v>A026342C</v>
      </c>
      <c r="E564" s="58" t="s">
        <v>46</v>
      </c>
      <c r="F564" s="58" t="s">
        <v>2108</v>
      </c>
      <c r="G564" s="58" t="s">
        <v>2072</v>
      </c>
      <c r="H564" s="59" t="s">
        <v>2090</v>
      </c>
      <c r="I564" s="101" t="s">
        <v>2109</v>
      </c>
      <c r="J564" s="58" t="str">
        <f t="shared" si="21"/>
        <v>param.t2a_min_up_ns_num1_5MHZ</v>
      </c>
      <c r="K564" s="52"/>
    </row>
    <row r="565" spans="1:11" ht="28.8">
      <c r="A565" s="58" t="s">
        <v>5</v>
      </c>
      <c r="B565" s="58" t="s">
        <v>2110</v>
      </c>
      <c r="C565" s="59" t="str">
        <f t="shared" si="22"/>
        <v>1430</v>
      </c>
      <c r="D565" s="92" t="str">
        <f>DEC2HEX(HEX2DEC(INDEX(BaseAddressTable!$B$2:$B$103,(MATCH(A565,BaseAddressTable!$A$2:$A$103,0))))+HEX2DEC(C565))</f>
        <v>A0263430</v>
      </c>
      <c r="E565" s="58" t="s">
        <v>46</v>
      </c>
      <c r="F565" s="58" t="s">
        <v>2111</v>
      </c>
      <c r="G565" s="58" t="s">
        <v>2072</v>
      </c>
      <c r="H565" s="59" t="s">
        <v>2073</v>
      </c>
      <c r="I565" s="101" t="s">
        <v>2112</v>
      </c>
      <c r="J565" s="58" t="str">
        <f t="shared" si="21"/>
        <v>param.t2a_min_up_ns_num2_30MHZ</v>
      </c>
      <c r="K565" s="52"/>
    </row>
    <row r="566" spans="1:11" ht="28.8">
      <c r="A566" s="58" t="s">
        <v>5</v>
      </c>
      <c r="B566" s="58" t="s">
        <v>2113</v>
      </c>
      <c r="C566" s="59" t="str">
        <f t="shared" si="22"/>
        <v>1434</v>
      </c>
      <c r="D566" s="92" t="str">
        <f>DEC2HEX(HEX2DEC(INDEX(BaseAddressTable!$B$2:$B$103,(MATCH(A566,BaseAddressTable!$A$2:$A$103,0))))+HEX2DEC(C566))</f>
        <v>A0263434</v>
      </c>
      <c r="E566" s="58" t="s">
        <v>46</v>
      </c>
      <c r="F566" s="58" t="s">
        <v>2114</v>
      </c>
      <c r="G566" s="58" t="s">
        <v>2072</v>
      </c>
      <c r="H566" s="59" t="s">
        <v>2073</v>
      </c>
      <c r="I566" s="101" t="s">
        <v>2112</v>
      </c>
      <c r="J566" s="58" t="str">
        <f t="shared" si="21"/>
        <v>param.t2a_min_up_ns_num2_25MHZ</v>
      </c>
      <c r="K566" s="52"/>
    </row>
    <row r="567" spans="1:11" ht="28.8">
      <c r="A567" s="58" t="s">
        <v>5</v>
      </c>
      <c r="B567" s="58" t="s">
        <v>2115</v>
      </c>
      <c r="C567" s="59" t="str">
        <f t="shared" si="22"/>
        <v>1438</v>
      </c>
      <c r="D567" s="92" t="str">
        <f>DEC2HEX(HEX2DEC(INDEX(BaseAddressTable!$B$2:$B$103,(MATCH(A567,BaseAddressTable!$A$2:$A$103,0))))+HEX2DEC(C567))</f>
        <v>A0263438</v>
      </c>
      <c r="E567" s="58" t="s">
        <v>46</v>
      </c>
      <c r="F567" s="58" t="s">
        <v>2116</v>
      </c>
      <c r="G567" s="58" t="s">
        <v>2072</v>
      </c>
      <c r="H567" s="59" t="s">
        <v>2073</v>
      </c>
      <c r="I567" s="101" t="s">
        <v>2117</v>
      </c>
      <c r="J567" s="58" t="str">
        <f t="shared" si="21"/>
        <v>param.t2a_min_up_ns_num2_20MHZ</v>
      </c>
      <c r="K567" s="52"/>
    </row>
    <row r="568" spans="1:11">
      <c r="A568" s="58" t="s">
        <v>5</v>
      </c>
      <c r="B568" s="58" t="s">
        <v>2118</v>
      </c>
      <c r="C568" s="59" t="str">
        <f t="shared" si="22"/>
        <v>143C</v>
      </c>
      <c r="D568" s="92" t="str">
        <f>DEC2HEX(HEX2DEC(INDEX(BaseAddressTable!$B$2:$B$103,(MATCH(A568,BaseAddressTable!$A$2:$A$103,0))))+HEX2DEC(C568))</f>
        <v>A026343C</v>
      </c>
      <c r="E568" s="58" t="s">
        <v>46</v>
      </c>
      <c r="F568" s="58" t="s">
        <v>2119</v>
      </c>
      <c r="G568" s="58" t="s">
        <v>2072</v>
      </c>
      <c r="H568" s="59" t="s">
        <v>2073</v>
      </c>
      <c r="I568" s="101" t="s">
        <v>2120</v>
      </c>
      <c r="J568" s="58" t="str">
        <f t="shared" si="21"/>
        <v>param.t2a_min_up_ns_num2_15MHZ</v>
      </c>
      <c r="K568" s="52"/>
    </row>
    <row r="569" spans="1:11">
      <c r="A569" s="58" t="s">
        <v>5</v>
      </c>
      <c r="B569" s="58" t="s">
        <v>2121</v>
      </c>
      <c r="C569" s="59" t="str">
        <f t="shared" si="22"/>
        <v>1440</v>
      </c>
      <c r="D569" s="92" t="str">
        <f>DEC2HEX(HEX2DEC(INDEX(BaseAddressTable!$B$2:$B$103,(MATCH(A569,BaseAddressTable!$A$2:$A$103,0))))+HEX2DEC(C569))</f>
        <v>A0263440</v>
      </c>
      <c r="E569" s="58" t="s">
        <v>46</v>
      </c>
      <c r="F569" s="58" t="s">
        <v>2122</v>
      </c>
      <c r="G569" s="58" t="s">
        <v>2072</v>
      </c>
      <c r="H569" s="59" t="s">
        <v>2086</v>
      </c>
      <c r="I569" s="101" t="s">
        <v>2123</v>
      </c>
      <c r="J569" s="58" t="str">
        <f t="shared" si="21"/>
        <v>param.t2a_min_up_ns_num2_10MHZ</v>
      </c>
      <c r="K569" s="52"/>
    </row>
    <row r="570" spans="1:11">
      <c r="A570" s="44" t="s">
        <v>5</v>
      </c>
      <c r="B570" s="44" t="s">
        <v>2124</v>
      </c>
      <c r="C570" s="53" t="str">
        <f t="shared" si="22"/>
        <v>1444</v>
      </c>
      <c r="D570" s="92" t="str">
        <f>DEC2HEX(HEX2DEC(INDEX(BaseAddressTable!$B$2:$B$103,(MATCH(A570,BaseAddressTable!$A$2:$A$103,0))))+HEX2DEC(C570))</f>
        <v>A0263444</v>
      </c>
      <c r="E570" s="44" t="s">
        <v>46</v>
      </c>
      <c r="F570" s="44" t="s">
        <v>2125</v>
      </c>
      <c r="G570" s="44" t="s">
        <v>2072</v>
      </c>
      <c r="H570" s="53">
        <v>72038</v>
      </c>
      <c r="I570" s="69" t="s">
        <v>2126</v>
      </c>
      <c r="J570" s="44" t="str">
        <f t="shared" si="21"/>
        <v>param.tup_reception_window_dl_ns</v>
      </c>
    </row>
    <row r="571" spans="1:11">
      <c r="A571" s="44" t="s">
        <v>5</v>
      </c>
      <c r="B571" s="44" t="s">
        <v>2127</v>
      </c>
      <c r="C571" s="53" t="str">
        <f t="shared" si="22"/>
        <v>1448</v>
      </c>
      <c r="D571" s="92" t="str">
        <f>DEC2HEX(HEX2DEC(INDEX(BaseAddressTable!$B$2:$B$103,(MATCH(A571,BaseAddressTable!$A$2:$A$103,0))))+HEX2DEC(C571))</f>
        <v>A0263448</v>
      </c>
      <c r="E571" s="44" t="s">
        <v>46</v>
      </c>
      <c r="F571" s="44" t="s">
        <v>2128</v>
      </c>
      <c r="G571" s="44" t="s">
        <v>2072</v>
      </c>
      <c r="H571" s="53">
        <v>48440</v>
      </c>
      <c r="I571" s="69" t="s">
        <v>2129</v>
      </c>
      <c r="J571" s="44" t="str">
        <f t="shared" si="21"/>
        <v>param.tcp_reception_window_dl_ns</v>
      </c>
    </row>
    <row r="572" spans="1:11">
      <c r="A572" s="44" t="s">
        <v>5</v>
      </c>
      <c r="B572" s="44" t="s">
        <v>2130</v>
      </c>
      <c r="C572" s="53" t="str">
        <f t="shared" si="22"/>
        <v>144C</v>
      </c>
      <c r="D572" s="92" t="str">
        <f>DEC2HEX(HEX2DEC(INDEX(BaseAddressTable!$B$2:$B$103,(MATCH(A572,BaseAddressTable!$A$2:$A$103,0))))+HEX2DEC(C572))</f>
        <v>A026344C</v>
      </c>
      <c r="E572" s="44" t="s">
        <v>46</v>
      </c>
      <c r="F572" s="44" t="s">
        <v>2131</v>
      </c>
      <c r="G572" s="44" t="s">
        <v>2072</v>
      </c>
      <c r="H572" s="53" t="s">
        <v>2132</v>
      </c>
      <c r="I572" s="69" t="s">
        <v>2133</v>
      </c>
      <c r="J572" s="44" t="str">
        <f t="shared" si="21"/>
        <v>param.tcp_adv_dl_ns</v>
      </c>
    </row>
    <row r="573" spans="1:11">
      <c r="A573" s="58" t="s">
        <v>5</v>
      </c>
      <c r="B573" s="58" t="s">
        <v>2134</v>
      </c>
      <c r="C573" s="59" t="str">
        <f t="shared" si="22"/>
        <v>1450</v>
      </c>
      <c r="D573" s="92" t="str">
        <f>DEC2HEX(HEX2DEC(INDEX(BaseAddressTable!$B$2:$B$103,(MATCH(A573,BaseAddressTable!$A$2:$A$103,0))))+HEX2DEC(C573))</f>
        <v>A0263450</v>
      </c>
      <c r="E573" s="58" t="s">
        <v>46</v>
      </c>
      <c r="F573" s="58" t="s">
        <v>2135</v>
      </c>
      <c r="G573" s="58" t="s">
        <v>2072</v>
      </c>
      <c r="H573" s="59" t="s">
        <v>2136</v>
      </c>
      <c r="I573" s="101" t="s">
        <v>2137</v>
      </c>
      <c r="J573" s="58" t="str">
        <f t="shared" si="21"/>
        <v>param.ta3_min_up_ns_num0_30MHZ</v>
      </c>
      <c r="K573" s="52"/>
    </row>
    <row r="574" spans="1:11">
      <c r="A574" s="58" t="s">
        <v>5</v>
      </c>
      <c r="B574" s="58" t="s">
        <v>2138</v>
      </c>
      <c r="C574" s="59" t="str">
        <f t="shared" si="22"/>
        <v>1454</v>
      </c>
      <c r="D574" s="92" t="str">
        <f>DEC2HEX(HEX2DEC(INDEX(BaseAddressTable!$B$2:$B$103,(MATCH(A574,BaseAddressTable!$A$2:$A$103,0))))+HEX2DEC(C574))</f>
        <v>A0263454</v>
      </c>
      <c r="E574" s="58" t="s">
        <v>46</v>
      </c>
      <c r="F574" s="58" t="s">
        <v>2139</v>
      </c>
      <c r="G574" s="58" t="s">
        <v>2072</v>
      </c>
      <c r="H574" s="59" t="s">
        <v>2136</v>
      </c>
      <c r="I574" s="101" t="s">
        <v>2140</v>
      </c>
      <c r="J574" s="58" t="str">
        <f t="shared" si="21"/>
        <v>param.ta3_min_up_ns_num0_25MHZ</v>
      </c>
      <c r="K574" s="52"/>
    </row>
    <row r="575" spans="1:11">
      <c r="A575" s="102" t="s">
        <v>5</v>
      </c>
      <c r="B575" s="102" t="s">
        <v>2141</v>
      </c>
      <c r="C575" s="103" t="str">
        <f t="shared" si="22"/>
        <v>1458</v>
      </c>
      <c r="D575" s="92" t="str">
        <f>DEC2HEX(HEX2DEC(INDEX(BaseAddressTable!$B$2:$B$103,(MATCH(A575,BaseAddressTable!$A$2:$A$103,0))))+HEX2DEC(C575))</f>
        <v>A0263458</v>
      </c>
      <c r="E575" s="102" t="s">
        <v>46</v>
      </c>
      <c r="F575" s="102" t="s">
        <v>2142</v>
      </c>
      <c r="G575" s="102" t="s">
        <v>2072</v>
      </c>
      <c r="H575" s="103" t="s">
        <v>2136</v>
      </c>
      <c r="I575" s="104" t="s">
        <v>2143</v>
      </c>
      <c r="J575" s="102" t="str">
        <f t="shared" si="21"/>
        <v>param.ta3_min_up_ns_num0_20MHZ</v>
      </c>
      <c r="K575" s="105"/>
    </row>
    <row r="576" spans="1:11">
      <c r="A576" s="102" t="s">
        <v>5</v>
      </c>
      <c r="B576" s="102" t="s">
        <v>2144</v>
      </c>
      <c r="C576" s="103" t="str">
        <f t="shared" si="22"/>
        <v>145C</v>
      </c>
      <c r="D576" s="92" t="str">
        <f>DEC2HEX(HEX2DEC(INDEX(BaseAddressTable!$B$2:$B$103,(MATCH(A576,BaseAddressTable!$A$2:$A$103,0))))+HEX2DEC(C576))</f>
        <v>A026345C</v>
      </c>
      <c r="E576" s="102" t="s">
        <v>46</v>
      </c>
      <c r="F576" s="102" t="s">
        <v>2145</v>
      </c>
      <c r="G576" s="102" t="s">
        <v>2072</v>
      </c>
      <c r="H576" s="103" t="s">
        <v>2136</v>
      </c>
      <c r="I576" s="104" t="s">
        <v>2146</v>
      </c>
      <c r="J576" s="102" t="str">
        <f t="shared" si="21"/>
        <v>param.ta3_min_up_ns_num0_15MHZ</v>
      </c>
      <c r="K576" s="105"/>
    </row>
    <row r="577" spans="1:11">
      <c r="A577" s="102" t="s">
        <v>5</v>
      </c>
      <c r="B577" s="102" t="s">
        <v>2147</v>
      </c>
      <c r="C577" s="103" t="str">
        <f t="shared" si="22"/>
        <v>1460</v>
      </c>
      <c r="D577" s="92" t="str">
        <f>DEC2HEX(HEX2DEC(INDEX(BaseAddressTable!$B$2:$B$103,(MATCH(A577,BaseAddressTable!$A$2:$A$103,0))))+HEX2DEC(C577))</f>
        <v>A0263460</v>
      </c>
      <c r="E577" s="102" t="s">
        <v>46</v>
      </c>
      <c r="F577" s="102" t="s">
        <v>2148</v>
      </c>
      <c r="G577" s="102" t="s">
        <v>2072</v>
      </c>
      <c r="H577" s="106" t="s">
        <v>2149</v>
      </c>
      <c r="I577" s="104" t="s">
        <v>2150</v>
      </c>
      <c r="J577" s="102" t="str">
        <f t="shared" si="21"/>
        <v>param.ta3_min_up_ns_num0_10MHZ</v>
      </c>
      <c r="K577" s="105"/>
    </row>
    <row r="578" spans="1:11">
      <c r="A578" s="102" t="s">
        <v>5</v>
      </c>
      <c r="B578" s="102" t="s">
        <v>2151</v>
      </c>
      <c r="C578" s="103" t="str">
        <f t="shared" si="22"/>
        <v>1464</v>
      </c>
      <c r="D578" s="92" t="str">
        <f>DEC2HEX(HEX2DEC(INDEX(BaseAddressTable!$B$2:$B$103,(MATCH(A578,BaseAddressTable!$A$2:$A$103,0))))+HEX2DEC(C578))</f>
        <v>A0263464</v>
      </c>
      <c r="E578" s="102" t="s">
        <v>46</v>
      </c>
      <c r="F578" s="102" t="s">
        <v>2152</v>
      </c>
      <c r="G578" s="102" t="s">
        <v>2072</v>
      </c>
      <c r="H578" s="106" t="s">
        <v>2153</v>
      </c>
      <c r="I578" s="104" t="s">
        <v>2154</v>
      </c>
      <c r="J578" s="102" t="str">
        <f t="shared" si="21"/>
        <v>param.ta3_min_up_ns_num0_5MHZ</v>
      </c>
      <c r="K578" s="105"/>
    </row>
    <row r="579" spans="1:11">
      <c r="A579" s="58" t="s">
        <v>5</v>
      </c>
      <c r="B579" s="58" t="s">
        <v>2155</v>
      </c>
      <c r="C579" s="59" t="str">
        <f t="shared" si="22"/>
        <v>1468</v>
      </c>
      <c r="D579" s="92" t="str">
        <f>DEC2HEX(HEX2DEC(INDEX(BaseAddressTable!$B$2:$B$103,(MATCH(A579,BaseAddressTable!$A$2:$A$103,0))))+HEX2DEC(C579))</f>
        <v>A0263468</v>
      </c>
      <c r="E579" s="58" t="s">
        <v>46</v>
      </c>
      <c r="F579" s="58" t="s">
        <v>2156</v>
      </c>
      <c r="G579" s="58" t="s">
        <v>2072</v>
      </c>
      <c r="H579" s="59" t="s">
        <v>2136</v>
      </c>
      <c r="I579" s="101" t="s">
        <v>2157</v>
      </c>
      <c r="J579" s="58" t="str">
        <f t="shared" si="21"/>
        <v>param.ta3_min_up_ns_num1_30MHZ</v>
      </c>
      <c r="K579" s="52"/>
    </row>
    <row r="580" spans="1:11">
      <c r="A580" s="58" t="s">
        <v>5</v>
      </c>
      <c r="B580" s="58" t="s">
        <v>2158</v>
      </c>
      <c r="C580" s="59" t="str">
        <f t="shared" si="22"/>
        <v>146C</v>
      </c>
      <c r="D580" s="92" t="str">
        <f>DEC2HEX(HEX2DEC(INDEX(BaseAddressTable!$B$2:$B$103,(MATCH(A580,BaseAddressTable!$A$2:$A$103,0))))+HEX2DEC(C580))</f>
        <v>A026346C</v>
      </c>
      <c r="E580" s="58" t="s">
        <v>46</v>
      </c>
      <c r="F580" s="58" t="s">
        <v>2159</v>
      </c>
      <c r="G580" s="58" t="s">
        <v>2072</v>
      </c>
      <c r="H580" s="59" t="s">
        <v>2136</v>
      </c>
      <c r="I580" s="101" t="s">
        <v>2160</v>
      </c>
      <c r="J580" s="58" t="str">
        <f t="shared" si="21"/>
        <v>param.ta3_min_up_ns_num1_25MHZ</v>
      </c>
      <c r="K580" s="52"/>
    </row>
    <row r="581" spans="1:11">
      <c r="A581" s="58" t="s">
        <v>5</v>
      </c>
      <c r="B581" s="58" t="s">
        <v>2161</v>
      </c>
      <c r="C581" s="59" t="str">
        <f t="shared" si="22"/>
        <v>1470</v>
      </c>
      <c r="D581" s="92" t="str">
        <f>DEC2HEX(HEX2DEC(INDEX(BaseAddressTable!$B$2:$B$103,(MATCH(A581,BaseAddressTable!$A$2:$A$103,0))))+HEX2DEC(C581))</f>
        <v>A0263470</v>
      </c>
      <c r="E581" s="58" t="s">
        <v>46</v>
      </c>
      <c r="F581" s="58" t="s">
        <v>2162</v>
      </c>
      <c r="G581" s="58" t="s">
        <v>2072</v>
      </c>
      <c r="H581" s="59" t="s">
        <v>2136</v>
      </c>
      <c r="I581" s="101" t="s">
        <v>2163</v>
      </c>
      <c r="J581" s="58" t="str">
        <f t="shared" si="21"/>
        <v>param.ta3_min_up_ns_num1_20MHZ</v>
      </c>
      <c r="K581" s="52"/>
    </row>
    <row r="582" spans="1:11">
      <c r="A582" s="58" t="s">
        <v>5</v>
      </c>
      <c r="B582" s="58" t="s">
        <v>2164</v>
      </c>
      <c r="C582" s="59" t="str">
        <f t="shared" si="22"/>
        <v>1474</v>
      </c>
      <c r="D582" s="92" t="str">
        <f>DEC2HEX(HEX2DEC(INDEX(BaseAddressTable!$B$2:$B$103,(MATCH(A582,BaseAddressTable!$A$2:$A$103,0))))+HEX2DEC(C582))</f>
        <v>A0263474</v>
      </c>
      <c r="E582" s="58" t="s">
        <v>46</v>
      </c>
      <c r="F582" s="58" t="s">
        <v>2165</v>
      </c>
      <c r="G582" s="58" t="s">
        <v>2072</v>
      </c>
      <c r="H582" s="59" t="s">
        <v>2136</v>
      </c>
      <c r="I582" s="101" t="s">
        <v>2166</v>
      </c>
      <c r="J582" s="58" t="str">
        <f t="shared" si="21"/>
        <v>param.ta3_min_up_ns_num1_15MHZ</v>
      </c>
      <c r="K582" s="52"/>
    </row>
    <row r="583" spans="1:11">
      <c r="A583" s="58" t="s">
        <v>5</v>
      </c>
      <c r="B583" s="58" t="s">
        <v>2167</v>
      </c>
      <c r="C583" s="59" t="str">
        <f t="shared" si="22"/>
        <v>1478</v>
      </c>
      <c r="D583" s="92" t="str">
        <f>DEC2HEX(HEX2DEC(INDEX(BaseAddressTable!$B$2:$B$103,(MATCH(A583,BaseAddressTable!$A$2:$A$103,0))))+HEX2DEC(C583))</f>
        <v>A0263478</v>
      </c>
      <c r="E583" s="58" t="s">
        <v>46</v>
      </c>
      <c r="F583" s="58" t="s">
        <v>2168</v>
      </c>
      <c r="G583" s="58" t="s">
        <v>2072</v>
      </c>
      <c r="H583" s="107" t="s">
        <v>2149</v>
      </c>
      <c r="I583" s="101" t="s">
        <v>2169</v>
      </c>
      <c r="J583" s="58" t="str">
        <f t="shared" si="21"/>
        <v>param.ta3_min_up_ns_num1_10MHZ</v>
      </c>
      <c r="K583" s="52"/>
    </row>
    <row r="584" spans="1:11">
      <c r="A584" s="58" t="s">
        <v>5</v>
      </c>
      <c r="B584" s="58" t="s">
        <v>2170</v>
      </c>
      <c r="C584" s="59" t="str">
        <f t="shared" si="22"/>
        <v>147C</v>
      </c>
      <c r="D584" s="92" t="str">
        <f>DEC2HEX(HEX2DEC(INDEX(BaseAddressTable!$B$2:$B$103,(MATCH(A584,BaseAddressTable!$A$2:$A$103,0))))+HEX2DEC(C584))</f>
        <v>A026347C</v>
      </c>
      <c r="E584" s="58" t="s">
        <v>46</v>
      </c>
      <c r="F584" s="58" t="s">
        <v>2171</v>
      </c>
      <c r="G584" s="58" t="s">
        <v>2072</v>
      </c>
      <c r="H584" s="107" t="s">
        <v>2153</v>
      </c>
      <c r="I584" s="101" t="s">
        <v>2172</v>
      </c>
      <c r="J584" s="58" t="str">
        <f t="shared" si="21"/>
        <v>param.ta3_min_up_ns_num1_5MHZ</v>
      </c>
      <c r="K584" s="52"/>
    </row>
    <row r="585" spans="1:11">
      <c r="A585" s="58" t="s">
        <v>5</v>
      </c>
      <c r="B585" s="58" t="s">
        <v>2173</v>
      </c>
      <c r="C585" s="59" t="str">
        <f t="shared" si="22"/>
        <v>1480</v>
      </c>
      <c r="D585" s="92" t="str">
        <f>DEC2HEX(HEX2DEC(INDEX(BaseAddressTable!$B$2:$B$103,(MATCH(A585,BaseAddressTable!$A$2:$A$103,0))))+HEX2DEC(C585))</f>
        <v>A0263480</v>
      </c>
      <c r="E585" s="58" t="s">
        <v>46</v>
      </c>
      <c r="F585" s="58" t="s">
        <v>2174</v>
      </c>
      <c r="G585" s="58" t="s">
        <v>2072</v>
      </c>
      <c r="H585" s="59" t="s">
        <v>2136</v>
      </c>
      <c r="I585" s="101" t="s">
        <v>2175</v>
      </c>
      <c r="J585" s="58" t="str">
        <f t="shared" si="21"/>
        <v>param.ta3_min_up_ns_num2_30MHZ</v>
      </c>
      <c r="K585" s="52"/>
    </row>
    <row r="586" spans="1:11">
      <c r="A586" s="58" t="s">
        <v>5</v>
      </c>
      <c r="B586" s="58" t="s">
        <v>2176</v>
      </c>
      <c r="C586" s="59" t="str">
        <f t="shared" si="22"/>
        <v>1484</v>
      </c>
      <c r="D586" s="92" t="str">
        <f>DEC2HEX(HEX2DEC(INDEX(BaseAddressTable!$B$2:$B$103,(MATCH(A586,BaseAddressTable!$A$2:$A$103,0))))+HEX2DEC(C586))</f>
        <v>A0263484</v>
      </c>
      <c r="E586" s="58" t="s">
        <v>46</v>
      </c>
      <c r="F586" s="58" t="s">
        <v>2177</v>
      </c>
      <c r="G586" s="58" t="s">
        <v>2072</v>
      </c>
      <c r="H586" s="59" t="s">
        <v>2136</v>
      </c>
      <c r="I586" s="101" t="s">
        <v>2178</v>
      </c>
      <c r="J586" s="58" t="str">
        <f t="shared" si="21"/>
        <v>param.ta3_min_up_ns_num2_25MHZ</v>
      </c>
      <c r="K586" s="52"/>
    </row>
    <row r="587" spans="1:11">
      <c r="A587" s="58" t="s">
        <v>5</v>
      </c>
      <c r="B587" s="58" t="s">
        <v>2179</v>
      </c>
      <c r="C587" s="59" t="str">
        <f>DEC2HEX(HEX2DEC(C586)+4)</f>
        <v>1488</v>
      </c>
      <c r="D587" s="92" t="str">
        <f>DEC2HEX(HEX2DEC(INDEX(BaseAddressTable!$B$2:$B$103,(MATCH(A587,BaseAddressTable!$A$2:$A$103,0))))+HEX2DEC(C587))</f>
        <v>A0263488</v>
      </c>
      <c r="E587" s="58" t="s">
        <v>46</v>
      </c>
      <c r="F587" s="58" t="s">
        <v>2180</v>
      </c>
      <c r="G587" s="58" t="s">
        <v>2072</v>
      </c>
      <c r="H587" s="59" t="s">
        <v>2136</v>
      </c>
      <c r="I587" s="101" t="s">
        <v>2181</v>
      </c>
      <c r="J587" s="58" t="str">
        <f t="shared" si="21"/>
        <v>param.ta3_min_up_ns_num2_20MHZ</v>
      </c>
      <c r="K587" s="52"/>
    </row>
    <row r="588" spans="1:11">
      <c r="A588" s="58" t="s">
        <v>5</v>
      </c>
      <c r="B588" s="58" t="s">
        <v>2182</v>
      </c>
      <c r="C588" s="59" t="str">
        <f t="shared" si="22"/>
        <v>148C</v>
      </c>
      <c r="D588" s="92" t="str">
        <f>DEC2HEX(HEX2DEC(INDEX(BaseAddressTable!$B$2:$B$103,(MATCH(A588,BaseAddressTable!$A$2:$A$103,0))))+HEX2DEC(C588))</f>
        <v>A026348C</v>
      </c>
      <c r="E588" s="58" t="s">
        <v>46</v>
      </c>
      <c r="F588" s="58" t="s">
        <v>2183</v>
      </c>
      <c r="G588" s="58" t="s">
        <v>2072</v>
      </c>
      <c r="H588" s="59" t="s">
        <v>2136</v>
      </c>
      <c r="I588" s="101" t="s">
        <v>2184</v>
      </c>
      <c r="J588" s="58" t="str">
        <f t="shared" si="21"/>
        <v>param.ta3_min_up_ns_num2_15MHZ</v>
      </c>
      <c r="K588" s="52"/>
    </row>
    <row r="589" spans="1:11">
      <c r="A589" s="58" t="s">
        <v>5</v>
      </c>
      <c r="B589" s="58" t="s">
        <v>2185</v>
      </c>
      <c r="C589" s="59" t="str">
        <f t="shared" si="22"/>
        <v>1490</v>
      </c>
      <c r="D589" s="92" t="str">
        <f>DEC2HEX(HEX2DEC(INDEX(BaseAddressTable!$B$2:$B$103,(MATCH(A589,BaseAddressTable!$A$2:$A$103,0))))+HEX2DEC(C589))</f>
        <v>A0263490</v>
      </c>
      <c r="E589" s="58" t="s">
        <v>46</v>
      </c>
      <c r="F589" s="58" t="s">
        <v>2186</v>
      </c>
      <c r="G589" s="58" t="s">
        <v>2072</v>
      </c>
      <c r="H589" s="107" t="s">
        <v>2149</v>
      </c>
      <c r="I589" s="101" t="s">
        <v>2187</v>
      </c>
      <c r="J589" s="58" t="str">
        <f t="shared" si="21"/>
        <v>param.ta3_min_up_ns_num2_10MHZ</v>
      </c>
      <c r="K589" s="52"/>
    </row>
    <row r="590" spans="1:11">
      <c r="A590" s="58" t="s">
        <v>5</v>
      </c>
      <c r="B590" s="58" t="s">
        <v>2188</v>
      </c>
      <c r="C590" s="59" t="str">
        <f t="shared" si="22"/>
        <v>1494</v>
      </c>
      <c r="D590" s="92" t="str">
        <f>DEC2HEX(HEX2DEC(INDEX(BaseAddressTable!$B$2:$B$103,(MATCH(A590,BaseAddressTable!$A$2:$A$103,0))))+HEX2DEC(C590))</f>
        <v>A0263494</v>
      </c>
      <c r="E590" s="58" t="s">
        <v>46</v>
      </c>
      <c r="F590" s="58" t="s">
        <v>2189</v>
      </c>
      <c r="G590" s="58" t="s">
        <v>2072</v>
      </c>
      <c r="H590" s="59" t="s">
        <v>2190</v>
      </c>
      <c r="I590" s="101" t="s">
        <v>2191</v>
      </c>
      <c r="J590" s="58" t="str">
        <f t="shared" si="21"/>
        <v>param.ta3_min_up_prach_ns_30MHZ</v>
      </c>
      <c r="K590" s="52"/>
    </row>
    <row r="591" spans="1:11">
      <c r="A591" s="58" t="s">
        <v>5</v>
      </c>
      <c r="B591" s="58" t="s">
        <v>2192</v>
      </c>
      <c r="C591" s="59" t="str">
        <f t="shared" si="22"/>
        <v>1498</v>
      </c>
      <c r="D591" s="92" t="str">
        <f>DEC2HEX(HEX2DEC(INDEX(BaseAddressTable!$B$2:$B$103,(MATCH(A591,BaseAddressTable!$A$2:$A$103,0))))+HEX2DEC(C591))</f>
        <v>A0263498</v>
      </c>
      <c r="E591" s="58" t="s">
        <v>46</v>
      </c>
      <c r="F591" s="58" t="s">
        <v>2193</v>
      </c>
      <c r="G591" s="58" t="s">
        <v>2072</v>
      </c>
      <c r="H591" s="59" t="s">
        <v>2190</v>
      </c>
      <c r="I591" s="101" t="s">
        <v>2194</v>
      </c>
      <c r="J591" s="58" t="str">
        <f t="shared" si="21"/>
        <v>param.ta3_min_up_prach_ns_25MHZ</v>
      </c>
      <c r="K591" s="52"/>
    </row>
    <row r="592" spans="1:11">
      <c r="A592" s="63" t="s">
        <v>5</v>
      </c>
      <c r="B592" s="63" t="s">
        <v>2195</v>
      </c>
      <c r="C592" s="60" t="str">
        <f t="shared" si="22"/>
        <v>149C</v>
      </c>
      <c r="D592" s="92" t="str">
        <f>DEC2HEX(HEX2DEC(INDEX(BaseAddressTable!$B$2:$B$103,(MATCH(A592,BaseAddressTable!$A$2:$A$103,0))))+HEX2DEC(C592))</f>
        <v>A026349C</v>
      </c>
      <c r="E592" s="63" t="s">
        <v>46</v>
      </c>
      <c r="F592" s="63" t="s">
        <v>2196</v>
      </c>
      <c r="G592" s="63" t="s">
        <v>2072</v>
      </c>
      <c r="H592" s="60" t="s">
        <v>2190</v>
      </c>
      <c r="I592" s="108" t="s">
        <v>2197</v>
      </c>
      <c r="J592" s="63" t="str">
        <f t="shared" si="21"/>
        <v>param.ta3_min_up_prach_ns_20MHZ</v>
      </c>
      <c r="K592" s="15"/>
    </row>
    <row r="593" spans="1:11">
      <c r="A593" s="63" t="s">
        <v>5</v>
      </c>
      <c r="B593" s="63" t="s">
        <v>2198</v>
      </c>
      <c r="C593" s="60" t="str">
        <f t="shared" si="22"/>
        <v>14A0</v>
      </c>
      <c r="D593" s="92" t="str">
        <f>DEC2HEX(HEX2DEC(INDEX(BaseAddressTable!$B$2:$B$103,(MATCH(A593,BaseAddressTable!$A$2:$A$103,0))))+HEX2DEC(C593))</f>
        <v>A02634A0</v>
      </c>
      <c r="E593" s="63" t="s">
        <v>46</v>
      </c>
      <c r="F593" s="63" t="s">
        <v>2199</v>
      </c>
      <c r="G593" s="63" t="s">
        <v>2072</v>
      </c>
      <c r="H593" s="60" t="s">
        <v>2190</v>
      </c>
      <c r="I593" s="108" t="s">
        <v>2200</v>
      </c>
      <c r="J593" s="63" t="str">
        <f t="shared" si="21"/>
        <v>param.ta3_min_up_prach_ns_15MHZ</v>
      </c>
      <c r="K593" s="15"/>
    </row>
    <row r="594" spans="1:11">
      <c r="A594" s="63" t="s">
        <v>5</v>
      </c>
      <c r="B594" s="63" t="s">
        <v>2201</v>
      </c>
      <c r="C594" s="60" t="str">
        <f t="shared" si="22"/>
        <v>14A4</v>
      </c>
      <c r="D594" s="92" t="str">
        <f>DEC2HEX(HEX2DEC(INDEX(BaseAddressTable!$B$2:$B$103,(MATCH(A594,BaseAddressTable!$A$2:$A$103,0))))+HEX2DEC(C594))</f>
        <v>A02634A4</v>
      </c>
      <c r="E594" s="63" t="s">
        <v>46</v>
      </c>
      <c r="F594" s="63" t="s">
        <v>2202</v>
      </c>
      <c r="G594" s="63" t="s">
        <v>2072</v>
      </c>
      <c r="H594" s="60" t="s">
        <v>2203</v>
      </c>
      <c r="I594" s="108" t="s">
        <v>2204</v>
      </c>
      <c r="J594" s="63" t="str">
        <f t="shared" si="21"/>
        <v>param.ta3_min_up_prach_ns_10MHZ</v>
      </c>
      <c r="K594" s="15"/>
    </row>
    <row r="595" spans="1:11">
      <c r="A595" s="63" t="s">
        <v>5</v>
      </c>
      <c r="B595" s="63" t="s">
        <v>2205</v>
      </c>
      <c r="C595" s="60" t="str">
        <f t="shared" si="22"/>
        <v>14A8</v>
      </c>
      <c r="D595" s="92" t="str">
        <f>DEC2HEX(HEX2DEC(INDEX(BaseAddressTable!$B$2:$B$103,(MATCH(A595,BaseAddressTable!$A$2:$A$103,0))))+HEX2DEC(C595))</f>
        <v>A02634A8</v>
      </c>
      <c r="E595" s="63" t="s">
        <v>46</v>
      </c>
      <c r="F595" s="63" t="s">
        <v>2206</v>
      </c>
      <c r="G595" s="63" t="s">
        <v>2072</v>
      </c>
      <c r="H595" s="60" t="s">
        <v>2207</v>
      </c>
      <c r="I595" s="108" t="s">
        <v>2208</v>
      </c>
      <c r="J595" s="63" t="str">
        <f t="shared" si="21"/>
        <v>param.ta3_min_up_prach_ns_5MHZ</v>
      </c>
      <c r="K595" s="15"/>
    </row>
    <row r="596" spans="1:11">
      <c r="A596" s="44" t="s">
        <v>5</v>
      </c>
      <c r="B596" s="44" t="s">
        <v>2209</v>
      </c>
      <c r="C596" s="53" t="str">
        <f t="shared" si="22"/>
        <v>14AC</v>
      </c>
      <c r="D596" s="92" t="str">
        <f>DEC2HEX(HEX2DEC(INDEX(BaseAddressTable!$B$2:$B$103,(MATCH(A596,BaseAddressTable!$A$2:$A$103,0))))+HEX2DEC(C596))</f>
        <v>A02634AC</v>
      </c>
      <c r="E596" s="44" t="s">
        <v>46</v>
      </c>
      <c r="F596" s="63" t="s">
        <v>2210</v>
      </c>
      <c r="G596" s="44" t="s">
        <v>2072</v>
      </c>
      <c r="H596" s="53">
        <v>7918</v>
      </c>
      <c r="I596" s="69" t="s">
        <v>2211</v>
      </c>
      <c r="J596" s="44" t="str">
        <f t="shared" si="21"/>
        <v>param.tup_transmission_window_ul_ns</v>
      </c>
    </row>
    <row r="597" spans="1:11">
      <c r="A597" s="44" t="s">
        <v>5</v>
      </c>
      <c r="B597" s="44" t="s">
        <v>2212</v>
      </c>
      <c r="C597" s="53" t="str">
        <f t="shared" si="22"/>
        <v>14B0</v>
      </c>
      <c r="D597" s="92" t="str">
        <f>DEC2HEX(HEX2DEC(INDEX(BaseAddressTable!$B$2:$B$103,(MATCH(A597,BaseAddressTable!$A$2:$A$103,0))))+HEX2DEC(C597))</f>
        <v>A02634B0</v>
      </c>
      <c r="E597" s="44" t="s">
        <v>46</v>
      </c>
      <c r="F597" s="63" t="s">
        <v>2213</v>
      </c>
      <c r="G597" s="44" t="s">
        <v>2072</v>
      </c>
      <c r="H597" s="53">
        <v>0</v>
      </c>
      <c r="I597" s="69" t="s">
        <v>2214</v>
      </c>
      <c r="J597" s="44" t="str">
        <f t="shared" si="21"/>
        <v>param.t2a_min_cp_ul_ns</v>
      </c>
    </row>
    <row r="598" spans="1:11">
      <c r="A598" s="44" t="s">
        <v>5</v>
      </c>
      <c r="B598" s="44" t="s">
        <v>2215</v>
      </c>
      <c r="C598" s="53" t="str">
        <f t="shared" si="22"/>
        <v>14B4</v>
      </c>
      <c r="D598" s="92" t="str">
        <f>DEC2HEX(HEX2DEC(INDEX(BaseAddressTable!$B$2:$B$103,(MATCH(A598,BaseAddressTable!$A$2:$A$103,0))))+HEX2DEC(C598))</f>
        <v>A02634B4</v>
      </c>
      <c r="E598" s="44" t="s">
        <v>46</v>
      </c>
      <c r="F598" s="63" t="s">
        <v>2216</v>
      </c>
      <c r="G598" s="44" t="s">
        <v>2072</v>
      </c>
      <c r="H598" s="53" t="s">
        <v>2217</v>
      </c>
      <c r="I598" s="69" t="s">
        <v>2218</v>
      </c>
      <c r="J598" s="44" t="str">
        <f t="shared" si="21"/>
        <v>param.tcp_reception_window_ul_ns</v>
      </c>
    </row>
    <row r="599" spans="1:11" ht="28.8">
      <c r="A599" s="58" t="s">
        <v>5</v>
      </c>
      <c r="B599" s="58" t="s">
        <v>2219</v>
      </c>
      <c r="C599" s="59" t="str">
        <f>DEC2HEX(HEX2DEC(C598)+4)</f>
        <v>14B8</v>
      </c>
      <c r="D599" s="92" t="str">
        <f>DEC2HEX(HEX2DEC(INDEX(BaseAddressTable!$B$2:$B$103,(MATCH(A599,BaseAddressTable!$A$2:$A$103,0))))+HEX2DEC(C599))</f>
        <v>A02634B8</v>
      </c>
      <c r="E599" s="58" t="s">
        <v>46</v>
      </c>
      <c r="F599" s="58" t="s">
        <v>2220</v>
      </c>
      <c r="G599" s="58" t="s">
        <v>2072</v>
      </c>
      <c r="H599" s="59" t="s">
        <v>2221</v>
      </c>
      <c r="I599" s="101" t="s">
        <v>2222</v>
      </c>
      <c r="J599" s="58" t="str">
        <f t="shared" si="21"/>
        <v>param.dl_frm_mrkr_time_advance_num0_30mhz</v>
      </c>
      <c r="K599" s="52"/>
    </row>
    <row r="600" spans="1:11" ht="28.8">
      <c r="A600" s="58" t="s">
        <v>5</v>
      </c>
      <c r="B600" s="58" t="s">
        <v>2223</v>
      </c>
      <c r="C600" s="59" t="str">
        <f>DEC2HEX(HEX2DEC(C599)+4)</f>
        <v>14BC</v>
      </c>
      <c r="D600" s="92" t="str">
        <f>DEC2HEX(HEX2DEC(INDEX(BaseAddressTable!$B$2:$B$103,(MATCH(A600,BaseAddressTable!$A$2:$A$103,0))))+HEX2DEC(C600))</f>
        <v>A02634BC</v>
      </c>
      <c r="E600" s="58" t="s">
        <v>46</v>
      </c>
      <c r="F600" s="58" t="s">
        <v>2224</v>
      </c>
      <c r="G600" s="58" t="s">
        <v>2072</v>
      </c>
      <c r="H600" s="59" t="s">
        <v>2221</v>
      </c>
      <c r="I600" s="101" t="s">
        <v>2225</v>
      </c>
      <c r="J600" s="58" t="str">
        <f t="shared" si="21"/>
        <v>param.dl_frm_mrkr_time_advance_num0_25mhz</v>
      </c>
      <c r="K600" s="52"/>
    </row>
    <row r="601" spans="1:11" ht="28.8">
      <c r="A601" s="102" t="s">
        <v>5</v>
      </c>
      <c r="B601" s="102" t="s">
        <v>2226</v>
      </c>
      <c r="C601" s="103" t="str">
        <f>DEC2HEX(HEX2DEC(C600)+4)</f>
        <v>14C0</v>
      </c>
      <c r="D601" s="92" t="str">
        <f>DEC2HEX(HEX2DEC(INDEX(BaseAddressTable!$B$2:$B$103,(MATCH(A601,BaseAddressTable!$A$2:$A$103,0))))+HEX2DEC(C601))</f>
        <v>A02634C0</v>
      </c>
      <c r="E601" s="102" t="s">
        <v>46</v>
      </c>
      <c r="F601" s="102" t="s">
        <v>2227</v>
      </c>
      <c r="G601" s="102" t="s">
        <v>2072</v>
      </c>
      <c r="H601" s="103" t="s">
        <v>2221</v>
      </c>
      <c r="I601" s="104" t="s">
        <v>2228</v>
      </c>
      <c r="J601" s="102" t="str">
        <f t="shared" si="21"/>
        <v>param.dl_frm_mrkr_time_advance_num0_20mhz</v>
      </c>
      <c r="K601" s="105"/>
    </row>
    <row r="602" spans="1:11" ht="28.8">
      <c r="A602" s="102" t="s">
        <v>5</v>
      </c>
      <c r="B602" s="102" t="s">
        <v>2229</v>
      </c>
      <c r="C602" s="103" t="str">
        <f t="shared" si="22"/>
        <v>14C4</v>
      </c>
      <c r="D602" s="92" t="str">
        <f>DEC2HEX(HEX2DEC(INDEX(BaseAddressTable!$B$2:$B$103,(MATCH(A602,BaseAddressTable!$A$2:$A$103,0))))+HEX2DEC(C602))</f>
        <v>A02634C4</v>
      </c>
      <c r="E602" s="102" t="s">
        <v>46</v>
      </c>
      <c r="F602" s="102" t="s">
        <v>2230</v>
      </c>
      <c r="G602" s="102" t="s">
        <v>2072</v>
      </c>
      <c r="H602" s="103" t="s">
        <v>2221</v>
      </c>
      <c r="I602" s="104" t="s">
        <v>2231</v>
      </c>
      <c r="J602" s="102" t="str">
        <f t="shared" si="21"/>
        <v>param.dl_frm_mrkr_time_advance_num0_15mhz</v>
      </c>
      <c r="K602" s="105"/>
    </row>
    <row r="603" spans="1:11" ht="28.8">
      <c r="A603" s="102" t="s">
        <v>5</v>
      </c>
      <c r="B603" s="102" t="s">
        <v>2232</v>
      </c>
      <c r="C603" s="103" t="str">
        <f t="shared" si="22"/>
        <v>14C8</v>
      </c>
      <c r="D603" s="92" t="str">
        <f>DEC2HEX(HEX2DEC(INDEX(BaseAddressTable!$B$2:$B$103,(MATCH(A603,BaseAddressTable!$A$2:$A$103,0))))+HEX2DEC(C603))</f>
        <v>A02634C8</v>
      </c>
      <c r="E603" s="102" t="s">
        <v>46</v>
      </c>
      <c r="F603" s="102" t="s">
        <v>2233</v>
      </c>
      <c r="G603" s="102" t="s">
        <v>2072</v>
      </c>
      <c r="H603" s="103" t="s">
        <v>2234</v>
      </c>
      <c r="I603" s="104" t="s">
        <v>2235</v>
      </c>
      <c r="J603" s="102" t="str">
        <f t="shared" si="21"/>
        <v>param.dl_frm_mrkr_time_advance_num0_10mhz</v>
      </c>
      <c r="K603" s="105"/>
    </row>
    <row r="604" spans="1:11">
      <c r="A604" s="102" t="s">
        <v>5</v>
      </c>
      <c r="B604" s="102" t="s">
        <v>2236</v>
      </c>
      <c r="C604" s="103" t="str">
        <f>DEC2HEX(HEX2DEC(C603)+4)</f>
        <v>14CC</v>
      </c>
      <c r="D604" s="92" t="str">
        <f>DEC2HEX(HEX2DEC(INDEX(BaseAddressTable!$B$2:$B$103,(MATCH(A604,BaseAddressTable!$A$2:$A$103,0))))+HEX2DEC(C604))</f>
        <v>A02634CC</v>
      </c>
      <c r="E604" s="102" t="s">
        <v>46</v>
      </c>
      <c r="F604" s="102" t="s">
        <v>2237</v>
      </c>
      <c r="G604" s="102" t="s">
        <v>2072</v>
      </c>
      <c r="H604" s="103" t="s">
        <v>2238</v>
      </c>
      <c r="I604" s="104" t="s">
        <v>2239</v>
      </c>
      <c r="J604" s="102" t="str">
        <f t="shared" si="21"/>
        <v>param.dl_frm_mrkr_time_advance_num0_5mhz</v>
      </c>
      <c r="K604" s="105"/>
    </row>
    <row r="605" spans="1:11" ht="28.8">
      <c r="A605" s="58" t="s">
        <v>5</v>
      </c>
      <c r="B605" s="58" t="s">
        <v>2240</v>
      </c>
      <c r="C605" s="59" t="str">
        <f>DEC2HEX(HEX2DEC(C604)+4)</f>
        <v>14D0</v>
      </c>
      <c r="D605" s="92" t="str">
        <f>DEC2HEX(HEX2DEC(INDEX(BaseAddressTable!$B$2:$B$103,(MATCH(A605,BaseAddressTable!$A$2:$A$103,0))))+HEX2DEC(C605))</f>
        <v>A02634D0</v>
      </c>
      <c r="E605" s="58" t="s">
        <v>46</v>
      </c>
      <c r="F605" s="58" t="s">
        <v>2241</v>
      </c>
      <c r="G605" s="58" t="s">
        <v>2072</v>
      </c>
      <c r="H605" s="59" t="s">
        <v>2221</v>
      </c>
      <c r="I605" s="101" t="s">
        <v>2242</v>
      </c>
      <c r="J605" s="58" t="str">
        <f t="shared" si="21"/>
        <v>param.dl_frm_mrkr_time_advance_num1_30mhz</v>
      </c>
      <c r="K605" s="52"/>
    </row>
    <row r="606" spans="1:11" ht="28.8">
      <c r="A606" s="58" t="s">
        <v>5</v>
      </c>
      <c r="B606" s="58" t="s">
        <v>2243</v>
      </c>
      <c r="C606" s="59" t="str">
        <f>DEC2HEX(HEX2DEC(C605)+4)</f>
        <v>14D4</v>
      </c>
      <c r="D606" s="92" t="str">
        <f>DEC2HEX(HEX2DEC(INDEX(BaseAddressTable!$B$2:$B$103,(MATCH(A606,BaseAddressTable!$A$2:$A$103,0))))+HEX2DEC(C606))</f>
        <v>A02634D4</v>
      </c>
      <c r="E606" s="58" t="s">
        <v>46</v>
      </c>
      <c r="F606" s="58" t="s">
        <v>2244</v>
      </c>
      <c r="G606" s="58" t="s">
        <v>2072</v>
      </c>
      <c r="H606" s="59" t="s">
        <v>2221</v>
      </c>
      <c r="I606" s="101" t="s">
        <v>2245</v>
      </c>
      <c r="J606" s="58" t="str">
        <f t="shared" si="21"/>
        <v>param.dl_frm_mrkr_time_advance_num1_25mhz</v>
      </c>
      <c r="K606" s="52"/>
    </row>
    <row r="607" spans="1:11" ht="28.8">
      <c r="A607" s="58" t="s">
        <v>5</v>
      </c>
      <c r="B607" s="58" t="s">
        <v>2246</v>
      </c>
      <c r="C607" s="59" t="str">
        <f>DEC2HEX(HEX2DEC(C606)+4)</f>
        <v>14D8</v>
      </c>
      <c r="D607" s="92" t="str">
        <f>DEC2HEX(HEX2DEC(INDEX(BaseAddressTable!$B$2:$B$103,(MATCH(A607,BaseAddressTable!$A$2:$A$103,0))))+HEX2DEC(C607))</f>
        <v>A02634D8</v>
      </c>
      <c r="E607" s="58" t="s">
        <v>46</v>
      </c>
      <c r="F607" s="58" t="s">
        <v>2247</v>
      </c>
      <c r="G607" s="58" t="s">
        <v>2072</v>
      </c>
      <c r="H607" s="59" t="s">
        <v>2221</v>
      </c>
      <c r="I607" s="101" t="s">
        <v>2248</v>
      </c>
      <c r="J607" s="58" t="str">
        <f t="shared" si="21"/>
        <v>param.dl_frm_mrkr_time_advance_num1_20mhz</v>
      </c>
      <c r="K607" s="52"/>
    </row>
    <row r="608" spans="1:11" ht="28.8">
      <c r="A608" s="58" t="s">
        <v>5</v>
      </c>
      <c r="B608" s="58" t="s">
        <v>2249</v>
      </c>
      <c r="C608" s="59" t="str">
        <f t="shared" si="22"/>
        <v>14DC</v>
      </c>
      <c r="D608" s="92" t="str">
        <f>DEC2HEX(HEX2DEC(INDEX(BaseAddressTable!$B$2:$B$103,(MATCH(A608,BaseAddressTable!$A$2:$A$103,0))))+HEX2DEC(C608))</f>
        <v>A02634DC</v>
      </c>
      <c r="E608" s="58" t="s">
        <v>46</v>
      </c>
      <c r="F608" s="58" t="s">
        <v>2250</v>
      </c>
      <c r="G608" s="58" t="s">
        <v>2072</v>
      </c>
      <c r="H608" s="59" t="s">
        <v>2221</v>
      </c>
      <c r="I608" s="101" t="s">
        <v>2251</v>
      </c>
      <c r="J608" s="58" t="str">
        <f t="shared" ref="J608:J631" si="23">IF(E608="RW",CONCATENATE("ctrl.",F608), CONCATENATE("param.",F608))</f>
        <v>param.dl_frm_mrkr_time_advance_num1_15mhz</v>
      </c>
      <c r="K608" s="52"/>
    </row>
    <row r="609" spans="1:11" ht="28.8">
      <c r="A609" s="58" t="s">
        <v>5</v>
      </c>
      <c r="B609" s="58" t="s">
        <v>2252</v>
      </c>
      <c r="C609" s="59" t="str">
        <f t="shared" si="22"/>
        <v>14E0</v>
      </c>
      <c r="D609" s="92" t="str">
        <f>DEC2HEX(HEX2DEC(INDEX(BaseAddressTable!$B$2:$B$103,(MATCH(A609,BaseAddressTable!$A$2:$A$103,0))))+HEX2DEC(C609))</f>
        <v>A02634E0</v>
      </c>
      <c r="E609" s="58" t="s">
        <v>46</v>
      </c>
      <c r="F609" s="58" t="s">
        <v>2253</v>
      </c>
      <c r="G609" s="58" t="s">
        <v>2072</v>
      </c>
      <c r="H609" s="59" t="s">
        <v>2234</v>
      </c>
      <c r="I609" s="101" t="s">
        <v>2235</v>
      </c>
      <c r="J609" s="58" t="str">
        <f t="shared" si="23"/>
        <v>param.dl_frm_mrkr_time_advance_num1_10mhz</v>
      </c>
      <c r="K609" s="52"/>
    </row>
    <row r="610" spans="1:11" ht="28.8">
      <c r="A610" s="58" t="s">
        <v>5</v>
      </c>
      <c r="B610" s="58" t="s">
        <v>2254</v>
      </c>
      <c r="C610" s="59" t="str">
        <f t="shared" si="22"/>
        <v>14E4</v>
      </c>
      <c r="D610" s="92" t="str">
        <f>DEC2HEX(HEX2DEC(INDEX(BaseAddressTable!$B$2:$B$103,(MATCH(A610,BaseAddressTable!$A$2:$A$103,0))))+HEX2DEC(C610))</f>
        <v>A02634E4</v>
      </c>
      <c r="E610" s="58" t="s">
        <v>46</v>
      </c>
      <c r="F610" s="58" t="s">
        <v>2255</v>
      </c>
      <c r="G610" s="58" t="s">
        <v>2072</v>
      </c>
      <c r="H610" s="59" t="s">
        <v>2238</v>
      </c>
      <c r="I610" s="101" t="s">
        <v>2256</v>
      </c>
      <c r="J610" s="58" t="str">
        <f t="shared" si="23"/>
        <v>param.dl_frm_mrkr_time_advance_num1_5mhz</v>
      </c>
      <c r="K610" s="52"/>
    </row>
    <row r="611" spans="1:11" ht="28.8">
      <c r="A611" s="58" t="s">
        <v>5</v>
      </c>
      <c r="B611" s="58" t="s">
        <v>2257</v>
      </c>
      <c r="C611" s="59" t="str">
        <f>DEC2HEX(HEX2DEC(C610)+4)</f>
        <v>14E8</v>
      </c>
      <c r="D611" s="92" t="str">
        <f>DEC2HEX(HEX2DEC(INDEX(BaseAddressTable!$B$2:$B$103,(MATCH(A611,BaseAddressTable!$A$2:$A$103,0))))+HEX2DEC(C611))</f>
        <v>A02634E8</v>
      </c>
      <c r="E611" s="58" t="s">
        <v>46</v>
      </c>
      <c r="F611" s="58" t="s">
        <v>2258</v>
      </c>
      <c r="G611" s="58" t="s">
        <v>2072</v>
      </c>
      <c r="H611" s="59" t="s">
        <v>2221</v>
      </c>
      <c r="I611" s="101" t="s">
        <v>2259</v>
      </c>
      <c r="J611" s="58" t="str">
        <f t="shared" si="23"/>
        <v>param.dl_frm_mrkr_time_advance_num2_30mhz</v>
      </c>
      <c r="K611" s="52"/>
    </row>
    <row r="612" spans="1:11" ht="28.8">
      <c r="A612" s="58" t="s">
        <v>5</v>
      </c>
      <c r="B612" s="58" t="s">
        <v>2260</v>
      </c>
      <c r="C612" s="59" t="str">
        <f>DEC2HEX(HEX2DEC(C611)+4)</f>
        <v>14EC</v>
      </c>
      <c r="D612" s="92" t="str">
        <f>DEC2HEX(HEX2DEC(INDEX(BaseAddressTable!$B$2:$B$103,(MATCH(A612,BaseAddressTable!$A$2:$A$103,0))))+HEX2DEC(C612))</f>
        <v>A02634EC</v>
      </c>
      <c r="E612" s="58" t="s">
        <v>46</v>
      </c>
      <c r="F612" s="58" t="s">
        <v>2261</v>
      </c>
      <c r="G612" s="58" t="s">
        <v>2072</v>
      </c>
      <c r="H612" s="59" t="s">
        <v>2221</v>
      </c>
      <c r="I612" s="101" t="s">
        <v>2262</v>
      </c>
      <c r="J612" s="58" t="str">
        <f t="shared" si="23"/>
        <v>param.dl_frm_mrkr_time_advance_num2_25mhz</v>
      </c>
      <c r="K612" s="52"/>
    </row>
    <row r="613" spans="1:11" ht="28.8">
      <c r="A613" s="58" t="s">
        <v>5</v>
      </c>
      <c r="B613" s="58" t="s">
        <v>2263</v>
      </c>
      <c r="C613" s="59" t="str">
        <f>DEC2HEX(HEX2DEC(C612)+4)</f>
        <v>14F0</v>
      </c>
      <c r="D613" s="92" t="str">
        <f>DEC2HEX(HEX2DEC(INDEX(BaseAddressTable!$B$2:$B$103,(MATCH(A613,BaseAddressTable!$A$2:$A$103,0))))+HEX2DEC(C613))</f>
        <v>A02634F0</v>
      </c>
      <c r="E613" s="58" t="s">
        <v>46</v>
      </c>
      <c r="F613" s="58" t="s">
        <v>2264</v>
      </c>
      <c r="G613" s="58" t="s">
        <v>2072</v>
      </c>
      <c r="H613" s="59" t="s">
        <v>2221</v>
      </c>
      <c r="I613" s="101" t="s">
        <v>2265</v>
      </c>
      <c r="J613" s="58" t="str">
        <f t="shared" si="23"/>
        <v>param.dl_frm_mrkr_time_advance_num2_20mhz</v>
      </c>
      <c r="K613" s="52"/>
    </row>
    <row r="614" spans="1:11" ht="28.8">
      <c r="A614" s="58" t="s">
        <v>5</v>
      </c>
      <c r="B614" s="58" t="s">
        <v>2266</v>
      </c>
      <c r="C614" s="59" t="str">
        <f t="shared" si="22"/>
        <v>14F4</v>
      </c>
      <c r="D614" s="92" t="str">
        <f>DEC2HEX(HEX2DEC(INDEX(BaseAddressTable!$B$2:$B$103,(MATCH(A614,BaseAddressTable!$A$2:$A$103,0))))+HEX2DEC(C614))</f>
        <v>A02634F4</v>
      </c>
      <c r="E614" s="58" t="s">
        <v>46</v>
      </c>
      <c r="F614" s="58" t="s">
        <v>2267</v>
      </c>
      <c r="G614" s="58" t="s">
        <v>2072</v>
      </c>
      <c r="H614" s="59" t="s">
        <v>2221</v>
      </c>
      <c r="I614" s="101" t="s">
        <v>2268</v>
      </c>
      <c r="J614" s="58" t="str">
        <f t="shared" si="23"/>
        <v>param.dl_frm_mrkr_time_advance_num2_15mhz</v>
      </c>
      <c r="K614" s="52"/>
    </row>
    <row r="615" spans="1:11" ht="28.8">
      <c r="A615" s="58" t="s">
        <v>5</v>
      </c>
      <c r="B615" s="58" t="s">
        <v>2269</v>
      </c>
      <c r="C615" s="59" t="str">
        <f t="shared" si="22"/>
        <v>14F8</v>
      </c>
      <c r="D615" s="92" t="str">
        <f>DEC2HEX(HEX2DEC(INDEX(BaseAddressTable!$B$2:$B$103,(MATCH(A615,BaseAddressTable!$A$2:$A$103,0))))+HEX2DEC(C615))</f>
        <v>A02634F8</v>
      </c>
      <c r="E615" s="58" t="s">
        <v>46</v>
      </c>
      <c r="F615" s="58" t="s">
        <v>2270</v>
      </c>
      <c r="G615" s="58" t="s">
        <v>2072</v>
      </c>
      <c r="H615" s="59" t="s">
        <v>2234</v>
      </c>
      <c r="I615" s="101" t="s">
        <v>2271</v>
      </c>
      <c r="J615" s="58" t="str">
        <f t="shared" si="23"/>
        <v>param.dl_frm_mrkr_time_advance_num2_10mhz</v>
      </c>
      <c r="K615" s="52"/>
    </row>
    <row r="616" spans="1:11">
      <c r="A616" s="58" t="s">
        <v>5</v>
      </c>
      <c r="B616" s="58" t="s">
        <v>2272</v>
      </c>
      <c r="C616" s="59" t="str">
        <f>DEC2HEX(HEX2DEC(C615)+4)</f>
        <v>14FC</v>
      </c>
      <c r="D616" s="92" t="str">
        <f>DEC2HEX(HEX2DEC(INDEX(BaseAddressTable!$B$2:$B$103,(MATCH(A616,BaseAddressTable!$A$2:$A$103,0))))+HEX2DEC(C616))</f>
        <v>A02634FC</v>
      </c>
      <c r="E616" s="58" t="s">
        <v>46</v>
      </c>
      <c r="F616" s="58" t="s">
        <v>2273</v>
      </c>
      <c r="G616" s="58" t="s">
        <v>2072</v>
      </c>
      <c r="H616" s="59" t="s">
        <v>2274</v>
      </c>
      <c r="I616" s="101" t="s">
        <v>2275</v>
      </c>
      <c r="J616" s="58" t="str">
        <f t="shared" si="23"/>
        <v>param.dl_dfe_frm_mrkr_time_advance</v>
      </c>
      <c r="K616" s="52"/>
    </row>
    <row r="617" spans="1:11" ht="43.2">
      <c r="A617" s="58" t="s">
        <v>5</v>
      </c>
      <c r="B617" s="58" t="s">
        <v>2276</v>
      </c>
      <c r="C617" s="59" t="str">
        <f>DEC2HEX(HEX2DEC(C616)+4)</f>
        <v>1500</v>
      </c>
      <c r="D617" s="92" t="str">
        <f>DEC2HEX(HEX2DEC(INDEX(BaseAddressTable!$B$2:$B$103,(MATCH(A617,BaseAddressTable!$A$2:$A$103,0))))+HEX2DEC(C617))</f>
        <v>A0263500</v>
      </c>
      <c r="E617" s="58" t="s">
        <v>46</v>
      </c>
      <c r="F617" s="58" t="s">
        <v>2277</v>
      </c>
      <c r="G617" s="58" t="s">
        <v>2072</v>
      </c>
      <c r="H617" s="59" t="s">
        <v>2278</v>
      </c>
      <c r="I617" s="101" t="s">
        <v>2279</v>
      </c>
      <c r="J617" s="58" t="str">
        <f t="shared" si="23"/>
        <v>param.ul_frm_mrkr_time_delay_30mhz</v>
      </c>
      <c r="K617" s="52"/>
    </row>
    <row r="618" spans="1:11">
      <c r="A618" s="58" t="s">
        <v>5</v>
      </c>
      <c r="B618" s="58" t="s">
        <v>2280</v>
      </c>
      <c r="C618" s="59" t="str">
        <f>DEC2HEX(HEX2DEC(C617)+4)</f>
        <v>1504</v>
      </c>
      <c r="D618" s="92" t="str">
        <f>DEC2HEX(HEX2DEC(INDEX(BaseAddressTable!$B$2:$B$103,(MATCH(A618,BaseAddressTable!$A$2:$A$103,0))))+HEX2DEC(C618))</f>
        <v>A0263504</v>
      </c>
      <c r="E618" s="58" t="s">
        <v>46</v>
      </c>
      <c r="F618" s="58" t="s">
        <v>2281</v>
      </c>
      <c r="G618" s="58" t="s">
        <v>2072</v>
      </c>
      <c r="H618" s="59" t="s">
        <v>2278</v>
      </c>
      <c r="I618" s="101" t="s">
        <v>2282</v>
      </c>
      <c r="J618" s="58" t="str">
        <f t="shared" si="23"/>
        <v>param.ul_frm_mrkr_time_delay_25mhz</v>
      </c>
      <c r="K618" s="52"/>
    </row>
    <row r="619" spans="1:11">
      <c r="A619" s="44" t="s">
        <v>5</v>
      </c>
      <c r="B619" s="44" t="s">
        <v>2283</v>
      </c>
      <c r="C619" s="53" t="str">
        <f>DEC2HEX(HEX2DEC(C618)+4)</f>
        <v>1508</v>
      </c>
      <c r="D619" s="92" t="str">
        <f>DEC2HEX(HEX2DEC(INDEX(BaseAddressTable!$B$2:$B$103,(MATCH(A619,BaseAddressTable!$A$2:$A$103,0))))+HEX2DEC(C619))</f>
        <v>A0263508</v>
      </c>
      <c r="E619" s="44" t="s">
        <v>46</v>
      </c>
      <c r="F619" s="44" t="s">
        <v>2284</v>
      </c>
      <c r="G619" s="44" t="s">
        <v>2072</v>
      </c>
      <c r="H619" s="53" t="s">
        <v>2278</v>
      </c>
      <c r="I619" s="69" t="s">
        <v>2285</v>
      </c>
      <c r="J619" s="44" t="str">
        <f t="shared" si="23"/>
        <v>param.ul_frm_mrkr_time_delay_20mhz</v>
      </c>
    </row>
    <row r="620" spans="1:11">
      <c r="A620" s="44" t="s">
        <v>5</v>
      </c>
      <c r="B620" s="44" t="s">
        <v>2286</v>
      </c>
      <c r="C620" s="53" t="str">
        <f t="shared" si="22"/>
        <v>150C</v>
      </c>
      <c r="D620" s="92" t="str">
        <f>DEC2HEX(HEX2DEC(INDEX(BaseAddressTable!$B$2:$B$103,(MATCH(A620,BaseAddressTable!$A$2:$A$103,0))))+HEX2DEC(C620))</f>
        <v>A026350C</v>
      </c>
      <c r="E620" s="44" t="s">
        <v>46</v>
      </c>
      <c r="F620" s="44" t="s">
        <v>2287</v>
      </c>
      <c r="G620" s="44" t="s">
        <v>2072</v>
      </c>
      <c r="H620" s="53" t="s">
        <v>2278</v>
      </c>
      <c r="I620" s="69" t="s">
        <v>2288</v>
      </c>
      <c r="J620" s="44" t="str">
        <f t="shared" si="23"/>
        <v>param.ul_frm_mrkr_time_delay_15mhz</v>
      </c>
    </row>
    <row r="621" spans="1:11">
      <c r="A621" s="44" t="s">
        <v>5</v>
      </c>
      <c r="B621" s="44" t="s">
        <v>2289</v>
      </c>
      <c r="C621" s="53" t="str">
        <f t="shared" si="22"/>
        <v>1510</v>
      </c>
      <c r="D621" s="92" t="str">
        <f>DEC2HEX(HEX2DEC(INDEX(BaseAddressTable!$B$2:$B$103,(MATCH(A621,BaseAddressTable!$A$2:$A$103,0))))+HEX2DEC(C621))</f>
        <v>A0263510</v>
      </c>
      <c r="E621" s="44" t="s">
        <v>46</v>
      </c>
      <c r="F621" s="44" t="s">
        <v>2290</v>
      </c>
      <c r="G621" s="44" t="s">
        <v>2072</v>
      </c>
      <c r="H621" s="53" t="s">
        <v>2291</v>
      </c>
      <c r="I621" s="69" t="s">
        <v>2292</v>
      </c>
      <c r="J621" s="44" t="str">
        <f t="shared" si="23"/>
        <v>param.ul_frm_mrkr_time_delay_10mhz</v>
      </c>
    </row>
    <row r="622" spans="1:11">
      <c r="A622" s="44" t="s">
        <v>5</v>
      </c>
      <c r="B622" s="44" t="s">
        <v>2293</v>
      </c>
      <c r="C622" s="53" t="str">
        <f t="shared" si="22"/>
        <v>1514</v>
      </c>
      <c r="D622" s="92" t="str">
        <f>DEC2HEX(HEX2DEC(INDEX(BaseAddressTable!$B$2:$B$103,(MATCH(A622,BaseAddressTable!$A$2:$A$103,0))))+HEX2DEC(C622))</f>
        <v>A0263514</v>
      </c>
      <c r="E622" s="44" t="s">
        <v>46</v>
      </c>
      <c r="F622" s="44" t="s">
        <v>2294</v>
      </c>
      <c r="G622" s="44" t="s">
        <v>2072</v>
      </c>
      <c r="H622" s="53" t="s">
        <v>2295</v>
      </c>
      <c r="I622" s="69" t="s">
        <v>2296</v>
      </c>
      <c r="J622" s="44" t="str">
        <f t="shared" si="23"/>
        <v>param.ul_frm_mrkr_time_delay_5mhz</v>
      </c>
    </row>
    <row r="623" spans="1:11">
      <c r="A623" s="58" t="s">
        <v>5</v>
      </c>
      <c r="B623" s="58" t="s">
        <v>2297</v>
      </c>
      <c r="C623" s="59" t="str">
        <f t="shared" ref="C623:C628" si="24">DEC2HEX(HEX2DEC(C622)+4)</f>
        <v>1518</v>
      </c>
      <c r="D623" s="92" t="str">
        <f>DEC2HEX(HEX2DEC(INDEX(BaseAddressTable!$B$2:$B$103,(MATCH(A623,BaseAddressTable!$A$2:$A$103,0))))+HEX2DEC(C623))</f>
        <v>A0263518</v>
      </c>
      <c r="E623" s="58" t="s">
        <v>46</v>
      </c>
      <c r="F623" s="58" t="s">
        <v>2298</v>
      </c>
      <c r="G623" s="58" t="s">
        <v>2072</v>
      </c>
      <c r="H623" s="59" t="s">
        <v>2299</v>
      </c>
      <c r="I623" s="101" t="s">
        <v>2300</v>
      </c>
      <c r="J623" s="58" t="str">
        <f t="shared" si="23"/>
        <v>param.prach_frm_mrkr_time_delay_30mhz</v>
      </c>
      <c r="K623" s="52"/>
    </row>
    <row r="624" spans="1:11">
      <c r="A624" s="58" t="s">
        <v>5</v>
      </c>
      <c r="B624" s="58" t="s">
        <v>2301</v>
      </c>
      <c r="C624" s="59" t="str">
        <f t="shared" si="24"/>
        <v>151C</v>
      </c>
      <c r="D624" s="92" t="str">
        <f>DEC2HEX(HEX2DEC(INDEX(BaseAddressTable!$B$2:$B$103,(MATCH(A624,BaseAddressTable!$A$2:$A$103,0))))+HEX2DEC(C624))</f>
        <v>A026351C</v>
      </c>
      <c r="E624" s="58" t="s">
        <v>46</v>
      </c>
      <c r="F624" s="58" t="s">
        <v>2302</v>
      </c>
      <c r="G624" s="58" t="s">
        <v>2072</v>
      </c>
      <c r="H624" s="59" t="s">
        <v>2299</v>
      </c>
      <c r="I624" s="101" t="s">
        <v>2303</v>
      </c>
      <c r="J624" s="58" t="str">
        <f t="shared" si="23"/>
        <v>param.prach_frm_mrkr_time_delay_25mhz</v>
      </c>
      <c r="K624" s="52"/>
    </row>
    <row r="625" spans="1:11">
      <c r="A625" s="44" t="s">
        <v>5</v>
      </c>
      <c r="B625" s="44" t="s">
        <v>2304</v>
      </c>
      <c r="C625" s="53" t="str">
        <f t="shared" si="24"/>
        <v>1520</v>
      </c>
      <c r="D625" s="92" t="str">
        <f>DEC2HEX(HEX2DEC(INDEX(BaseAddressTable!$B$2:$B$103,(MATCH(A625,BaseAddressTable!$A$2:$A$103,0))))+HEX2DEC(C625))</f>
        <v>A0263520</v>
      </c>
      <c r="E625" s="44" t="s">
        <v>46</v>
      </c>
      <c r="F625" s="44" t="s">
        <v>2305</v>
      </c>
      <c r="G625" s="44" t="s">
        <v>2072</v>
      </c>
      <c r="H625" s="53" t="s">
        <v>2299</v>
      </c>
      <c r="I625" s="69" t="s">
        <v>2306</v>
      </c>
      <c r="J625" s="44" t="str">
        <f t="shared" si="23"/>
        <v>param.prach_frm_mrkr_time_delay_20mhz</v>
      </c>
    </row>
    <row r="626" spans="1:11">
      <c r="A626" s="44" t="s">
        <v>5</v>
      </c>
      <c r="B626" s="44" t="s">
        <v>2307</v>
      </c>
      <c r="C626" s="53" t="str">
        <f t="shared" si="24"/>
        <v>1524</v>
      </c>
      <c r="D626" s="92" t="str">
        <f>DEC2HEX(HEX2DEC(INDEX(BaseAddressTable!$B$2:$B$103,(MATCH(A626,BaseAddressTable!$A$2:$A$103,0))))+HEX2DEC(C626))</f>
        <v>A0263524</v>
      </c>
      <c r="E626" s="44" t="s">
        <v>46</v>
      </c>
      <c r="F626" s="44" t="s">
        <v>2308</v>
      </c>
      <c r="G626" s="44" t="s">
        <v>2072</v>
      </c>
      <c r="H626" s="53" t="s">
        <v>2299</v>
      </c>
      <c r="I626" s="69" t="s">
        <v>2309</v>
      </c>
      <c r="J626" s="44" t="str">
        <f t="shared" si="23"/>
        <v>param.prach_frm_mrkr_time_delay_15mhz</v>
      </c>
    </row>
    <row r="627" spans="1:11">
      <c r="A627" s="44" t="s">
        <v>5</v>
      </c>
      <c r="B627" s="44" t="s">
        <v>2310</v>
      </c>
      <c r="C627" s="53" t="str">
        <f t="shared" si="24"/>
        <v>1528</v>
      </c>
      <c r="D627" s="92" t="str">
        <f>DEC2HEX(HEX2DEC(INDEX(BaseAddressTable!$B$2:$B$103,(MATCH(A627,BaseAddressTable!$A$2:$A$103,0))))+HEX2DEC(C627))</f>
        <v>A0263528</v>
      </c>
      <c r="E627" s="44" t="s">
        <v>46</v>
      </c>
      <c r="F627" s="44" t="s">
        <v>2311</v>
      </c>
      <c r="G627" s="44" t="s">
        <v>2072</v>
      </c>
      <c r="H627" s="53" t="s">
        <v>2312</v>
      </c>
      <c r="I627" s="69" t="s">
        <v>2313</v>
      </c>
      <c r="J627" s="44" t="str">
        <f t="shared" si="23"/>
        <v>param.prach_frm_mrkr_time_delay_10mhz</v>
      </c>
    </row>
    <row r="628" spans="1:11">
      <c r="A628" s="44" t="s">
        <v>5</v>
      </c>
      <c r="B628" s="44" t="s">
        <v>2314</v>
      </c>
      <c r="C628" s="53" t="str">
        <f t="shared" si="24"/>
        <v>152C</v>
      </c>
      <c r="D628" s="92" t="str">
        <f>DEC2HEX(HEX2DEC(INDEX(BaseAddressTable!$B$2:$B$103,(MATCH(A628,BaseAddressTable!$A$2:$A$103,0))))+HEX2DEC(C628))</f>
        <v>A026352C</v>
      </c>
      <c r="E628" s="44" t="s">
        <v>46</v>
      </c>
      <c r="F628" s="44" t="s">
        <v>2315</v>
      </c>
      <c r="G628" s="44" t="s">
        <v>2072</v>
      </c>
      <c r="H628" s="53" t="s">
        <v>2316</v>
      </c>
      <c r="I628" s="69" t="s">
        <v>2317</v>
      </c>
      <c r="J628" s="44" t="str">
        <f t="shared" si="23"/>
        <v>param.prach_frm_mrkr_time_delay_5mhz</v>
      </c>
    </row>
    <row r="629" spans="1:11">
      <c r="A629" s="44" t="s">
        <v>5</v>
      </c>
      <c r="B629" s="44" t="s">
        <v>2318</v>
      </c>
      <c r="C629" s="53">
        <f>1800</f>
        <v>1800</v>
      </c>
      <c r="D629" s="92" t="str">
        <f>DEC2HEX(HEX2DEC(INDEX(BaseAddressTable!$B$2:$B$103,(MATCH(A629,BaseAddressTable!$A$2:$A$103,0))))+HEX2DEC(C629))</f>
        <v>A0263800</v>
      </c>
      <c r="E629" s="44" t="s">
        <v>46</v>
      </c>
      <c r="F629" s="63" t="s">
        <v>2319</v>
      </c>
      <c r="G629" s="44" t="s">
        <v>54</v>
      </c>
      <c r="H629" s="53">
        <v>10</v>
      </c>
      <c r="I629" s="109" t="s">
        <v>2320</v>
      </c>
      <c r="J629" s="44" t="str">
        <f t="shared" si="23"/>
        <v>param.dfe_sample_precision</v>
      </c>
    </row>
    <row r="630" spans="1:11">
      <c r="A630" s="44" t="s">
        <v>5</v>
      </c>
      <c r="B630" s="44" t="s">
        <v>2321</v>
      </c>
      <c r="C630" s="53" t="str">
        <f>DEC2HEX(HEX2DEC(C629)+4)</f>
        <v>1804</v>
      </c>
      <c r="D630" s="92" t="str">
        <f>DEC2HEX(HEX2DEC(INDEX(BaseAddressTable!$B$2:$B$103,(MATCH(A630,BaseAddressTable!$A$2:$A$103,0))))+HEX2DEC(C630))</f>
        <v>A0263804</v>
      </c>
      <c r="E630" s="44" t="s">
        <v>46</v>
      </c>
      <c r="F630" s="63" t="s">
        <v>2322</v>
      </c>
      <c r="G630" s="44" t="s">
        <v>54</v>
      </c>
      <c r="H630" s="53" t="s">
        <v>2323</v>
      </c>
      <c r="I630" s="109" t="s">
        <v>2324</v>
      </c>
      <c r="J630" s="44" t="str">
        <f t="shared" si="23"/>
        <v>param.cfr_sample_period_ps</v>
      </c>
    </row>
    <row r="631" spans="1:11" ht="57.6">
      <c r="A631" s="44" t="s">
        <v>5</v>
      </c>
      <c r="B631" s="44" t="s">
        <v>2325</v>
      </c>
      <c r="C631" s="53" t="str">
        <f>DEC2HEX(HEX2DEC(C630)+4)</f>
        <v>1808</v>
      </c>
      <c r="D631" s="92" t="str">
        <f>DEC2HEX(HEX2DEC(INDEX(BaseAddressTable!$B$2:$B$103,(MATCH(A631,BaseAddressTable!$A$2:$A$103,0))))+HEX2DEC(C631))</f>
        <v>A0263808</v>
      </c>
      <c r="E631" s="44" t="s">
        <v>46</v>
      </c>
      <c r="F631" s="63" t="s">
        <v>2326</v>
      </c>
      <c r="G631" s="44" t="s">
        <v>54</v>
      </c>
      <c r="H631" s="53" t="s">
        <v>2327</v>
      </c>
      <c r="I631" s="69" t="s">
        <v>2328</v>
      </c>
      <c r="J631" s="44" t="str">
        <f t="shared" si="23"/>
        <v>param.path_delay_sample_period_ps</v>
      </c>
    </row>
    <row r="632" spans="1:11" ht="28.8">
      <c r="A632" s="83" t="s">
        <v>5</v>
      </c>
      <c r="B632" s="110" t="s">
        <v>2325</v>
      </c>
      <c r="C632" s="53" t="str">
        <f>C631</f>
        <v>1808</v>
      </c>
      <c r="D632" s="92" t="str">
        <f>DEC2HEX(HEX2DEC(INDEX(BaseAddressTable!$B$2:$B$103,(MATCH(A632,BaseAddressTable!$A$2:$A$103,0))))+HEX2DEC(C632))</f>
        <v>A0263808</v>
      </c>
      <c r="E632" s="110" t="s">
        <v>46</v>
      </c>
      <c r="F632" s="111" t="s">
        <v>2329</v>
      </c>
      <c r="G632" s="110" t="s">
        <v>270</v>
      </c>
      <c r="H632" s="112">
        <v>1</v>
      </c>
      <c r="I632" s="113" t="s">
        <v>2330</v>
      </c>
      <c r="J632" s="110" t="s">
        <v>2331</v>
      </c>
    </row>
    <row r="633" spans="1:11" ht="28.8">
      <c r="A633" s="114" t="s">
        <v>5</v>
      </c>
      <c r="B633" s="115" t="s">
        <v>2325</v>
      </c>
      <c r="C633" s="53" t="str">
        <f>C632</f>
        <v>1808</v>
      </c>
      <c r="D633" s="92" t="str">
        <f>DEC2HEX(HEX2DEC(INDEX(BaseAddressTable!$B$2:$B$103,(MATCH(A633,BaseAddressTable!$A$2:$A$103,0))))+HEX2DEC(C633))</f>
        <v>A0263808</v>
      </c>
      <c r="E633" s="115" t="s">
        <v>46</v>
      </c>
      <c r="F633" s="116" t="s">
        <v>2332</v>
      </c>
      <c r="G633" s="115" t="s">
        <v>964</v>
      </c>
      <c r="H633" s="117">
        <v>1</v>
      </c>
      <c r="I633" s="113" t="s">
        <v>2333</v>
      </c>
      <c r="J633" s="115" t="s">
        <v>2334</v>
      </c>
    </row>
    <row r="634" spans="1:11">
      <c r="A634" s="114" t="s">
        <v>5</v>
      </c>
      <c r="B634" s="114" t="s">
        <v>67</v>
      </c>
      <c r="C634" s="118" t="str">
        <f>DEC2HEX(HEX2DEC(C633)+4)</f>
        <v>180C</v>
      </c>
      <c r="D634" s="92" t="str">
        <f>DEC2HEX(HEX2DEC(INDEX(BaseAddressTable!$B$2:$B$103,(MATCH(A634,BaseAddressTable!$A$2:$A$103,0))))+HEX2DEC(C634))</f>
        <v>A026380C</v>
      </c>
      <c r="E634" s="114" t="s">
        <v>46</v>
      </c>
      <c r="F634" s="119" t="s">
        <v>68</v>
      </c>
      <c r="G634" s="114" t="s">
        <v>69</v>
      </c>
      <c r="H634" s="114">
        <v>20</v>
      </c>
      <c r="I634" s="114" t="s">
        <v>2335</v>
      </c>
      <c r="J634" s="114" t="s">
        <v>70</v>
      </c>
      <c r="K634" s="114"/>
    </row>
    <row r="635" spans="1:11">
      <c r="A635" s="114" t="s">
        <v>5</v>
      </c>
      <c r="B635" s="114" t="s">
        <v>67</v>
      </c>
      <c r="C635" s="118" t="str">
        <f>C634</f>
        <v>180C</v>
      </c>
      <c r="D635" s="92" t="str">
        <f>DEC2HEX(HEX2DEC(INDEX(BaseAddressTable!$B$2:$B$103,(MATCH(A635,BaseAddressTable!$A$2:$A$103,0))))+HEX2DEC(C635))</f>
        <v>A026380C</v>
      </c>
      <c r="E635" s="114" t="s">
        <v>46</v>
      </c>
      <c r="F635" s="119" t="s">
        <v>71</v>
      </c>
      <c r="G635" s="114" t="s">
        <v>72</v>
      </c>
      <c r="H635" s="114">
        <v>19</v>
      </c>
      <c r="I635" s="114" t="s">
        <v>73</v>
      </c>
      <c r="J635" s="114" t="s">
        <v>74</v>
      </c>
      <c r="K635" s="114"/>
    </row>
    <row r="636" spans="1:11">
      <c r="A636" s="114" t="s">
        <v>5</v>
      </c>
      <c r="B636" s="114" t="s">
        <v>75</v>
      </c>
      <c r="C636" s="118" t="str">
        <f>DEC2HEX(HEX2DEC(C635)+4)</f>
        <v>1810</v>
      </c>
      <c r="D636" s="92" t="str">
        <f>DEC2HEX(HEX2DEC(INDEX(BaseAddressTable!$B$2:$B$103,(MATCH(A636,BaseAddressTable!$A$2:$A$103,0))))+HEX2DEC(C636))</f>
        <v>A0263810</v>
      </c>
      <c r="E636" s="114" t="s">
        <v>46</v>
      </c>
      <c r="F636" s="119" t="s">
        <v>76</v>
      </c>
      <c r="G636" s="114" t="s">
        <v>69</v>
      </c>
      <c r="H636" s="114">
        <v>20</v>
      </c>
      <c r="I636" s="120" t="s">
        <v>2336</v>
      </c>
      <c r="J636" s="114" t="s">
        <v>77</v>
      </c>
      <c r="K636" s="114"/>
    </row>
    <row r="637" spans="1:11">
      <c r="A637" s="114" t="s">
        <v>5</v>
      </c>
      <c r="B637" s="114" t="s">
        <v>75</v>
      </c>
      <c r="C637" s="118" t="str">
        <f>C636</f>
        <v>1810</v>
      </c>
      <c r="D637" s="92" t="str">
        <f>DEC2HEX(HEX2DEC(INDEX(BaseAddressTable!$B$2:$B$103,(MATCH(A637,BaseAddressTable!$A$2:$A$103,0))))+HEX2DEC(C637))</f>
        <v>A0263810</v>
      </c>
      <c r="E637" s="114" t="s">
        <v>46</v>
      </c>
      <c r="F637" s="119" t="s">
        <v>78</v>
      </c>
      <c r="G637" s="114" t="s">
        <v>72</v>
      </c>
      <c r="H637" s="114">
        <v>19</v>
      </c>
      <c r="I637" s="114" t="s">
        <v>73</v>
      </c>
      <c r="J637" s="114" t="s">
        <v>79</v>
      </c>
      <c r="K637" s="114"/>
    </row>
    <row r="638" spans="1:11" ht="100.8">
      <c r="A638" s="114" t="s">
        <v>5</v>
      </c>
      <c r="B638" s="114" t="s">
        <v>80</v>
      </c>
      <c r="C638" s="118" t="str">
        <f>DEC2HEX(HEX2DEC(C637)+4)</f>
        <v>1814</v>
      </c>
      <c r="D638" s="92" t="str">
        <f>DEC2HEX(HEX2DEC(INDEX(BaseAddressTable!$B$2:$B$103,(MATCH(A638,BaseAddressTable!$A$2:$A$103,0))))+HEX2DEC(C638))</f>
        <v>A0263814</v>
      </c>
      <c r="E638" s="114" t="s">
        <v>46</v>
      </c>
      <c r="F638" s="119" t="s">
        <v>81</v>
      </c>
      <c r="G638" s="114" t="s">
        <v>69</v>
      </c>
      <c r="H638" s="114">
        <v>2</v>
      </c>
      <c r="I638" s="121" t="s">
        <v>2337</v>
      </c>
      <c r="J638" s="114" t="s">
        <v>82</v>
      </c>
      <c r="K638" s="114"/>
    </row>
    <row r="639" spans="1:11">
      <c r="A639" s="114" t="s">
        <v>5</v>
      </c>
      <c r="B639" s="114" t="s">
        <v>80</v>
      </c>
      <c r="C639" s="118" t="str">
        <f>C638</f>
        <v>1814</v>
      </c>
      <c r="D639" s="92" t="str">
        <f>DEC2HEX(HEX2DEC(INDEX(BaseAddressTable!$B$2:$B$103,(MATCH(A639,BaseAddressTable!$A$2:$A$103,0))))+HEX2DEC(C639))</f>
        <v>A0263814</v>
      </c>
      <c r="E639" s="114" t="s">
        <v>46</v>
      </c>
      <c r="F639" s="119" t="s">
        <v>83</v>
      </c>
      <c r="G639" s="114" t="s">
        <v>72</v>
      </c>
      <c r="H639" s="114">
        <v>19</v>
      </c>
      <c r="I639" s="114" t="s">
        <v>73</v>
      </c>
      <c r="J639" s="114" t="s">
        <v>84</v>
      </c>
      <c r="K639" s="114"/>
    </row>
    <row r="640" spans="1:11">
      <c r="A640" s="114" t="s">
        <v>5</v>
      </c>
      <c r="B640" s="114" t="s">
        <v>2338</v>
      </c>
      <c r="C640" s="118" t="str">
        <f>DEC2HEX(HEX2DEC(C639)+4)</f>
        <v>1818</v>
      </c>
      <c r="D640" s="92" t="str">
        <f>DEC2HEX(HEX2DEC(INDEX(BaseAddressTable!$B$2:$B$103,(MATCH(A640,BaseAddressTable!$A$2:$A$103,0))))+HEX2DEC(C640))</f>
        <v>A0263818</v>
      </c>
      <c r="E640" s="114" t="s">
        <v>46</v>
      </c>
      <c r="F640" s="119" t="s">
        <v>2339</v>
      </c>
      <c r="G640" s="114" t="s">
        <v>54</v>
      </c>
      <c r="H640" s="118" t="s">
        <v>2323</v>
      </c>
      <c r="I640" s="114" t="s">
        <v>2340</v>
      </c>
      <c r="J640" s="44" t="str">
        <f>IF(E640="RW",CONCATENATE("ctrl.",F640), CONCATENATE("param.",F640))</f>
        <v>param.dfe_nco_sample_period_ps</v>
      </c>
      <c r="K640" s="114"/>
    </row>
    <row r="641" spans="1:11" ht="86.4">
      <c r="A641" s="122" t="s">
        <v>5</v>
      </c>
      <c r="B641" s="123" t="s">
        <v>2341</v>
      </c>
      <c r="C641" s="172" t="s">
        <v>2342</v>
      </c>
      <c r="D641" s="92" t="str">
        <f>DEC2HEX(HEX2DEC(INDEX(BaseAddressTable!$B$2:$B$103,(MATCH(A641,BaseAddressTable!$A$2:$A$103,0))))+HEX2DEC(C641))</f>
        <v>A026381C</v>
      </c>
      <c r="E641" s="123" t="s">
        <v>46</v>
      </c>
      <c r="F641" s="124" t="s">
        <v>2343</v>
      </c>
      <c r="G641" s="123" t="s">
        <v>54</v>
      </c>
      <c r="H641" s="123" t="s">
        <v>2344</v>
      </c>
      <c r="I641" s="125" t="s">
        <v>2345</v>
      </c>
      <c r="J641" s="126" t="s">
        <v>2346</v>
      </c>
      <c r="K641" s="127"/>
    </row>
    <row r="642" spans="1:11">
      <c r="A642" s="44" t="s">
        <v>5</v>
      </c>
      <c r="B642" s="44" t="s">
        <v>85</v>
      </c>
      <c r="C642" s="53" t="s">
        <v>86</v>
      </c>
      <c r="D642" s="92" t="str">
        <f>DEC2HEX(HEX2DEC(INDEX(BaseAddressTable!$B$2:$B$103,(MATCH(A642,BaseAddressTable!$A$2:$A$103,0))))+HEX2DEC(C642))</f>
        <v>A0263FFC</v>
      </c>
      <c r="E642" s="44" t="s">
        <v>61</v>
      </c>
      <c r="F642" s="63" t="s">
        <v>87</v>
      </c>
      <c r="G642" s="44" t="s">
        <v>58</v>
      </c>
      <c r="H642" s="53" t="s">
        <v>846</v>
      </c>
      <c r="I642" s="69" t="s">
        <v>88</v>
      </c>
      <c r="J642"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workbookViewId="0">
      <selection activeCell="A90" sqref="A9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6" customWidth="1"/>
    <col min="9" max="9" width="64.109375" customWidth="1"/>
    <col min="10" max="10" width="36.6640625" customWidth="1"/>
  </cols>
  <sheetData>
    <row r="1" spans="1:12">
      <c r="A1" s="38" t="s">
        <v>35</v>
      </c>
      <c r="B1" s="38" t="s">
        <v>36</v>
      </c>
      <c r="C1" s="38" t="s">
        <v>37</v>
      </c>
      <c r="D1" s="38" t="s">
        <v>38</v>
      </c>
      <c r="E1" s="38" t="s">
        <v>39</v>
      </c>
      <c r="F1" s="38" t="s">
        <v>40</v>
      </c>
      <c r="G1" s="38" t="s">
        <v>41</v>
      </c>
      <c r="H1" s="39" t="s">
        <v>42</v>
      </c>
      <c r="I1" s="40" t="s">
        <v>43</v>
      </c>
      <c r="J1" s="41" t="s">
        <v>44</v>
      </c>
    </row>
    <row r="2" spans="1:12">
      <c r="A2" s="42" t="s">
        <v>856</v>
      </c>
      <c r="B2" s="43" t="s">
        <v>857</v>
      </c>
      <c r="C2" s="43">
        <v>0</v>
      </c>
      <c r="D2" s="44" t="str">
        <f>DEC2HEX(HEX2DEC(INDEX(BaseAddressTable!$B$2:$B$103,(MATCH(A2,BaseAddressTable!$A$2:$A$103,0))))+HEX2DEC(C2))</f>
        <v>A0264000</v>
      </c>
      <c r="E2" s="43" t="s">
        <v>61</v>
      </c>
      <c r="F2" s="43" t="s">
        <v>858</v>
      </c>
      <c r="G2" s="43" t="s">
        <v>131</v>
      </c>
      <c r="H2" s="43">
        <v>0</v>
      </c>
      <c r="I2" s="45" t="s">
        <v>859</v>
      </c>
      <c r="J2" s="46" t="s">
        <v>860</v>
      </c>
      <c r="K2" s="47" t="s">
        <v>861</v>
      </c>
      <c r="L2" s="47"/>
    </row>
    <row r="3" spans="1:12">
      <c r="A3" s="48" t="s">
        <v>856</v>
      </c>
      <c r="B3" s="49" t="s">
        <v>857</v>
      </c>
      <c r="C3" s="49">
        <v>0</v>
      </c>
      <c r="D3" s="44" t="str">
        <f>DEC2HEX(HEX2DEC(INDEX(BaseAddressTable!$B$2:$B$103,(MATCH(A3,BaseAddressTable!$A$2:$A$103,0))))+HEX2DEC(C3))</f>
        <v>A0264000</v>
      </c>
      <c r="E3" s="49" t="s">
        <v>61</v>
      </c>
      <c r="F3" s="49" t="s">
        <v>862</v>
      </c>
      <c r="G3" s="49" t="s">
        <v>135</v>
      </c>
      <c r="H3" s="49">
        <v>0</v>
      </c>
      <c r="I3" s="50" t="s">
        <v>859</v>
      </c>
      <c r="J3" s="46" t="s">
        <v>863</v>
      </c>
      <c r="K3" s="47" t="s">
        <v>861</v>
      </c>
      <c r="L3" s="47"/>
    </row>
    <row r="4" spans="1:12">
      <c r="A4" s="48" t="s">
        <v>856</v>
      </c>
      <c r="B4" s="49" t="s">
        <v>857</v>
      </c>
      <c r="C4" s="49">
        <v>0</v>
      </c>
      <c r="D4" s="44" t="str">
        <f>DEC2HEX(HEX2DEC(INDEX(BaseAddressTable!$B$2:$B$103,(MATCH(A4,BaseAddressTable!$A$2:$A$103,0))))+HEX2DEC(C4))</f>
        <v>A0264000</v>
      </c>
      <c r="E4" s="49" t="s">
        <v>61</v>
      </c>
      <c r="F4" s="49" t="s">
        <v>864</v>
      </c>
      <c r="G4" s="49" t="s">
        <v>139</v>
      </c>
      <c r="H4" s="49">
        <v>0</v>
      </c>
      <c r="I4" s="50" t="s">
        <v>859</v>
      </c>
      <c r="J4" s="51" t="s">
        <v>865</v>
      </c>
      <c r="K4" s="47"/>
      <c r="L4" s="47"/>
    </row>
    <row r="5" spans="1:12" s="15" customFormat="1" ht="28.8">
      <c r="A5" s="61" t="s">
        <v>856</v>
      </c>
      <c r="B5" s="62" t="s">
        <v>857</v>
      </c>
      <c r="C5" s="62">
        <v>0</v>
      </c>
      <c r="D5" s="44" t="str">
        <f>DEC2HEX(HEX2DEC(INDEX(BaseAddressTable!$B$2:$B$103,(MATCH(A5,BaseAddressTable!$A$2:$A$103,0))))+HEX2DEC(C5))</f>
        <v>A0264000</v>
      </c>
      <c r="E5" s="62" t="s">
        <v>61</v>
      </c>
      <c r="F5" s="62" t="s">
        <v>866</v>
      </c>
      <c r="G5" s="62" t="s">
        <v>867</v>
      </c>
      <c r="H5" s="62">
        <v>0</v>
      </c>
      <c r="I5" s="64" t="s">
        <v>868</v>
      </c>
      <c r="J5" s="65" t="s">
        <v>869</v>
      </c>
    </row>
    <row r="6" spans="1:12" s="15" customFormat="1" ht="28.8">
      <c r="A6" s="61" t="s">
        <v>856</v>
      </c>
      <c r="B6" s="62" t="s">
        <v>857</v>
      </c>
      <c r="C6" s="62">
        <v>0</v>
      </c>
      <c r="D6" s="44" t="str">
        <f>DEC2HEX(HEX2DEC(INDEX(BaseAddressTable!$B$2:$B$103,(MATCH(A6,BaseAddressTable!$A$2:$A$103,0))))+HEX2DEC(C6))</f>
        <v>A0264000</v>
      </c>
      <c r="E6" s="62" t="s">
        <v>61</v>
      </c>
      <c r="F6" s="62" t="s">
        <v>870</v>
      </c>
      <c r="G6" s="62" t="s">
        <v>871</v>
      </c>
      <c r="H6" s="62">
        <v>0</v>
      </c>
      <c r="I6" s="64" t="s">
        <v>868</v>
      </c>
      <c r="J6" s="65" t="s">
        <v>872</v>
      </c>
    </row>
    <row r="7" spans="1:12" s="15" customFormat="1" ht="28.8">
      <c r="A7" s="61" t="s">
        <v>856</v>
      </c>
      <c r="B7" s="62" t="s">
        <v>857</v>
      </c>
      <c r="C7" s="62">
        <v>0</v>
      </c>
      <c r="D7" s="44" t="str">
        <f>DEC2HEX(HEX2DEC(INDEX(BaseAddressTable!$B$2:$B$103,(MATCH(A7,BaseAddressTable!$A$2:$A$103,0))))+HEX2DEC(C7))</f>
        <v>A0264000</v>
      </c>
      <c r="E7" s="62" t="s">
        <v>61</v>
      </c>
      <c r="F7" s="62" t="s">
        <v>873</v>
      </c>
      <c r="G7" s="62" t="s">
        <v>874</v>
      </c>
      <c r="H7" s="62">
        <v>0</v>
      </c>
      <c r="I7" s="64" t="s">
        <v>868</v>
      </c>
      <c r="J7" s="65" t="s">
        <v>875</v>
      </c>
    </row>
    <row r="8" spans="1:12" s="15" customFormat="1" ht="28.8">
      <c r="A8" s="61" t="s">
        <v>856</v>
      </c>
      <c r="B8" s="62" t="s">
        <v>857</v>
      </c>
      <c r="C8" s="62">
        <v>0</v>
      </c>
      <c r="D8" s="44" t="str">
        <f>DEC2HEX(HEX2DEC(INDEX(BaseAddressTable!$B$2:$B$103,(MATCH(A8,BaseAddressTable!$A$2:$A$103,0))))+HEX2DEC(C8))</f>
        <v>A0264000</v>
      </c>
      <c r="E8" s="62" t="s">
        <v>61</v>
      </c>
      <c r="F8" s="62" t="s">
        <v>876</v>
      </c>
      <c r="G8" s="62" t="s">
        <v>877</v>
      </c>
      <c r="H8" s="62">
        <v>0</v>
      </c>
      <c r="I8" s="64" t="s">
        <v>868</v>
      </c>
      <c r="J8" s="65" t="s">
        <v>878</v>
      </c>
    </row>
    <row r="9" spans="1:12" s="15" customFormat="1" ht="28.8">
      <c r="A9" s="61" t="s">
        <v>856</v>
      </c>
      <c r="B9" s="62" t="s">
        <v>857</v>
      </c>
      <c r="C9" s="62">
        <v>0</v>
      </c>
      <c r="D9" s="44" t="str">
        <f>DEC2HEX(HEX2DEC(INDEX(BaseAddressTable!$B$2:$B$103,(MATCH(A9,BaseAddressTable!$A$2:$A$103,0))))+HEX2DEC(C9))</f>
        <v>A0264000</v>
      </c>
      <c r="E9" s="62" t="s">
        <v>61</v>
      </c>
      <c r="F9" s="62" t="s">
        <v>879</v>
      </c>
      <c r="G9" s="62" t="s">
        <v>880</v>
      </c>
      <c r="H9" s="62">
        <v>0</v>
      </c>
      <c r="I9" s="64" t="s">
        <v>881</v>
      </c>
      <c r="J9" s="65" t="s">
        <v>882</v>
      </c>
    </row>
    <row r="10" spans="1:12" s="15" customFormat="1">
      <c r="A10" s="63" t="s">
        <v>856</v>
      </c>
      <c r="B10" s="63" t="s">
        <v>883</v>
      </c>
      <c r="C10" s="63">
        <v>100</v>
      </c>
      <c r="D10" s="44" t="str">
        <f>DEC2HEX(HEX2DEC(INDEX(BaseAddressTable!$B$2:$B$103,(MATCH(A10,BaseAddressTable!$A$2:$A$103,0))))+HEX2DEC(C10))</f>
        <v>A0264100</v>
      </c>
      <c r="E10" s="63" t="s">
        <v>61</v>
      </c>
      <c r="F10" s="63" t="s">
        <v>884</v>
      </c>
      <c r="G10" s="63" t="s">
        <v>91</v>
      </c>
      <c r="H10" s="60">
        <v>0</v>
      </c>
      <c r="I10" s="54" t="s">
        <v>885</v>
      </c>
      <c r="J10" s="66" t="s">
        <v>886</v>
      </c>
    </row>
    <row r="11" spans="1:12" s="15" customFormat="1">
      <c r="A11" s="63" t="s">
        <v>856</v>
      </c>
      <c r="B11" s="63" t="s">
        <v>883</v>
      </c>
      <c r="C11" s="63">
        <f>C10</f>
        <v>100</v>
      </c>
      <c r="D11" s="44" t="str">
        <f>DEC2HEX(HEX2DEC(INDEX(BaseAddressTable!$B$2:$B$103,(MATCH(A11,BaseAddressTable!$A$2:$A$103,0))))+HEX2DEC(C11))</f>
        <v>A0264100</v>
      </c>
      <c r="E11" s="63" t="s">
        <v>61</v>
      </c>
      <c r="F11" s="63" t="s">
        <v>887</v>
      </c>
      <c r="G11" s="63" t="s">
        <v>119</v>
      </c>
      <c r="H11" s="60">
        <v>0</v>
      </c>
      <c r="I11" s="54" t="s">
        <v>888</v>
      </c>
      <c r="J11" s="65" t="s">
        <v>889</v>
      </c>
    </row>
    <row r="12" spans="1:12" s="15" customFormat="1">
      <c r="A12" s="63" t="s">
        <v>856</v>
      </c>
      <c r="B12" s="63" t="s">
        <v>883</v>
      </c>
      <c r="C12" s="63">
        <f>C11</f>
        <v>100</v>
      </c>
      <c r="D12" s="44" t="str">
        <f>DEC2HEX(HEX2DEC(INDEX(BaseAddressTable!$B$2:$B$103,(MATCH(A12,BaseAddressTable!$A$2:$A$103,0))))+HEX2DEC(C12))</f>
        <v>A0264100</v>
      </c>
      <c r="E12" s="63" t="s">
        <v>61</v>
      </c>
      <c r="F12" s="63" t="s">
        <v>890</v>
      </c>
      <c r="G12" s="63" t="s">
        <v>891</v>
      </c>
      <c r="H12" s="60">
        <v>0</v>
      </c>
      <c r="I12" s="54" t="s">
        <v>892</v>
      </c>
      <c r="J12" s="65" t="s">
        <v>893</v>
      </c>
    </row>
    <row r="13" spans="1:12" s="15" customFormat="1">
      <c r="A13" s="63" t="s">
        <v>856</v>
      </c>
      <c r="B13" s="63" t="s">
        <v>894</v>
      </c>
      <c r="C13" s="60" t="str">
        <f>DEC2HEX(HEX2DEC(C12)+4)</f>
        <v>104</v>
      </c>
      <c r="D13" s="44" t="str">
        <f>DEC2HEX(HEX2DEC(INDEX(BaseAddressTable!$B$2:$B$103,(MATCH(A13,BaseAddressTable!$A$2:$A$103,0))))+HEX2DEC(C13))</f>
        <v>A0264104</v>
      </c>
      <c r="E13" s="63" t="s">
        <v>61</v>
      </c>
      <c r="F13" s="63" t="s">
        <v>884</v>
      </c>
      <c r="G13" s="63" t="s">
        <v>91</v>
      </c>
      <c r="H13" s="60">
        <v>0</v>
      </c>
      <c r="I13" s="54" t="s">
        <v>885</v>
      </c>
      <c r="J13" s="65" t="s">
        <v>895</v>
      </c>
    </row>
    <row r="14" spans="1:12" s="15" customFormat="1">
      <c r="A14" s="63" t="s">
        <v>856</v>
      </c>
      <c r="B14" s="63" t="s">
        <v>894</v>
      </c>
      <c r="C14" s="60" t="str">
        <f>C13</f>
        <v>104</v>
      </c>
      <c r="D14" s="44" t="str">
        <f>DEC2HEX(HEX2DEC(INDEX(BaseAddressTable!$B$2:$B$103,(MATCH(A14,BaseAddressTable!$A$2:$A$103,0))))+HEX2DEC(C14))</f>
        <v>A0264104</v>
      </c>
      <c r="E14" s="63" t="s">
        <v>61</v>
      </c>
      <c r="F14" s="63" t="s">
        <v>887</v>
      </c>
      <c r="G14" s="63" t="s">
        <v>119</v>
      </c>
      <c r="H14" s="60">
        <v>0</v>
      </c>
      <c r="I14" s="54" t="s">
        <v>888</v>
      </c>
      <c r="J14" s="65" t="s">
        <v>896</v>
      </c>
    </row>
    <row r="15" spans="1:12" s="15" customFormat="1">
      <c r="A15" s="63" t="s">
        <v>856</v>
      </c>
      <c r="B15" s="63" t="s">
        <v>894</v>
      </c>
      <c r="C15" s="60" t="str">
        <f>C14</f>
        <v>104</v>
      </c>
      <c r="D15" s="44" t="str">
        <f>DEC2HEX(HEX2DEC(INDEX(BaseAddressTable!$B$2:$B$103,(MATCH(A15,BaseAddressTable!$A$2:$A$103,0))))+HEX2DEC(C15))</f>
        <v>A0264104</v>
      </c>
      <c r="E15" s="63" t="s">
        <v>61</v>
      </c>
      <c r="F15" s="63" t="s">
        <v>890</v>
      </c>
      <c r="G15" s="63" t="s">
        <v>891</v>
      </c>
      <c r="H15" s="60">
        <v>0</v>
      </c>
      <c r="I15" s="54" t="s">
        <v>892</v>
      </c>
      <c r="J15" s="65" t="s">
        <v>897</v>
      </c>
    </row>
    <row r="16" spans="1:12" s="15" customFormat="1">
      <c r="A16" s="63" t="s">
        <v>856</v>
      </c>
      <c r="B16" s="63" t="s">
        <v>898</v>
      </c>
      <c r="C16" s="60" t="str">
        <f>DEC2HEX(HEX2DEC(C13)+4)</f>
        <v>108</v>
      </c>
      <c r="D16" s="44" t="str">
        <f>DEC2HEX(HEX2DEC(INDEX(BaseAddressTable!$B$2:$B$103,(MATCH(A16,BaseAddressTable!$A$2:$A$103,0))))+HEX2DEC(C16))</f>
        <v>A0264108</v>
      </c>
      <c r="E16" s="63" t="s">
        <v>61</v>
      </c>
      <c r="F16" s="63" t="s">
        <v>884</v>
      </c>
      <c r="G16" s="63" t="s">
        <v>91</v>
      </c>
      <c r="H16" s="60">
        <v>0</v>
      </c>
      <c r="I16" s="54" t="s">
        <v>885</v>
      </c>
      <c r="J16" s="66" t="s">
        <v>899</v>
      </c>
    </row>
    <row r="17" spans="1:10" s="15" customFormat="1">
      <c r="A17" s="63" t="s">
        <v>856</v>
      </c>
      <c r="B17" s="63" t="s">
        <v>898</v>
      </c>
      <c r="C17" s="60" t="str">
        <f>C16</f>
        <v>108</v>
      </c>
      <c r="D17" s="44" t="str">
        <f>DEC2HEX(HEX2DEC(INDEX(BaseAddressTable!$B$2:$B$103,(MATCH(A17,BaseAddressTable!$A$2:$A$103,0))))+HEX2DEC(C17))</f>
        <v>A0264108</v>
      </c>
      <c r="E17" s="63" t="s">
        <v>61</v>
      </c>
      <c r="F17" s="63" t="s">
        <v>887</v>
      </c>
      <c r="G17" s="63" t="s">
        <v>119</v>
      </c>
      <c r="H17" s="60">
        <v>0</v>
      </c>
      <c r="I17" s="54" t="s">
        <v>888</v>
      </c>
      <c r="J17" s="65" t="s">
        <v>900</v>
      </c>
    </row>
    <row r="18" spans="1:10" s="15" customFormat="1">
      <c r="A18" s="63" t="s">
        <v>856</v>
      </c>
      <c r="B18" s="63" t="s">
        <v>898</v>
      </c>
      <c r="C18" s="60" t="str">
        <f>C17</f>
        <v>108</v>
      </c>
      <c r="D18" s="44" t="str">
        <f>DEC2HEX(HEX2DEC(INDEX(BaseAddressTable!$B$2:$B$103,(MATCH(A18,BaseAddressTable!$A$2:$A$103,0))))+HEX2DEC(C18))</f>
        <v>A0264108</v>
      </c>
      <c r="E18" s="63" t="s">
        <v>61</v>
      </c>
      <c r="F18" s="63" t="s">
        <v>890</v>
      </c>
      <c r="G18" s="63" t="s">
        <v>891</v>
      </c>
      <c r="H18" s="60">
        <v>0</v>
      </c>
      <c r="I18" s="54" t="s">
        <v>892</v>
      </c>
      <c r="J18" s="65" t="s">
        <v>901</v>
      </c>
    </row>
    <row r="19" spans="1:10" s="15" customFormat="1">
      <c r="A19" s="63" t="s">
        <v>856</v>
      </c>
      <c r="B19" s="63" t="s">
        <v>902</v>
      </c>
      <c r="C19" s="60" t="str">
        <f>DEC2HEX(HEX2DEC(C16)+4)</f>
        <v>10C</v>
      </c>
      <c r="D19" s="44" t="str">
        <f>DEC2HEX(HEX2DEC(INDEX(BaseAddressTable!$B$2:$B$103,(MATCH(A19,BaseAddressTable!$A$2:$A$103,0))))+HEX2DEC(C19))</f>
        <v>A026410C</v>
      </c>
      <c r="E19" s="63" t="s">
        <v>61</v>
      </c>
      <c r="F19" s="63" t="s">
        <v>884</v>
      </c>
      <c r="G19" s="63" t="s">
        <v>91</v>
      </c>
      <c r="H19" s="60">
        <v>0</v>
      </c>
      <c r="I19" s="54" t="s">
        <v>885</v>
      </c>
      <c r="J19" s="65" t="s">
        <v>903</v>
      </c>
    </row>
    <row r="20" spans="1:10" s="15" customFormat="1">
      <c r="A20" s="63" t="s">
        <v>856</v>
      </c>
      <c r="B20" s="63" t="s">
        <v>902</v>
      </c>
      <c r="C20" s="60" t="str">
        <f>C19</f>
        <v>10C</v>
      </c>
      <c r="D20" s="44" t="str">
        <f>DEC2HEX(HEX2DEC(INDEX(BaseAddressTable!$B$2:$B$103,(MATCH(A20,BaseAddressTable!$A$2:$A$103,0))))+HEX2DEC(C20))</f>
        <v>A026410C</v>
      </c>
      <c r="E20" s="63" t="s">
        <v>61</v>
      </c>
      <c r="F20" s="63" t="s">
        <v>887</v>
      </c>
      <c r="G20" s="63" t="s">
        <v>119</v>
      </c>
      <c r="H20" s="60">
        <v>0</v>
      </c>
      <c r="I20" s="54" t="s">
        <v>888</v>
      </c>
      <c r="J20" s="65" t="s">
        <v>904</v>
      </c>
    </row>
    <row r="21" spans="1:10" s="15" customFormat="1">
      <c r="A21" s="63" t="s">
        <v>856</v>
      </c>
      <c r="B21" s="63" t="s">
        <v>902</v>
      </c>
      <c r="C21" s="60" t="str">
        <f>C20</f>
        <v>10C</v>
      </c>
      <c r="D21" s="44" t="str">
        <f>DEC2HEX(HEX2DEC(INDEX(BaseAddressTable!$B$2:$B$103,(MATCH(A21,BaseAddressTable!$A$2:$A$103,0))))+HEX2DEC(C21))</f>
        <v>A026410C</v>
      </c>
      <c r="E21" s="63" t="s">
        <v>61</v>
      </c>
      <c r="F21" s="63" t="s">
        <v>890</v>
      </c>
      <c r="G21" s="63" t="s">
        <v>891</v>
      </c>
      <c r="H21" s="60">
        <v>0</v>
      </c>
      <c r="I21" s="54" t="s">
        <v>892</v>
      </c>
      <c r="J21" s="65" t="s">
        <v>905</v>
      </c>
    </row>
    <row r="22" spans="1:10" s="15" customFormat="1">
      <c r="A22" s="63" t="s">
        <v>856</v>
      </c>
      <c r="B22" s="63" t="s">
        <v>906</v>
      </c>
      <c r="C22" s="60" t="str">
        <f>DEC2HEX(HEX2DEC(C21)+4)</f>
        <v>110</v>
      </c>
      <c r="D22" s="44" t="str">
        <f>DEC2HEX(HEX2DEC(INDEX(BaseAddressTable!$B$2:$B$103,(MATCH(A22,BaseAddressTable!$A$2:$A$103,0))))+HEX2DEC(C22))</f>
        <v>A0264110</v>
      </c>
      <c r="E22" s="63" t="s">
        <v>61</v>
      </c>
      <c r="F22" s="63" t="s">
        <v>907</v>
      </c>
      <c r="G22" s="63" t="s">
        <v>91</v>
      </c>
      <c r="H22" s="60">
        <v>0</v>
      </c>
      <c r="I22" s="54" t="s">
        <v>885</v>
      </c>
      <c r="J22" s="65" t="s">
        <v>908</v>
      </c>
    </row>
    <row r="23" spans="1:10" s="15" customFormat="1">
      <c r="A23" s="63" t="s">
        <v>856</v>
      </c>
      <c r="B23" s="63" t="s">
        <v>906</v>
      </c>
      <c r="C23" s="60" t="str">
        <f t="shared" ref="C23:C37" si="0">C22</f>
        <v>110</v>
      </c>
      <c r="D23" s="44" t="str">
        <f>DEC2HEX(HEX2DEC(INDEX(BaseAddressTable!$B$2:$B$103,(MATCH(A23,BaseAddressTable!$A$2:$A$103,0))))+HEX2DEC(C23))</f>
        <v>A0264110</v>
      </c>
      <c r="E23" s="63" t="s">
        <v>61</v>
      </c>
      <c r="F23" s="63" t="s">
        <v>909</v>
      </c>
      <c r="G23" s="63" t="s">
        <v>119</v>
      </c>
      <c r="H23" s="60">
        <v>0</v>
      </c>
      <c r="I23" s="54" t="s">
        <v>910</v>
      </c>
      <c r="J23" s="65" t="s">
        <v>911</v>
      </c>
    </row>
    <row r="24" spans="1:10" s="15" customFormat="1">
      <c r="A24" s="63" t="s">
        <v>856</v>
      </c>
      <c r="B24" s="63" t="s">
        <v>906</v>
      </c>
      <c r="C24" s="60" t="str">
        <f t="shared" si="0"/>
        <v>110</v>
      </c>
      <c r="D24" s="44" t="str">
        <f>DEC2HEX(HEX2DEC(INDEX(BaseAddressTable!$B$2:$B$103,(MATCH(A24,BaseAddressTable!$A$2:$A$103,0))))+HEX2DEC(C24))</f>
        <v>A0264110</v>
      </c>
      <c r="E24" s="63" t="s">
        <v>61</v>
      </c>
      <c r="F24" s="63" t="s">
        <v>912</v>
      </c>
      <c r="G24" s="63" t="s">
        <v>891</v>
      </c>
      <c r="H24" s="60">
        <v>0</v>
      </c>
      <c r="I24" s="54" t="s">
        <v>913</v>
      </c>
      <c r="J24" s="65" t="s">
        <v>914</v>
      </c>
    </row>
    <row r="25" spans="1:10" s="15" customFormat="1">
      <c r="A25" s="63" t="s">
        <v>856</v>
      </c>
      <c r="B25" s="63" t="s">
        <v>906</v>
      </c>
      <c r="C25" s="60" t="str">
        <f t="shared" si="0"/>
        <v>110</v>
      </c>
      <c r="D25" s="44" t="str">
        <f>DEC2HEX(HEX2DEC(INDEX(BaseAddressTable!$B$2:$B$103,(MATCH(A25,BaseAddressTable!$A$2:$A$103,0))))+HEX2DEC(C25))</f>
        <v>A0264110</v>
      </c>
      <c r="E25" s="63" t="s">
        <v>61</v>
      </c>
      <c r="F25" s="63" t="s">
        <v>915</v>
      </c>
      <c r="G25" s="63" t="s">
        <v>867</v>
      </c>
      <c r="H25" s="60">
        <v>0</v>
      </c>
      <c r="I25" s="54" t="s">
        <v>916</v>
      </c>
      <c r="J25" s="65" t="s">
        <v>917</v>
      </c>
    </row>
    <row r="26" spans="1:10" s="15" customFormat="1">
      <c r="A26" s="63" t="s">
        <v>856</v>
      </c>
      <c r="B26" s="63" t="s">
        <v>918</v>
      </c>
      <c r="C26" s="60" t="str">
        <f>DEC2HEX(HEX2DEC(C22)+4)</f>
        <v>114</v>
      </c>
      <c r="D26" s="44" t="str">
        <f>DEC2HEX(HEX2DEC(INDEX(BaseAddressTable!$B$2:$B$103,(MATCH(A26,BaseAddressTable!$A$2:$A$103,0))))+HEX2DEC(C26))</f>
        <v>A0264114</v>
      </c>
      <c r="E26" s="63" t="s">
        <v>61</v>
      </c>
      <c r="F26" s="63" t="s">
        <v>907</v>
      </c>
      <c r="G26" s="63" t="s">
        <v>91</v>
      </c>
      <c r="H26" s="60">
        <v>0</v>
      </c>
      <c r="I26" s="54" t="s">
        <v>885</v>
      </c>
      <c r="J26" s="65" t="s">
        <v>919</v>
      </c>
    </row>
    <row r="27" spans="1:10" s="15" customFormat="1">
      <c r="A27" s="63" t="s">
        <v>856</v>
      </c>
      <c r="B27" s="63" t="s">
        <v>918</v>
      </c>
      <c r="C27" s="60" t="str">
        <f t="shared" si="0"/>
        <v>114</v>
      </c>
      <c r="D27" s="44" t="str">
        <f>DEC2HEX(HEX2DEC(INDEX(BaseAddressTable!$B$2:$B$103,(MATCH(A27,BaseAddressTable!$A$2:$A$103,0))))+HEX2DEC(C27))</f>
        <v>A0264114</v>
      </c>
      <c r="E27" s="63" t="s">
        <v>61</v>
      </c>
      <c r="F27" s="63" t="s">
        <v>909</v>
      </c>
      <c r="G27" s="63" t="s">
        <v>119</v>
      </c>
      <c r="H27" s="60">
        <v>0</v>
      </c>
      <c r="I27" s="54" t="s">
        <v>910</v>
      </c>
      <c r="J27" s="65" t="s">
        <v>920</v>
      </c>
    </row>
    <row r="28" spans="1:10" s="15" customFormat="1">
      <c r="A28" s="63" t="s">
        <v>856</v>
      </c>
      <c r="B28" s="63" t="s">
        <v>918</v>
      </c>
      <c r="C28" s="60" t="str">
        <f t="shared" si="0"/>
        <v>114</v>
      </c>
      <c r="D28" s="44" t="str">
        <f>DEC2HEX(HEX2DEC(INDEX(BaseAddressTable!$B$2:$B$103,(MATCH(A28,BaseAddressTable!$A$2:$A$103,0))))+HEX2DEC(C28))</f>
        <v>A0264114</v>
      </c>
      <c r="E28" s="63" t="s">
        <v>61</v>
      </c>
      <c r="F28" s="63" t="s">
        <v>912</v>
      </c>
      <c r="G28" s="63" t="s">
        <v>891</v>
      </c>
      <c r="H28" s="60">
        <v>0</v>
      </c>
      <c r="I28" s="54" t="s">
        <v>913</v>
      </c>
      <c r="J28" s="65" t="s">
        <v>921</v>
      </c>
    </row>
    <row r="29" spans="1:10" s="15" customFormat="1">
      <c r="A29" s="63" t="s">
        <v>856</v>
      </c>
      <c r="B29" s="63" t="s">
        <v>918</v>
      </c>
      <c r="C29" s="60" t="str">
        <f t="shared" si="0"/>
        <v>114</v>
      </c>
      <c r="D29" s="44" t="str">
        <f>DEC2HEX(HEX2DEC(INDEX(BaseAddressTable!$B$2:$B$103,(MATCH(A29,BaseAddressTable!$A$2:$A$103,0))))+HEX2DEC(C29))</f>
        <v>A0264114</v>
      </c>
      <c r="E29" s="63" t="s">
        <v>61</v>
      </c>
      <c r="F29" s="63" t="s">
        <v>915</v>
      </c>
      <c r="G29" s="63" t="s">
        <v>867</v>
      </c>
      <c r="H29" s="60">
        <v>0</v>
      </c>
      <c r="I29" s="54" t="s">
        <v>916</v>
      </c>
      <c r="J29" s="65" t="s">
        <v>922</v>
      </c>
    </row>
    <row r="30" spans="1:10" s="15" customFormat="1">
      <c r="A30" s="63" t="s">
        <v>856</v>
      </c>
      <c r="B30" s="63" t="s">
        <v>923</v>
      </c>
      <c r="C30" s="60" t="str">
        <f>DEC2HEX(HEX2DEC(C26)+4)</f>
        <v>118</v>
      </c>
      <c r="D30" s="44" t="str">
        <f>DEC2HEX(HEX2DEC(INDEX(BaseAddressTable!$B$2:$B$103,(MATCH(A30,BaseAddressTable!$A$2:$A$103,0))))+HEX2DEC(C30))</f>
        <v>A0264118</v>
      </c>
      <c r="E30" s="63" t="s">
        <v>61</v>
      </c>
      <c r="F30" s="63" t="s">
        <v>907</v>
      </c>
      <c r="G30" s="63" t="s">
        <v>91</v>
      </c>
      <c r="H30" s="60">
        <v>0</v>
      </c>
      <c r="I30" s="54" t="s">
        <v>885</v>
      </c>
      <c r="J30" s="65" t="s">
        <v>924</v>
      </c>
    </row>
    <row r="31" spans="1:10" s="15" customFormat="1">
      <c r="A31" s="63" t="s">
        <v>856</v>
      </c>
      <c r="B31" s="63" t="s">
        <v>923</v>
      </c>
      <c r="C31" s="60" t="str">
        <f t="shared" si="0"/>
        <v>118</v>
      </c>
      <c r="D31" s="44" t="str">
        <f>DEC2HEX(HEX2DEC(INDEX(BaseAddressTable!$B$2:$B$103,(MATCH(A31,BaseAddressTable!$A$2:$A$103,0))))+HEX2DEC(C31))</f>
        <v>A0264118</v>
      </c>
      <c r="E31" s="63" t="s">
        <v>61</v>
      </c>
      <c r="F31" s="63" t="s">
        <v>909</v>
      </c>
      <c r="G31" s="63" t="s">
        <v>119</v>
      </c>
      <c r="H31" s="60">
        <v>0</v>
      </c>
      <c r="I31" s="54" t="s">
        <v>910</v>
      </c>
      <c r="J31" s="65" t="s">
        <v>925</v>
      </c>
    </row>
    <row r="32" spans="1:10" s="15" customFormat="1">
      <c r="A32" s="63" t="s">
        <v>856</v>
      </c>
      <c r="B32" s="63" t="s">
        <v>923</v>
      </c>
      <c r="C32" s="60" t="str">
        <f t="shared" si="0"/>
        <v>118</v>
      </c>
      <c r="D32" s="44" t="str">
        <f>DEC2HEX(HEX2DEC(INDEX(BaseAddressTable!$B$2:$B$103,(MATCH(A32,BaseAddressTable!$A$2:$A$103,0))))+HEX2DEC(C32))</f>
        <v>A0264118</v>
      </c>
      <c r="E32" s="63" t="s">
        <v>61</v>
      </c>
      <c r="F32" s="63" t="s">
        <v>912</v>
      </c>
      <c r="G32" s="63" t="s">
        <v>891</v>
      </c>
      <c r="H32" s="60">
        <v>0</v>
      </c>
      <c r="I32" s="54" t="s">
        <v>913</v>
      </c>
      <c r="J32" s="65" t="s">
        <v>926</v>
      </c>
    </row>
    <row r="33" spans="1:10" s="15" customFormat="1">
      <c r="A33" s="63" t="s">
        <v>856</v>
      </c>
      <c r="B33" s="63" t="s">
        <v>923</v>
      </c>
      <c r="C33" s="60" t="str">
        <f t="shared" si="0"/>
        <v>118</v>
      </c>
      <c r="D33" s="44" t="str">
        <f>DEC2HEX(HEX2DEC(INDEX(BaseAddressTable!$B$2:$B$103,(MATCH(A33,BaseAddressTable!$A$2:$A$103,0))))+HEX2DEC(C33))</f>
        <v>A0264118</v>
      </c>
      <c r="E33" s="63" t="s">
        <v>61</v>
      </c>
      <c r="F33" s="63" t="s">
        <v>915</v>
      </c>
      <c r="G33" s="63" t="s">
        <v>867</v>
      </c>
      <c r="H33" s="60">
        <v>0</v>
      </c>
      <c r="I33" s="54" t="s">
        <v>916</v>
      </c>
      <c r="J33" s="65" t="s">
        <v>927</v>
      </c>
    </row>
    <row r="34" spans="1:10" s="15" customFormat="1">
      <c r="A34" s="63" t="s">
        <v>856</v>
      </c>
      <c r="B34" s="63" t="s">
        <v>928</v>
      </c>
      <c r="C34" s="60" t="str">
        <f>DEC2HEX(HEX2DEC(C30)+4)</f>
        <v>11C</v>
      </c>
      <c r="D34" s="44" t="str">
        <f>DEC2HEX(HEX2DEC(INDEX(BaseAddressTable!$B$2:$B$103,(MATCH(A34,BaseAddressTable!$A$2:$A$103,0))))+HEX2DEC(C34))</f>
        <v>A026411C</v>
      </c>
      <c r="E34" s="63" t="s">
        <v>61</v>
      </c>
      <c r="F34" s="63" t="s">
        <v>907</v>
      </c>
      <c r="G34" s="63" t="s">
        <v>91</v>
      </c>
      <c r="H34" s="60">
        <v>0</v>
      </c>
      <c r="I34" s="54" t="s">
        <v>885</v>
      </c>
      <c r="J34" s="65" t="s">
        <v>929</v>
      </c>
    </row>
    <row r="35" spans="1:10" s="15" customFormat="1">
      <c r="A35" s="63" t="s">
        <v>856</v>
      </c>
      <c r="B35" s="63" t="s">
        <v>928</v>
      </c>
      <c r="C35" s="60" t="str">
        <f t="shared" si="0"/>
        <v>11C</v>
      </c>
      <c r="D35" s="44" t="str">
        <f>DEC2HEX(HEX2DEC(INDEX(BaseAddressTable!$B$2:$B$103,(MATCH(A35,BaseAddressTable!$A$2:$A$103,0))))+HEX2DEC(C35))</f>
        <v>A026411C</v>
      </c>
      <c r="E35" s="63" t="s">
        <v>61</v>
      </c>
      <c r="F35" s="63" t="s">
        <v>909</v>
      </c>
      <c r="G35" s="63" t="s">
        <v>119</v>
      </c>
      <c r="H35" s="60">
        <v>0</v>
      </c>
      <c r="I35" s="54" t="s">
        <v>910</v>
      </c>
      <c r="J35" s="65" t="s">
        <v>930</v>
      </c>
    </row>
    <row r="36" spans="1:10" s="15" customFormat="1">
      <c r="A36" s="63" t="s">
        <v>856</v>
      </c>
      <c r="B36" s="63" t="s">
        <v>928</v>
      </c>
      <c r="C36" s="60" t="str">
        <f t="shared" si="0"/>
        <v>11C</v>
      </c>
      <c r="D36" s="44" t="str">
        <f>DEC2HEX(HEX2DEC(INDEX(BaseAddressTable!$B$2:$B$103,(MATCH(A36,BaseAddressTable!$A$2:$A$103,0))))+HEX2DEC(C36))</f>
        <v>A026411C</v>
      </c>
      <c r="E36" s="63" t="s">
        <v>61</v>
      </c>
      <c r="F36" s="63" t="s">
        <v>912</v>
      </c>
      <c r="G36" s="63" t="s">
        <v>891</v>
      </c>
      <c r="H36" s="60">
        <v>0</v>
      </c>
      <c r="I36" s="54" t="s">
        <v>913</v>
      </c>
      <c r="J36" s="65" t="s">
        <v>931</v>
      </c>
    </row>
    <row r="37" spans="1:10" s="15" customFormat="1">
      <c r="A37" s="63" t="s">
        <v>856</v>
      </c>
      <c r="B37" s="63" t="s">
        <v>928</v>
      </c>
      <c r="C37" s="60" t="str">
        <f t="shared" si="0"/>
        <v>11C</v>
      </c>
      <c r="D37" s="44" t="str">
        <f>DEC2HEX(HEX2DEC(INDEX(BaseAddressTable!$B$2:$B$103,(MATCH(A37,BaseAddressTable!$A$2:$A$103,0))))+HEX2DEC(C37))</f>
        <v>A026411C</v>
      </c>
      <c r="E37" s="63" t="s">
        <v>61</v>
      </c>
      <c r="F37" s="63" t="s">
        <v>915</v>
      </c>
      <c r="G37" s="63" t="s">
        <v>867</v>
      </c>
      <c r="H37" s="60">
        <v>0</v>
      </c>
      <c r="I37" s="54" t="s">
        <v>916</v>
      </c>
      <c r="J37" s="65" t="s">
        <v>932</v>
      </c>
    </row>
    <row r="38" spans="1:10" s="15" customFormat="1">
      <c r="A38" s="63" t="s">
        <v>856</v>
      </c>
      <c r="B38" s="63" t="s">
        <v>933</v>
      </c>
      <c r="C38" s="63">
        <v>600</v>
      </c>
      <c r="D38" s="44" t="str">
        <f>DEC2HEX(HEX2DEC(INDEX(BaseAddressTable!$B$2:$B$103,(MATCH(A38,BaseAddressTable!$A$2:$A$103,0))))+HEX2DEC(C38))</f>
        <v>A0264600</v>
      </c>
      <c r="E38" s="63" t="s">
        <v>61</v>
      </c>
      <c r="F38" s="63" t="s">
        <v>934</v>
      </c>
      <c r="G38" s="63" t="s">
        <v>91</v>
      </c>
      <c r="H38" s="60">
        <v>0</v>
      </c>
      <c r="I38" s="54" t="s">
        <v>935</v>
      </c>
      <c r="J38" s="65" t="s">
        <v>936</v>
      </c>
    </row>
    <row r="39" spans="1:10" s="15" customFormat="1">
      <c r="A39" s="63" t="s">
        <v>856</v>
      </c>
      <c r="B39" s="63" t="s">
        <v>933</v>
      </c>
      <c r="C39" s="63">
        <f t="shared" ref="C39:C45" si="1">C38</f>
        <v>600</v>
      </c>
      <c r="D39" s="44" t="str">
        <f>DEC2HEX(HEX2DEC(INDEX(BaseAddressTable!$B$2:$B$103,(MATCH(A39,BaseAddressTable!$A$2:$A$103,0))))+HEX2DEC(C39))</f>
        <v>A0264600</v>
      </c>
      <c r="E39" s="63" t="s">
        <v>61</v>
      </c>
      <c r="F39" s="63" t="s">
        <v>937</v>
      </c>
      <c r="G39" s="63" t="s">
        <v>119</v>
      </c>
      <c r="H39" s="60">
        <v>0</v>
      </c>
      <c r="I39" s="54" t="s">
        <v>938</v>
      </c>
      <c r="J39" s="65" t="s">
        <v>939</v>
      </c>
    </row>
    <row r="40" spans="1:10" s="15" customFormat="1">
      <c r="A40" s="63" t="s">
        <v>856</v>
      </c>
      <c r="B40" s="63" t="s">
        <v>933</v>
      </c>
      <c r="C40" s="63">
        <f t="shared" si="1"/>
        <v>600</v>
      </c>
      <c r="D40" s="44" t="str">
        <f>DEC2HEX(HEX2DEC(INDEX(BaseAddressTable!$B$2:$B$103,(MATCH(A40,BaseAddressTable!$A$2:$A$103,0))))+HEX2DEC(C40))</f>
        <v>A0264600</v>
      </c>
      <c r="E40" s="63" t="s">
        <v>61</v>
      </c>
      <c r="F40" s="63" t="s">
        <v>940</v>
      </c>
      <c r="G40" s="63" t="s">
        <v>123</v>
      </c>
      <c r="H40" s="60">
        <v>0</v>
      </c>
      <c r="I40" s="54" t="s">
        <v>941</v>
      </c>
      <c r="J40" s="65" t="s">
        <v>942</v>
      </c>
    </row>
    <row r="41" spans="1:10" s="15" customFormat="1">
      <c r="A41" s="63" t="s">
        <v>856</v>
      </c>
      <c r="B41" s="63" t="s">
        <v>933</v>
      </c>
      <c r="C41" s="63">
        <f t="shared" si="1"/>
        <v>600</v>
      </c>
      <c r="D41" s="44" t="str">
        <f>DEC2HEX(HEX2DEC(INDEX(BaseAddressTable!$B$2:$B$103,(MATCH(A41,BaseAddressTable!$A$2:$A$103,0))))+HEX2DEC(C41))</f>
        <v>A0264600</v>
      </c>
      <c r="E41" s="63" t="s">
        <v>61</v>
      </c>
      <c r="F41" s="63" t="s">
        <v>943</v>
      </c>
      <c r="G41" s="63" t="s">
        <v>127</v>
      </c>
      <c r="H41" s="60">
        <v>0</v>
      </c>
      <c r="I41" s="54" t="s">
        <v>944</v>
      </c>
      <c r="J41" s="65" t="s">
        <v>945</v>
      </c>
    </row>
    <row r="42" spans="1:10" s="15" customFormat="1">
      <c r="A42" s="63" t="s">
        <v>856</v>
      </c>
      <c r="B42" s="63" t="s">
        <v>933</v>
      </c>
      <c r="C42" s="63">
        <f t="shared" si="1"/>
        <v>600</v>
      </c>
      <c r="D42" s="44" t="str">
        <f>DEC2HEX(HEX2DEC(INDEX(BaseAddressTable!$B$2:$B$103,(MATCH(A42,BaseAddressTable!$A$2:$A$103,0))))+HEX2DEC(C42))</f>
        <v>A0264600</v>
      </c>
      <c r="E42" s="63" t="s">
        <v>61</v>
      </c>
      <c r="F42" s="63" t="s">
        <v>946</v>
      </c>
      <c r="G42" s="63" t="s">
        <v>109</v>
      </c>
      <c r="H42" s="60">
        <v>0</v>
      </c>
      <c r="I42" s="54" t="s">
        <v>947</v>
      </c>
      <c r="J42" s="65" t="s">
        <v>948</v>
      </c>
    </row>
    <row r="43" spans="1:10" s="15" customFormat="1">
      <c r="A43" s="63" t="s">
        <v>856</v>
      </c>
      <c r="B43" s="63" t="s">
        <v>933</v>
      </c>
      <c r="C43" s="63">
        <f t="shared" si="1"/>
        <v>600</v>
      </c>
      <c r="D43" s="44" t="str">
        <f>DEC2HEX(HEX2DEC(INDEX(BaseAddressTable!$B$2:$B$103,(MATCH(A43,BaseAddressTable!$A$2:$A$103,0))))+HEX2DEC(C43))</f>
        <v>A0264600</v>
      </c>
      <c r="E43" s="63" t="s">
        <v>61</v>
      </c>
      <c r="F43" s="63" t="s">
        <v>949</v>
      </c>
      <c r="G43" s="63" t="s">
        <v>149</v>
      </c>
      <c r="H43" s="60">
        <v>0</v>
      </c>
      <c r="I43" s="54" t="s">
        <v>950</v>
      </c>
      <c r="J43" s="65" t="s">
        <v>951</v>
      </c>
    </row>
    <row r="44" spans="1:10" s="15" customFormat="1">
      <c r="A44" s="63" t="s">
        <v>856</v>
      </c>
      <c r="B44" s="63" t="s">
        <v>933</v>
      </c>
      <c r="C44" s="63">
        <f t="shared" si="1"/>
        <v>600</v>
      </c>
      <c r="D44" s="44" t="str">
        <f>DEC2HEX(HEX2DEC(INDEX(BaseAddressTable!$B$2:$B$103,(MATCH(A44,BaseAddressTable!$A$2:$A$103,0))))+HEX2DEC(C44))</f>
        <v>A0264600</v>
      </c>
      <c r="E44" s="63" t="s">
        <v>61</v>
      </c>
      <c r="F44" s="63" t="s">
        <v>952</v>
      </c>
      <c r="G44" s="63" t="s">
        <v>953</v>
      </c>
      <c r="H44" s="60">
        <v>0</v>
      </c>
      <c r="I44" s="54" t="s">
        <v>954</v>
      </c>
      <c r="J44" s="65" t="s">
        <v>955</v>
      </c>
    </row>
    <row r="45" spans="1:10" s="15" customFormat="1">
      <c r="A45" s="63" t="s">
        <v>856</v>
      </c>
      <c r="B45" s="63" t="s">
        <v>933</v>
      </c>
      <c r="C45" s="63">
        <f t="shared" si="1"/>
        <v>600</v>
      </c>
      <c r="D45" s="44" t="str">
        <f>DEC2HEX(HEX2DEC(INDEX(BaseAddressTable!$B$2:$B$103,(MATCH(A45,BaseAddressTable!$A$2:$A$103,0))))+HEX2DEC(C45))</f>
        <v>A0264600</v>
      </c>
      <c r="E45" s="63" t="s">
        <v>61</v>
      </c>
      <c r="F45" s="63" t="s">
        <v>956</v>
      </c>
      <c r="G45" s="63" t="s">
        <v>957</v>
      </c>
      <c r="H45" s="60">
        <v>0</v>
      </c>
      <c r="I45" s="54" t="s">
        <v>958</v>
      </c>
      <c r="J45" s="65" t="s">
        <v>959</v>
      </c>
    </row>
    <row r="46" spans="1:10" s="15" customFormat="1">
      <c r="A46" s="63" t="s">
        <v>856</v>
      </c>
      <c r="B46" s="63" t="s">
        <v>933</v>
      </c>
      <c r="C46" s="63">
        <v>600</v>
      </c>
      <c r="D46" s="44" t="str">
        <f>DEC2HEX(HEX2DEC(INDEX(BaseAddressTable!$B$2:$B$103,(MATCH(A46,BaseAddressTable!$A$2:$A$103,0))))+HEX2DEC(C46))</f>
        <v>A0264600</v>
      </c>
      <c r="E46" s="63" t="s">
        <v>61</v>
      </c>
      <c r="F46" s="63" t="s">
        <v>960</v>
      </c>
      <c r="G46" s="63" t="s">
        <v>270</v>
      </c>
      <c r="H46" s="60">
        <v>0</v>
      </c>
      <c r="I46" s="54" t="s">
        <v>961</v>
      </c>
      <c r="J46" s="65" t="s">
        <v>962</v>
      </c>
    </row>
    <row r="47" spans="1:10" s="15" customFormat="1">
      <c r="A47" s="63" t="s">
        <v>856</v>
      </c>
      <c r="B47" s="63" t="s">
        <v>933</v>
      </c>
      <c r="C47" s="63">
        <f>C46</f>
        <v>600</v>
      </c>
      <c r="D47" s="44" t="str">
        <f>DEC2HEX(HEX2DEC(INDEX(BaseAddressTable!$B$2:$B$103,(MATCH(A47,BaseAddressTable!$A$2:$A$103,0))))+HEX2DEC(C47))</f>
        <v>A0264600</v>
      </c>
      <c r="E47" s="63" t="s">
        <v>61</v>
      </c>
      <c r="F47" s="63" t="s">
        <v>963</v>
      </c>
      <c r="G47" s="63" t="s">
        <v>964</v>
      </c>
      <c r="H47" s="60">
        <v>0</v>
      </c>
      <c r="I47" s="54" t="s">
        <v>965</v>
      </c>
      <c r="J47" s="65" t="s">
        <v>966</v>
      </c>
    </row>
    <row r="48" spans="1:10" s="15" customFormat="1">
      <c r="A48" s="63" t="s">
        <v>856</v>
      </c>
      <c r="B48" s="63" t="s">
        <v>933</v>
      </c>
      <c r="C48" s="63">
        <f t="shared" ref="C48:C53" si="2">C47</f>
        <v>600</v>
      </c>
      <c r="D48" s="44" t="str">
        <f>DEC2HEX(HEX2DEC(INDEX(BaseAddressTable!$B$2:$B$103,(MATCH(A48,BaseAddressTable!$A$2:$A$103,0))))+HEX2DEC(C48))</f>
        <v>A0264600</v>
      </c>
      <c r="E48" s="63" t="s">
        <v>61</v>
      </c>
      <c r="F48" s="63" t="s">
        <v>967</v>
      </c>
      <c r="G48" s="63" t="s">
        <v>968</v>
      </c>
      <c r="H48" s="60">
        <v>0</v>
      </c>
      <c r="I48" s="54" t="s">
        <v>969</v>
      </c>
      <c r="J48" s="65" t="s">
        <v>970</v>
      </c>
    </row>
    <row r="49" spans="1:10" s="15" customFormat="1">
      <c r="A49" s="63" t="s">
        <v>856</v>
      </c>
      <c r="B49" s="63" t="s">
        <v>933</v>
      </c>
      <c r="C49" s="63">
        <f t="shared" si="2"/>
        <v>600</v>
      </c>
      <c r="D49" s="44" t="str">
        <f>DEC2HEX(HEX2DEC(INDEX(BaseAddressTable!$B$2:$B$103,(MATCH(A49,BaseAddressTable!$A$2:$A$103,0))))+HEX2DEC(C49))</f>
        <v>A0264600</v>
      </c>
      <c r="E49" s="63" t="s">
        <v>61</v>
      </c>
      <c r="F49" s="63" t="s">
        <v>971</v>
      </c>
      <c r="G49" s="63" t="s">
        <v>972</v>
      </c>
      <c r="H49" s="60">
        <v>0</v>
      </c>
      <c r="I49" s="54" t="s">
        <v>973</v>
      </c>
      <c r="J49" s="65" t="s">
        <v>974</v>
      </c>
    </row>
    <row r="50" spans="1:10" s="15" customFormat="1">
      <c r="A50" s="63" t="s">
        <v>856</v>
      </c>
      <c r="B50" s="63" t="s">
        <v>933</v>
      </c>
      <c r="C50" s="63">
        <f t="shared" si="2"/>
        <v>600</v>
      </c>
      <c r="D50" s="44" t="str">
        <f>DEC2HEX(HEX2DEC(INDEX(BaseAddressTable!$B$2:$B$103,(MATCH(A50,BaseAddressTable!$A$2:$A$103,0))))+HEX2DEC(C50))</f>
        <v>A0264600</v>
      </c>
      <c r="E50" s="63" t="s">
        <v>61</v>
      </c>
      <c r="F50" s="63" t="s">
        <v>975</v>
      </c>
      <c r="G50" s="63" t="s">
        <v>976</v>
      </c>
      <c r="H50" s="60">
        <v>0</v>
      </c>
      <c r="I50" s="54" t="s">
        <v>977</v>
      </c>
      <c r="J50" s="65" t="s">
        <v>978</v>
      </c>
    </row>
    <row r="51" spans="1:10" s="15" customFormat="1">
      <c r="A51" s="63" t="s">
        <v>856</v>
      </c>
      <c r="B51" s="63" t="s">
        <v>933</v>
      </c>
      <c r="C51" s="63">
        <f t="shared" si="2"/>
        <v>600</v>
      </c>
      <c r="D51" s="44" t="str">
        <f>DEC2HEX(HEX2DEC(INDEX(BaseAddressTable!$B$2:$B$103,(MATCH(A51,BaseAddressTable!$A$2:$A$103,0))))+HEX2DEC(C51))</f>
        <v>A0264600</v>
      </c>
      <c r="E51" s="63" t="s">
        <v>61</v>
      </c>
      <c r="F51" s="63" t="s">
        <v>979</v>
      </c>
      <c r="G51" s="63" t="s">
        <v>980</v>
      </c>
      <c r="H51" s="60">
        <v>0</v>
      </c>
      <c r="I51" s="54" t="s">
        <v>981</v>
      </c>
      <c r="J51" s="65" t="s">
        <v>982</v>
      </c>
    </row>
    <row r="52" spans="1:10" s="15" customFormat="1">
      <c r="A52" s="63" t="s">
        <v>856</v>
      </c>
      <c r="B52" s="63" t="s">
        <v>933</v>
      </c>
      <c r="C52" s="63">
        <f t="shared" si="2"/>
        <v>600</v>
      </c>
      <c r="D52" s="44" t="str">
        <f>DEC2HEX(HEX2DEC(INDEX(BaseAddressTable!$B$2:$B$103,(MATCH(A52,BaseAddressTable!$A$2:$A$103,0))))+HEX2DEC(C52))</f>
        <v>A0264600</v>
      </c>
      <c r="E52" s="63" t="s">
        <v>61</v>
      </c>
      <c r="F52" s="63" t="s">
        <v>983</v>
      </c>
      <c r="G52" s="63" t="s">
        <v>984</v>
      </c>
      <c r="H52" s="60">
        <v>0</v>
      </c>
      <c r="I52" s="54" t="s">
        <v>985</v>
      </c>
      <c r="J52" s="65" t="s">
        <v>986</v>
      </c>
    </row>
    <row r="53" spans="1:10" s="15" customFormat="1">
      <c r="A53" s="63" t="s">
        <v>856</v>
      </c>
      <c r="B53" s="63" t="s">
        <v>933</v>
      </c>
      <c r="C53" s="63">
        <f t="shared" si="2"/>
        <v>600</v>
      </c>
      <c r="D53" s="44" t="str">
        <f>DEC2HEX(HEX2DEC(INDEX(BaseAddressTable!$B$2:$B$103,(MATCH(A53,BaseAddressTable!$A$2:$A$103,0))))+HEX2DEC(C53))</f>
        <v>A0264600</v>
      </c>
      <c r="E53" s="63" t="s">
        <v>61</v>
      </c>
      <c r="F53" s="63" t="s">
        <v>987</v>
      </c>
      <c r="G53" s="63" t="s">
        <v>988</v>
      </c>
      <c r="H53" s="60">
        <v>0</v>
      </c>
      <c r="I53" s="54" t="s">
        <v>989</v>
      </c>
      <c r="J53" s="65" t="s">
        <v>990</v>
      </c>
    </row>
    <row r="54" spans="1:10" s="15" customFormat="1">
      <c r="A54" s="63" t="s">
        <v>856</v>
      </c>
      <c r="B54" s="63" t="s">
        <v>991</v>
      </c>
      <c r="C54" s="60" t="str">
        <f>DEC2HEX(HEX2DEC(C53)+4)</f>
        <v>604</v>
      </c>
      <c r="D54" s="44" t="str">
        <f>DEC2HEX(HEX2DEC(INDEX(BaseAddressTable!$B$2:$B$103,(MATCH(A54,BaseAddressTable!$A$2:$A$103,0))))+HEX2DEC(C54))</f>
        <v>A0264604</v>
      </c>
      <c r="E54" s="63" t="s">
        <v>61</v>
      </c>
      <c r="F54" s="63" t="s">
        <v>992</v>
      </c>
      <c r="G54" s="63" t="s">
        <v>91</v>
      </c>
      <c r="H54" s="60">
        <v>0</v>
      </c>
      <c r="I54" s="54" t="s">
        <v>993</v>
      </c>
      <c r="J54" s="65" t="s">
        <v>994</v>
      </c>
    </row>
    <row r="55" spans="1:10" s="15" customFormat="1">
      <c r="A55" s="63" t="s">
        <v>856</v>
      </c>
      <c r="B55" s="63" t="s">
        <v>995</v>
      </c>
      <c r="C55" s="60" t="str">
        <f>DEC2HEX(HEX2DEC(C54)+4)</f>
        <v>608</v>
      </c>
      <c r="D55" s="44" t="str">
        <f>DEC2HEX(HEX2DEC(INDEX(BaseAddressTable!$B$2:$B$103,(MATCH(A55,BaseAddressTable!$A$2:$A$103,0))))+HEX2DEC(C55))</f>
        <v>A0264608</v>
      </c>
      <c r="E55" s="63" t="s">
        <v>61</v>
      </c>
      <c r="F55" s="63" t="s">
        <v>996</v>
      </c>
      <c r="G55" s="63" t="s">
        <v>99</v>
      </c>
      <c r="H55" s="60">
        <v>0</v>
      </c>
      <c r="I55" s="54" t="s">
        <v>997</v>
      </c>
      <c r="J55" s="65" t="s">
        <v>998</v>
      </c>
    </row>
    <row r="56" spans="1:10" s="15" customFormat="1">
      <c r="A56" s="63" t="s">
        <v>856</v>
      </c>
      <c r="B56" s="63" t="s">
        <v>995</v>
      </c>
      <c r="C56" s="60" t="str">
        <f>C55</f>
        <v>608</v>
      </c>
      <c r="D56" s="44" t="str">
        <f>DEC2HEX(HEX2DEC(INDEX(BaseAddressTable!$B$2:$B$103,(MATCH(A56,BaseAddressTable!$A$2:$A$103,0))))+HEX2DEC(C56))</f>
        <v>A0264608</v>
      </c>
      <c r="E56" s="63" t="s">
        <v>61</v>
      </c>
      <c r="F56" s="63" t="s">
        <v>999</v>
      </c>
      <c r="G56" s="63" t="s">
        <v>891</v>
      </c>
      <c r="H56" s="60">
        <v>0</v>
      </c>
      <c r="I56" s="54" t="s">
        <v>1000</v>
      </c>
      <c r="J56" s="65" t="s">
        <v>1001</v>
      </c>
    </row>
    <row r="57" spans="1:10" s="15" customFormat="1">
      <c r="A57" s="63" t="s">
        <v>856</v>
      </c>
      <c r="B57" s="63" t="s">
        <v>995</v>
      </c>
      <c r="C57" s="60" t="str">
        <f>C56</f>
        <v>608</v>
      </c>
      <c r="D57" s="44" t="str">
        <f>DEC2HEX(HEX2DEC(INDEX(BaseAddressTable!$B$2:$B$103,(MATCH(A57,BaseAddressTable!$A$2:$A$103,0))))+HEX2DEC(C57))</f>
        <v>A0264608</v>
      </c>
      <c r="E57" s="63" t="s">
        <v>61</v>
      </c>
      <c r="F57" s="63" t="s">
        <v>1002</v>
      </c>
      <c r="G57" s="63" t="s">
        <v>1003</v>
      </c>
      <c r="H57" s="60">
        <v>0</v>
      </c>
      <c r="I57" s="54" t="s">
        <v>1004</v>
      </c>
      <c r="J57" s="65" t="s">
        <v>1005</v>
      </c>
    </row>
    <row r="58" spans="1:10" s="15" customFormat="1">
      <c r="A58" s="63" t="s">
        <v>856</v>
      </c>
      <c r="B58" s="63" t="s">
        <v>995</v>
      </c>
      <c r="C58" s="60" t="str">
        <f>C57</f>
        <v>608</v>
      </c>
      <c r="D58" s="44" t="str">
        <f>DEC2HEX(HEX2DEC(INDEX(BaseAddressTable!$B$2:$B$103,(MATCH(A58,BaseAddressTable!$A$2:$A$103,0))))+HEX2DEC(C58))</f>
        <v>A0264608</v>
      </c>
      <c r="E58" s="63" t="s">
        <v>61</v>
      </c>
      <c r="F58" s="63" t="s">
        <v>1006</v>
      </c>
      <c r="G58" s="63" t="s">
        <v>1007</v>
      </c>
      <c r="H58" s="60">
        <v>0</v>
      </c>
      <c r="I58" s="54" t="s">
        <v>1008</v>
      </c>
      <c r="J58" s="65" t="s">
        <v>1009</v>
      </c>
    </row>
    <row r="59" spans="1:10" s="15" customFormat="1">
      <c r="A59" s="63" t="s">
        <v>856</v>
      </c>
      <c r="B59" s="63" t="s">
        <v>1010</v>
      </c>
      <c r="C59" s="60" t="str">
        <f>DEC2HEX(HEX2DEC(C56)+4)</f>
        <v>60C</v>
      </c>
      <c r="D59" s="44" t="str">
        <f>DEC2HEX(HEX2DEC(INDEX(BaseAddressTable!$B$2:$B$103,(MATCH(A59,BaseAddressTable!$A$2:$A$103,0))))+HEX2DEC(C59))</f>
        <v>A026460C</v>
      </c>
      <c r="E59" s="63" t="s">
        <v>61</v>
      </c>
      <c r="F59" s="63" t="s">
        <v>1011</v>
      </c>
      <c r="G59" s="63" t="s">
        <v>54</v>
      </c>
      <c r="H59" s="60">
        <v>84</v>
      </c>
      <c r="I59" s="54" t="s">
        <v>1012</v>
      </c>
      <c r="J59" s="65" t="s">
        <v>1013</v>
      </c>
    </row>
    <row r="60" spans="1:10" s="15" customFormat="1">
      <c r="A60" s="63" t="s">
        <v>856</v>
      </c>
      <c r="B60" s="63" t="s">
        <v>1014</v>
      </c>
      <c r="C60" s="60" t="str">
        <f>DEC2HEX(HEX2DEC(C59)+4)</f>
        <v>610</v>
      </c>
      <c r="D60" s="44" t="str">
        <f>DEC2HEX(HEX2DEC(INDEX(BaseAddressTable!$B$2:$B$103,(MATCH(A60,BaseAddressTable!$A$2:$A$103,0))))+HEX2DEC(C60))</f>
        <v>A0264610</v>
      </c>
      <c r="E60" s="63" t="s">
        <v>61</v>
      </c>
      <c r="F60" s="63" t="s">
        <v>1015</v>
      </c>
      <c r="G60" s="63" t="s">
        <v>1016</v>
      </c>
      <c r="H60" s="60">
        <v>84</v>
      </c>
      <c r="I60" s="54" t="s">
        <v>1017</v>
      </c>
      <c r="J60" s="65" t="s">
        <v>1018</v>
      </c>
    </row>
    <row r="61" spans="1:10" s="15" customFormat="1">
      <c r="A61" s="63" t="s">
        <v>856</v>
      </c>
      <c r="B61" s="63" t="s">
        <v>1019</v>
      </c>
      <c r="C61" s="60" t="str">
        <f>DEC2HEX(HEX2DEC(C60)+4)</f>
        <v>614</v>
      </c>
      <c r="D61" s="44" t="str">
        <f>DEC2HEX(HEX2DEC(INDEX(BaseAddressTable!$B$2:$B$103,(MATCH(A61,BaseAddressTable!$A$2:$A$103,0))))+HEX2DEC(C61))</f>
        <v>A0264614</v>
      </c>
      <c r="E61" s="63" t="s">
        <v>61</v>
      </c>
      <c r="F61" s="63" t="s">
        <v>1020</v>
      </c>
      <c r="G61" s="63" t="s">
        <v>54</v>
      </c>
      <c r="H61" s="60">
        <v>84</v>
      </c>
      <c r="I61" s="54" t="s">
        <v>1012</v>
      </c>
      <c r="J61" s="65" t="s">
        <v>1021</v>
      </c>
    </row>
    <row r="62" spans="1:10" s="15" customFormat="1">
      <c r="A62" s="63" t="s">
        <v>856</v>
      </c>
      <c r="B62" s="63" t="s">
        <v>1022</v>
      </c>
      <c r="C62" s="60" t="str">
        <f>DEC2HEX(HEX2DEC(C61)+4)</f>
        <v>618</v>
      </c>
      <c r="D62" s="44" t="str">
        <f>DEC2HEX(HEX2DEC(INDEX(BaseAddressTable!$B$2:$B$103,(MATCH(A62,BaseAddressTable!$A$2:$A$103,0))))+HEX2DEC(C62))</f>
        <v>A0264618</v>
      </c>
      <c r="E62" s="63" t="s">
        <v>61</v>
      </c>
      <c r="F62" s="63" t="s">
        <v>1023</v>
      </c>
      <c r="G62" s="63" t="s">
        <v>1016</v>
      </c>
      <c r="H62" s="60">
        <v>84</v>
      </c>
      <c r="I62" s="54" t="s">
        <v>1017</v>
      </c>
      <c r="J62" s="65" t="s">
        <v>1024</v>
      </c>
    </row>
    <row r="63" spans="1:10" s="15" customFormat="1">
      <c r="A63" s="63" t="s">
        <v>856</v>
      </c>
      <c r="B63" s="63" t="s">
        <v>1025</v>
      </c>
      <c r="C63" s="60">
        <v>1000</v>
      </c>
      <c r="D63" s="44" t="str">
        <f>DEC2HEX(HEX2DEC(INDEX(BaseAddressTable!$B$2:$B$103,(MATCH(A63,BaseAddressTable!$A$2:$A$103,0))))+HEX2DEC(C63))</f>
        <v>A0265000</v>
      </c>
      <c r="E63" s="63" t="s">
        <v>61</v>
      </c>
      <c r="F63" s="63" t="s">
        <v>1026</v>
      </c>
      <c r="G63" s="63" t="s">
        <v>91</v>
      </c>
      <c r="H63" s="60">
        <v>0</v>
      </c>
      <c r="I63" s="67" t="s">
        <v>1027</v>
      </c>
      <c r="J63" s="63" t="s">
        <v>1028</v>
      </c>
    </row>
    <row r="64" spans="1:10" s="15" customFormat="1">
      <c r="A64" s="63" t="s">
        <v>856</v>
      </c>
      <c r="B64" s="63" t="s">
        <v>1025</v>
      </c>
      <c r="C64" s="60">
        <v>1000</v>
      </c>
      <c r="D64" s="44" t="str">
        <f>DEC2HEX(HEX2DEC(INDEX(BaseAddressTable!$B$2:$B$103,(MATCH(A64,BaseAddressTable!$A$2:$A$103,0))))+HEX2DEC(C64))</f>
        <v>A0265000</v>
      </c>
      <c r="E64" s="63" t="s">
        <v>61</v>
      </c>
      <c r="F64" s="63" t="s">
        <v>1029</v>
      </c>
      <c r="G64" s="63" t="s">
        <v>131</v>
      </c>
      <c r="H64" s="60">
        <v>0</v>
      </c>
      <c r="I64" s="67" t="s">
        <v>1030</v>
      </c>
      <c r="J64" s="63" t="s">
        <v>1031</v>
      </c>
    </row>
    <row r="65" spans="1:10" s="15" customFormat="1">
      <c r="A65" s="63" t="s">
        <v>856</v>
      </c>
      <c r="B65" s="63" t="s">
        <v>1032</v>
      </c>
      <c r="C65" s="60">
        <v>1008</v>
      </c>
      <c r="D65" s="44" t="str">
        <f>DEC2HEX(HEX2DEC(INDEX(BaseAddressTable!$B$2:$B$103,(MATCH(A65,BaseAddressTable!$A$2:$A$103,0))))+HEX2DEC(C65))</f>
        <v>A0265008</v>
      </c>
      <c r="E65" s="63" t="s">
        <v>46</v>
      </c>
      <c r="F65" s="63" t="s">
        <v>1033</v>
      </c>
      <c r="G65" s="63" t="s">
        <v>54</v>
      </c>
      <c r="H65" s="60">
        <v>0</v>
      </c>
      <c r="I65" s="67" t="s">
        <v>1034</v>
      </c>
      <c r="J65" s="63" t="s">
        <v>1035</v>
      </c>
    </row>
    <row r="66" spans="1:10" s="15" customFormat="1">
      <c r="A66" s="63" t="s">
        <v>856</v>
      </c>
      <c r="B66" s="63" t="s">
        <v>1036</v>
      </c>
      <c r="C66" s="60">
        <v>1020</v>
      </c>
      <c r="D66" s="44" t="str">
        <f>DEC2HEX(HEX2DEC(INDEX(BaseAddressTable!$B$2:$B$103,(MATCH(A66,BaseAddressTable!$A$2:$A$103,0))))+HEX2DEC(C66))</f>
        <v>A0265020</v>
      </c>
      <c r="E66" s="63" t="s">
        <v>61</v>
      </c>
      <c r="F66" s="63" t="s">
        <v>1037</v>
      </c>
      <c r="G66" s="63" t="s">
        <v>91</v>
      </c>
      <c r="H66" s="60">
        <v>0</v>
      </c>
      <c r="I66" s="67" t="s">
        <v>1038</v>
      </c>
      <c r="J66" s="63" t="s">
        <v>1039</v>
      </c>
    </row>
    <row r="67" spans="1:10" s="15" customFormat="1">
      <c r="A67" s="63" t="s">
        <v>856</v>
      </c>
      <c r="B67" s="63" t="s">
        <v>1036</v>
      </c>
      <c r="C67" s="60">
        <v>1020</v>
      </c>
      <c r="D67" s="44" t="str">
        <f>DEC2HEX(HEX2DEC(INDEX(BaseAddressTable!$B$2:$B$103,(MATCH(A67,BaseAddressTable!$A$2:$A$103,0))))+HEX2DEC(C67))</f>
        <v>A0265020</v>
      </c>
      <c r="E67" s="63" t="s">
        <v>61</v>
      </c>
      <c r="F67" s="63" t="s">
        <v>1040</v>
      </c>
      <c r="G67" s="63" t="s">
        <v>131</v>
      </c>
      <c r="H67" s="60">
        <v>0</v>
      </c>
      <c r="I67" s="67" t="s">
        <v>1041</v>
      </c>
      <c r="J67" s="63" t="s">
        <v>1042</v>
      </c>
    </row>
    <row r="68" spans="1:10" s="15" customFormat="1">
      <c r="A68" s="63" t="s">
        <v>856</v>
      </c>
      <c r="B68" s="63" t="s">
        <v>1043</v>
      </c>
      <c r="C68" s="60">
        <v>1028</v>
      </c>
      <c r="D68" s="44" t="str">
        <f>DEC2HEX(HEX2DEC(INDEX(BaseAddressTable!$B$2:$B$103,(MATCH(A68,BaseAddressTable!$A$2:$A$103,0))))+HEX2DEC(C68))</f>
        <v>A0265028</v>
      </c>
      <c r="E68" s="63" t="s">
        <v>46</v>
      </c>
      <c r="F68" s="63" t="s">
        <v>1044</v>
      </c>
      <c r="G68" s="63" t="s">
        <v>99</v>
      </c>
      <c r="H68" s="60">
        <v>0</v>
      </c>
      <c r="I68" s="67" t="s">
        <v>1045</v>
      </c>
      <c r="J68" s="63" t="s">
        <v>1046</v>
      </c>
    </row>
    <row r="69" spans="1:10" s="15" customFormat="1">
      <c r="A69" s="63" t="s">
        <v>856</v>
      </c>
      <c r="B69" s="63" t="s">
        <v>1047</v>
      </c>
      <c r="C69" s="60" t="s">
        <v>1048</v>
      </c>
      <c r="D69" s="44" t="str">
        <f>DEC2HEX(HEX2DEC(INDEX(BaseAddressTable!$B$2:$B$103,(MATCH(A69,BaseAddressTable!$A$2:$A$103,0))))+HEX2DEC(C69))</f>
        <v>A026502C</v>
      </c>
      <c r="E69" s="63" t="s">
        <v>46</v>
      </c>
      <c r="F69" s="63" t="s">
        <v>1049</v>
      </c>
      <c r="G69" s="63" t="s">
        <v>99</v>
      </c>
      <c r="H69" s="60">
        <v>0</v>
      </c>
      <c r="I69" s="67" t="s">
        <v>1050</v>
      </c>
      <c r="J69" s="63" t="s">
        <v>1051</v>
      </c>
    </row>
    <row r="70" spans="1:10" s="15" customFormat="1">
      <c r="A70" s="63" t="s">
        <v>856</v>
      </c>
      <c r="B70" s="63" t="s">
        <v>1047</v>
      </c>
      <c r="C70" s="60" t="s">
        <v>1048</v>
      </c>
      <c r="D70" s="44" t="str">
        <f>DEC2HEX(HEX2DEC(INDEX(BaseAddressTable!$B$2:$B$103,(MATCH(A70,BaseAddressTable!$A$2:$A$103,0))))+HEX2DEC(C70))</f>
        <v>A026502C</v>
      </c>
      <c r="E70" s="63" t="s">
        <v>46</v>
      </c>
      <c r="F70" s="63" t="s">
        <v>1052</v>
      </c>
      <c r="G70" s="63" t="s">
        <v>1053</v>
      </c>
      <c r="H70" s="60">
        <v>0</v>
      </c>
      <c r="I70" s="67" t="s">
        <v>1050</v>
      </c>
      <c r="J70" s="63" t="s">
        <v>1054</v>
      </c>
    </row>
    <row r="71" spans="1:10" s="15" customFormat="1">
      <c r="A71" s="63" t="s">
        <v>856</v>
      </c>
      <c r="B71" s="63" t="s">
        <v>1047</v>
      </c>
      <c r="C71" s="60" t="s">
        <v>1048</v>
      </c>
      <c r="D71" s="44" t="str">
        <f>DEC2HEX(HEX2DEC(INDEX(BaseAddressTable!$B$2:$B$103,(MATCH(A71,BaseAddressTable!$A$2:$A$103,0))))+HEX2DEC(C71))</f>
        <v>A026502C</v>
      </c>
      <c r="E71" s="63" t="s">
        <v>46</v>
      </c>
      <c r="F71" s="63" t="s">
        <v>1055</v>
      </c>
      <c r="G71" s="63" t="s">
        <v>891</v>
      </c>
      <c r="H71" s="60">
        <v>0</v>
      </c>
      <c r="I71" s="67" t="s">
        <v>1050</v>
      </c>
      <c r="J71" s="63" t="s">
        <v>1056</v>
      </c>
    </row>
    <row r="72" spans="1:10" s="15" customFormat="1">
      <c r="A72" s="63" t="s">
        <v>856</v>
      </c>
      <c r="B72" s="63" t="s">
        <v>1047</v>
      </c>
      <c r="C72" s="60" t="s">
        <v>1048</v>
      </c>
      <c r="D72" s="44" t="str">
        <f>DEC2HEX(HEX2DEC(INDEX(BaseAddressTable!$B$2:$B$103,(MATCH(A72,BaseAddressTable!$A$2:$A$103,0))))+HEX2DEC(C72))</f>
        <v>A026502C</v>
      </c>
      <c r="E72" s="63" t="s">
        <v>46</v>
      </c>
      <c r="F72" s="63" t="s">
        <v>1057</v>
      </c>
      <c r="G72" s="63" t="s">
        <v>1058</v>
      </c>
      <c r="H72" s="60">
        <v>0</v>
      </c>
      <c r="I72" s="67" t="s">
        <v>1050</v>
      </c>
      <c r="J72" s="63" t="s">
        <v>1059</v>
      </c>
    </row>
    <row r="73" spans="1:10" s="15" customFormat="1">
      <c r="A73" s="63" t="s">
        <v>856</v>
      </c>
      <c r="B73" s="63" t="s">
        <v>1060</v>
      </c>
      <c r="C73" s="60">
        <v>1030</v>
      </c>
      <c r="D73" s="44" t="str">
        <f>DEC2HEX(HEX2DEC(INDEX(BaseAddressTable!$B$2:$B$103,(MATCH(A73,BaseAddressTable!$A$2:$A$103,0))))+HEX2DEC(C73))</f>
        <v>A0265030</v>
      </c>
      <c r="E73" s="63" t="s">
        <v>61</v>
      </c>
      <c r="F73" s="63" t="s">
        <v>1061</v>
      </c>
      <c r="G73" s="63" t="s">
        <v>91</v>
      </c>
      <c r="H73" s="60">
        <v>0</v>
      </c>
      <c r="I73" s="67" t="s">
        <v>1062</v>
      </c>
      <c r="J73" s="63" t="s">
        <v>1063</v>
      </c>
    </row>
    <row r="74" spans="1:10" s="15" customFormat="1">
      <c r="A74" s="63" t="s">
        <v>856</v>
      </c>
      <c r="B74" s="63" t="s">
        <v>1060</v>
      </c>
      <c r="C74" s="60">
        <v>1030</v>
      </c>
      <c r="D74" s="44" t="str">
        <f>DEC2HEX(HEX2DEC(INDEX(BaseAddressTable!$B$2:$B$103,(MATCH(A74,BaseAddressTable!$A$2:$A$103,0))))+HEX2DEC(C74))</f>
        <v>A0265030</v>
      </c>
      <c r="E74" s="63" t="s">
        <v>61</v>
      </c>
      <c r="F74" s="63" t="s">
        <v>1064</v>
      </c>
      <c r="G74" s="63" t="s">
        <v>131</v>
      </c>
      <c r="H74" s="60">
        <v>0</v>
      </c>
      <c r="I74" s="67" t="s">
        <v>1065</v>
      </c>
      <c r="J74" s="63" t="s">
        <v>1066</v>
      </c>
    </row>
    <row r="75" spans="1:10" s="15" customFormat="1">
      <c r="A75" s="63" t="s">
        <v>856</v>
      </c>
      <c r="B75" s="63" t="s">
        <v>1067</v>
      </c>
      <c r="C75" s="60" t="str">
        <f>DEC2HEX(HEX2DEC(C74)+4)</f>
        <v>1034</v>
      </c>
      <c r="D75" s="44" t="str">
        <f>DEC2HEX(HEX2DEC(INDEX(BaseAddressTable!$B$2:$B$103,(MATCH(A75,BaseAddressTable!$A$2:$A$103,0))))+HEX2DEC(C75))</f>
        <v>A0265034</v>
      </c>
      <c r="E75" s="63" t="s">
        <v>46</v>
      </c>
      <c r="F75" s="63" t="s">
        <v>1068</v>
      </c>
      <c r="G75" s="63" t="s">
        <v>58</v>
      </c>
      <c r="H75" s="60">
        <v>0</v>
      </c>
      <c r="I75" s="67" t="s">
        <v>1069</v>
      </c>
      <c r="J75" s="63" t="s">
        <v>1070</v>
      </c>
    </row>
    <row r="76" spans="1:10" s="15" customFormat="1">
      <c r="A76" s="63" t="s">
        <v>856</v>
      </c>
      <c r="B76" s="63" t="s">
        <v>1071</v>
      </c>
      <c r="C76" s="60" t="str">
        <f t="shared" ref="C76:C99" si="3">DEC2HEX(HEX2DEC(C75)+4)</f>
        <v>1038</v>
      </c>
      <c r="D76" s="44" t="str">
        <f>DEC2HEX(HEX2DEC(INDEX(BaseAddressTable!$B$2:$B$103,(MATCH(A76,BaseAddressTable!$A$2:$A$103,0))))+HEX2DEC(C76))</f>
        <v>A0265038</v>
      </c>
      <c r="E76" s="63" t="s">
        <v>46</v>
      </c>
      <c r="F76" s="63" t="s">
        <v>1072</v>
      </c>
      <c r="G76" s="63" t="s">
        <v>58</v>
      </c>
      <c r="H76" s="60">
        <v>0</v>
      </c>
      <c r="I76" s="67" t="s">
        <v>1073</v>
      </c>
      <c r="J76" s="63" t="s">
        <v>1074</v>
      </c>
    </row>
    <row r="77" spans="1:10" s="15" customFormat="1">
      <c r="A77" s="63" t="s">
        <v>856</v>
      </c>
      <c r="B77" s="63" t="s">
        <v>1075</v>
      </c>
      <c r="C77" s="60" t="str">
        <f t="shared" si="3"/>
        <v>103C</v>
      </c>
      <c r="D77" s="44" t="str">
        <f>DEC2HEX(HEX2DEC(INDEX(BaseAddressTable!$B$2:$B$103,(MATCH(A77,BaseAddressTable!$A$2:$A$103,0))))+HEX2DEC(C77))</f>
        <v>A026503C</v>
      </c>
      <c r="E77" s="63" t="s">
        <v>46</v>
      </c>
      <c r="F77" s="63" t="s">
        <v>1076</v>
      </c>
      <c r="G77" s="63" t="s">
        <v>58</v>
      </c>
      <c r="H77" s="60">
        <v>0</v>
      </c>
      <c r="I77" s="67" t="s">
        <v>1077</v>
      </c>
      <c r="J77" s="63" t="s">
        <v>1078</v>
      </c>
    </row>
    <row r="78" spans="1:10" s="15" customFormat="1">
      <c r="A78" s="63" t="s">
        <v>856</v>
      </c>
      <c r="B78" s="63" t="s">
        <v>1079</v>
      </c>
      <c r="C78" s="60" t="str">
        <f t="shared" si="3"/>
        <v>1040</v>
      </c>
      <c r="D78" s="44" t="str">
        <f>DEC2HEX(HEX2DEC(INDEX(BaseAddressTable!$B$2:$B$103,(MATCH(A78,BaseAddressTable!$A$2:$A$103,0))))+HEX2DEC(C78))</f>
        <v>A0265040</v>
      </c>
      <c r="E78" s="63" t="s">
        <v>46</v>
      </c>
      <c r="F78" s="63" t="s">
        <v>1080</v>
      </c>
      <c r="G78" s="63" t="s">
        <v>58</v>
      </c>
      <c r="H78" s="60">
        <v>0</v>
      </c>
      <c r="I78" s="67" t="s">
        <v>1081</v>
      </c>
      <c r="J78" s="63" t="s">
        <v>1082</v>
      </c>
    </row>
    <row r="79" spans="1:10" s="15" customFormat="1">
      <c r="A79" s="63" t="s">
        <v>856</v>
      </c>
      <c r="B79" s="63" t="s">
        <v>1083</v>
      </c>
      <c r="C79" s="60" t="str">
        <f t="shared" si="3"/>
        <v>1044</v>
      </c>
      <c r="D79" s="44" t="str">
        <f>DEC2HEX(HEX2DEC(INDEX(BaseAddressTable!$B$2:$B$103,(MATCH(A79,BaseAddressTable!$A$2:$A$103,0))))+HEX2DEC(C79))</f>
        <v>A0265044</v>
      </c>
      <c r="E79" s="63" t="s">
        <v>46</v>
      </c>
      <c r="F79" s="63" t="s">
        <v>1084</v>
      </c>
      <c r="G79" s="63" t="s">
        <v>58</v>
      </c>
      <c r="H79" s="60">
        <v>0</v>
      </c>
      <c r="I79" s="67" t="s">
        <v>1085</v>
      </c>
      <c r="J79" s="63" t="s">
        <v>1086</v>
      </c>
    </row>
    <row r="80" spans="1:10" s="15" customFormat="1">
      <c r="A80" s="63" t="s">
        <v>856</v>
      </c>
      <c r="B80" s="63" t="s">
        <v>1087</v>
      </c>
      <c r="C80" s="60" t="str">
        <f t="shared" si="3"/>
        <v>1048</v>
      </c>
      <c r="D80" s="44" t="str">
        <f>DEC2HEX(HEX2DEC(INDEX(BaseAddressTable!$B$2:$B$103,(MATCH(A80,BaseAddressTable!$A$2:$A$103,0))))+HEX2DEC(C80))</f>
        <v>A0265048</v>
      </c>
      <c r="E80" s="63" t="s">
        <v>46</v>
      </c>
      <c r="F80" s="63" t="s">
        <v>1088</v>
      </c>
      <c r="G80" s="63" t="s">
        <v>58</v>
      </c>
      <c r="H80" s="60">
        <v>0</v>
      </c>
      <c r="I80" s="67" t="s">
        <v>1089</v>
      </c>
      <c r="J80" s="63" t="s">
        <v>1090</v>
      </c>
    </row>
    <row r="81" spans="1:10" s="15" customFormat="1">
      <c r="A81" s="63" t="s">
        <v>856</v>
      </c>
      <c r="B81" s="63" t="s">
        <v>1091</v>
      </c>
      <c r="C81" s="60" t="str">
        <f t="shared" si="3"/>
        <v>104C</v>
      </c>
      <c r="D81" s="44" t="str">
        <f>DEC2HEX(HEX2DEC(INDEX(BaseAddressTable!$B$2:$B$103,(MATCH(A81,BaseAddressTable!$A$2:$A$103,0))))+HEX2DEC(C81))</f>
        <v>A026504C</v>
      </c>
      <c r="E81" s="63" t="s">
        <v>46</v>
      </c>
      <c r="F81" s="63" t="s">
        <v>1092</v>
      </c>
      <c r="G81" s="63" t="s">
        <v>58</v>
      </c>
      <c r="H81" s="60">
        <v>0</v>
      </c>
      <c r="I81" s="67" t="s">
        <v>1093</v>
      </c>
      <c r="J81" s="63" t="s">
        <v>1094</v>
      </c>
    </row>
    <row r="82" spans="1:10" s="15" customFormat="1">
      <c r="A82" s="63" t="s">
        <v>856</v>
      </c>
      <c r="B82" s="63" t="s">
        <v>1095</v>
      </c>
      <c r="C82" s="60" t="str">
        <f t="shared" si="3"/>
        <v>1050</v>
      </c>
      <c r="D82" s="44" t="str">
        <f>DEC2HEX(HEX2DEC(INDEX(BaseAddressTable!$B$2:$B$103,(MATCH(A82,BaseAddressTable!$A$2:$A$103,0))))+HEX2DEC(C82))</f>
        <v>A0265050</v>
      </c>
      <c r="E82" s="63" t="s">
        <v>46</v>
      </c>
      <c r="F82" s="63" t="s">
        <v>1096</v>
      </c>
      <c r="G82" s="63" t="s">
        <v>58</v>
      </c>
      <c r="H82" s="60">
        <v>0</v>
      </c>
      <c r="I82" s="67" t="s">
        <v>1097</v>
      </c>
      <c r="J82" s="63" t="s">
        <v>1098</v>
      </c>
    </row>
    <row r="83" spans="1:10" s="15" customFormat="1">
      <c r="A83" s="63" t="s">
        <v>856</v>
      </c>
      <c r="B83" s="63" t="s">
        <v>1099</v>
      </c>
      <c r="C83" s="60" t="str">
        <f t="shared" si="3"/>
        <v>1054</v>
      </c>
      <c r="D83" s="44" t="str">
        <f>DEC2HEX(HEX2DEC(INDEX(BaseAddressTable!$B$2:$B$103,(MATCH(A83,BaseAddressTable!$A$2:$A$103,0))))+HEX2DEC(C83))</f>
        <v>A0265054</v>
      </c>
      <c r="E83" s="63" t="s">
        <v>46</v>
      </c>
      <c r="F83" s="63" t="s">
        <v>1100</v>
      </c>
      <c r="G83" s="63" t="s">
        <v>58</v>
      </c>
      <c r="H83" s="60">
        <v>0</v>
      </c>
      <c r="I83" s="67" t="s">
        <v>1101</v>
      </c>
      <c r="J83" s="63" t="s">
        <v>1102</v>
      </c>
    </row>
    <row r="84" spans="1:10" s="15" customFormat="1">
      <c r="A84" s="63" t="s">
        <v>856</v>
      </c>
      <c r="B84" s="63" t="s">
        <v>1103</v>
      </c>
      <c r="C84" s="60" t="str">
        <f t="shared" si="3"/>
        <v>1058</v>
      </c>
      <c r="D84" s="44" t="str">
        <f>DEC2HEX(HEX2DEC(INDEX(BaseAddressTable!$B$2:$B$103,(MATCH(A84,BaseAddressTable!$A$2:$A$103,0))))+HEX2DEC(C84))</f>
        <v>A0265058</v>
      </c>
      <c r="E84" s="63" t="s">
        <v>46</v>
      </c>
      <c r="F84" s="63" t="s">
        <v>1104</v>
      </c>
      <c r="G84" s="63" t="s">
        <v>58</v>
      </c>
      <c r="H84" s="60">
        <v>0</v>
      </c>
      <c r="I84" s="67" t="s">
        <v>1105</v>
      </c>
      <c r="J84" s="63" t="s">
        <v>1106</v>
      </c>
    </row>
    <row r="85" spans="1:10" s="15" customFormat="1">
      <c r="A85" s="63" t="s">
        <v>856</v>
      </c>
      <c r="B85" s="63" t="s">
        <v>1107</v>
      </c>
      <c r="C85" s="60" t="str">
        <f t="shared" si="3"/>
        <v>105C</v>
      </c>
      <c r="D85" s="44" t="str">
        <f>DEC2HEX(HEX2DEC(INDEX(BaseAddressTable!$B$2:$B$103,(MATCH(A85,BaseAddressTable!$A$2:$A$103,0))))+HEX2DEC(C85))</f>
        <v>A026505C</v>
      </c>
      <c r="E85" s="63" t="s">
        <v>46</v>
      </c>
      <c r="F85" s="63" t="s">
        <v>1108</v>
      </c>
      <c r="G85" s="63" t="s">
        <v>58</v>
      </c>
      <c r="H85" s="60">
        <v>0</v>
      </c>
      <c r="I85" s="67" t="s">
        <v>1109</v>
      </c>
      <c r="J85" s="63" t="s">
        <v>1110</v>
      </c>
    </row>
    <row r="86" spans="1:10" s="15" customFormat="1">
      <c r="A86" s="63" t="s">
        <v>856</v>
      </c>
      <c r="B86" s="63" t="s">
        <v>1111</v>
      </c>
      <c r="C86" s="60" t="str">
        <f t="shared" si="3"/>
        <v>1060</v>
      </c>
      <c r="D86" s="44" t="str">
        <f>DEC2HEX(HEX2DEC(INDEX(BaseAddressTable!$B$2:$B$103,(MATCH(A86,BaseAddressTable!$A$2:$A$103,0))))+HEX2DEC(C86))</f>
        <v>A0265060</v>
      </c>
      <c r="E86" s="63" t="s">
        <v>46</v>
      </c>
      <c r="F86" s="63" t="s">
        <v>1112</v>
      </c>
      <c r="G86" s="63" t="s">
        <v>58</v>
      </c>
      <c r="H86" s="60">
        <v>0</v>
      </c>
      <c r="I86" s="67" t="s">
        <v>1113</v>
      </c>
      <c r="J86" s="63" t="s">
        <v>1114</v>
      </c>
    </row>
    <row r="87" spans="1:10" s="15" customFormat="1">
      <c r="A87" s="63" t="s">
        <v>856</v>
      </c>
      <c r="B87" s="63" t="s">
        <v>1115</v>
      </c>
      <c r="C87" s="60" t="str">
        <f t="shared" si="3"/>
        <v>1064</v>
      </c>
      <c r="D87" s="44" t="str">
        <f>DEC2HEX(HEX2DEC(INDEX(BaseAddressTable!$B$2:$B$103,(MATCH(A87,BaseAddressTable!$A$2:$A$103,0))))+HEX2DEC(C87))</f>
        <v>A0265064</v>
      </c>
      <c r="E87" s="63" t="s">
        <v>46</v>
      </c>
      <c r="F87" s="63" t="s">
        <v>1116</v>
      </c>
      <c r="G87" s="63" t="s">
        <v>58</v>
      </c>
      <c r="H87" s="60">
        <v>0</v>
      </c>
      <c r="I87" s="67" t="s">
        <v>1117</v>
      </c>
      <c r="J87" s="63" t="s">
        <v>1118</v>
      </c>
    </row>
    <row r="88" spans="1:10" s="15" customFormat="1">
      <c r="A88" s="63" t="s">
        <v>856</v>
      </c>
      <c r="B88" s="63" t="s">
        <v>1119</v>
      </c>
      <c r="C88" s="60" t="str">
        <f t="shared" si="3"/>
        <v>1068</v>
      </c>
      <c r="D88" s="44" t="str">
        <f>DEC2HEX(HEX2DEC(INDEX(BaseAddressTable!$B$2:$B$103,(MATCH(A88,BaseAddressTable!$A$2:$A$103,0))))+HEX2DEC(C88))</f>
        <v>A0265068</v>
      </c>
      <c r="E88" s="63" t="s">
        <v>46</v>
      </c>
      <c r="F88" s="63" t="s">
        <v>1120</v>
      </c>
      <c r="G88" s="63" t="s">
        <v>58</v>
      </c>
      <c r="H88" s="60">
        <v>0</v>
      </c>
      <c r="I88" s="67" t="s">
        <v>1121</v>
      </c>
      <c r="J88" s="63" t="s">
        <v>1122</v>
      </c>
    </row>
    <row r="89" spans="1:10" s="15" customFormat="1">
      <c r="A89" s="63" t="s">
        <v>856</v>
      </c>
      <c r="B89" s="63" t="s">
        <v>1123</v>
      </c>
      <c r="C89" s="60" t="str">
        <f t="shared" si="3"/>
        <v>106C</v>
      </c>
      <c r="D89" s="44" t="str">
        <f>DEC2HEX(HEX2DEC(INDEX(BaseAddressTable!$B$2:$B$103,(MATCH(A89,BaseAddressTable!$A$2:$A$103,0))))+HEX2DEC(C89))</f>
        <v>A026506C</v>
      </c>
      <c r="E89" s="63" t="s">
        <v>46</v>
      </c>
      <c r="F89" s="63" t="s">
        <v>1124</v>
      </c>
      <c r="G89" s="63" t="s">
        <v>58</v>
      </c>
      <c r="H89" s="60">
        <v>0</v>
      </c>
      <c r="I89" s="67" t="s">
        <v>1125</v>
      </c>
      <c r="J89" s="63" t="s">
        <v>1126</v>
      </c>
    </row>
    <row r="90" spans="1:10" s="15" customFormat="1">
      <c r="A90" s="63" t="s">
        <v>856</v>
      </c>
      <c r="B90" s="63" t="s">
        <v>1127</v>
      </c>
      <c r="C90" s="60" t="str">
        <f t="shared" si="3"/>
        <v>1070</v>
      </c>
      <c r="D90" s="44" t="str">
        <f>DEC2HEX(HEX2DEC(INDEX(BaseAddressTable!$B$2:$B$103,(MATCH(A90,BaseAddressTable!$A$2:$A$103,0))))+HEX2DEC(C90))</f>
        <v>A0265070</v>
      </c>
      <c r="E90" s="63" t="s">
        <v>46</v>
      </c>
      <c r="F90" s="63" t="s">
        <v>1128</v>
      </c>
      <c r="G90" s="63" t="s">
        <v>58</v>
      </c>
      <c r="H90" s="60">
        <v>0</v>
      </c>
      <c r="I90" s="67" t="s">
        <v>1129</v>
      </c>
      <c r="J90" s="63" t="s">
        <v>1130</v>
      </c>
    </row>
    <row r="91" spans="1:10" s="15" customFormat="1">
      <c r="A91" s="63" t="s">
        <v>856</v>
      </c>
      <c r="B91" s="63" t="s">
        <v>1131</v>
      </c>
      <c r="C91" s="60" t="str">
        <f t="shared" si="3"/>
        <v>1074</v>
      </c>
      <c r="D91" s="44" t="str">
        <f>DEC2HEX(HEX2DEC(INDEX(BaseAddressTable!$B$2:$B$103,(MATCH(A91,BaseAddressTable!$A$2:$A$103,0))))+HEX2DEC(C91))</f>
        <v>A0265074</v>
      </c>
      <c r="E91" s="63" t="s">
        <v>46</v>
      </c>
      <c r="F91" s="63" t="s">
        <v>1132</v>
      </c>
      <c r="G91" s="63" t="s">
        <v>58</v>
      </c>
      <c r="H91" s="60">
        <v>0</v>
      </c>
      <c r="I91" s="67" t="s">
        <v>1133</v>
      </c>
      <c r="J91" s="63" t="s">
        <v>1134</v>
      </c>
    </row>
    <row r="92" spans="1:10" s="15" customFormat="1">
      <c r="A92" s="63" t="s">
        <v>856</v>
      </c>
      <c r="B92" s="63" t="s">
        <v>1135</v>
      </c>
      <c r="C92" s="60" t="str">
        <f t="shared" si="3"/>
        <v>1078</v>
      </c>
      <c r="D92" s="44" t="str">
        <f>DEC2HEX(HEX2DEC(INDEX(BaseAddressTable!$B$2:$B$103,(MATCH(A92,BaseAddressTable!$A$2:$A$103,0))))+HEX2DEC(C92))</f>
        <v>A0265078</v>
      </c>
      <c r="E92" s="63" t="s">
        <v>46</v>
      </c>
      <c r="F92" s="63" t="s">
        <v>1136</v>
      </c>
      <c r="G92" s="63" t="s">
        <v>58</v>
      </c>
      <c r="H92" s="60">
        <v>0</v>
      </c>
      <c r="I92" s="67" t="s">
        <v>1137</v>
      </c>
      <c r="J92" s="63" t="s">
        <v>1138</v>
      </c>
    </row>
    <row r="93" spans="1:10" s="15" customFormat="1">
      <c r="A93" s="63" t="s">
        <v>856</v>
      </c>
      <c r="B93" s="63" t="s">
        <v>1139</v>
      </c>
      <c r="C93" s="60" t="str">
        <f t="shared" si="3"/>
        <v>107C</v>
      </c>
      <c r="D93" s="44" t="str">
        <f>DEC2HEX(HEX2DEC(INDEX(BaseAddressTable!$B$2:$B$103,(MATCH(A93,BaseAddressTable!$A$2:$A$103,0))))+HEX2DEC(C93))</f>
        <v>A026507C</v>
      </c>
      <c r="E93" s="63" t="s">
        <v>46</v>
      </c>
      <c r="F93" s="63" t="s">
        <v>1140</v>
      </c>
      <c r="G93" s="63" t="s">
        <v>58</v>
      </c>
      <c r="H93" s="60">
        <v>0</v>
      </c>
      <c r="I93" s="67" t="s">
        <v>1141</v>
      </c>
      <c r="J93" s="63" t="s">
        <v>1142</v>
      </c>
    </row>
    <row r="94" spans="1:10" s="15" customFormat="1">
      <c r="A94" s="63" t="s">
        <v>856</v>
      </c>
      <c r="B94" s="63" t="s">
        <v>1143</v>
      </c>
      <c r="C94" s="60" t="str">
        <f t="shared" si="3"/>
        <v>1080</v>
      </c>
      <c r="D94" s="44" t="str">
        <f>DEC2HEX(HEX2DEC(INDEX(BaseAddressTable!$B$2:$B$103,(MATCH(A94,BaseAddressTable!$A$2:$A$103,0))))+HEX2DEC(C94))</f>
        <v>A0265080</v>
      </c>
      <c r="E94" s="63" t="s">
        <v>46</v>
      </c>
      <c r="F94" s="63" t="s">
        <v>1144</v>
      </c>
      <c r="G94" s="63" t="s">
        <v>58</v>
      </c>
      <c r="H94" s="60">
        <v>0</v>
      </c>
      <c r="I94" s="67" t="s">
        <v>1145</v>
      </c>
      <c r="J94" s="63" t="s">
        <v>1146</v>
      </c>
    </row>
    <row r="95" spans="1:10" s="15" customFormat="1">
      <c r="A95" s="63" t="s">
        <v>856</v>
      </c>
      <c r="B95" s="63" t="s">
        <v>1147</v>
      </c>
      <c r="C95" s="60" t="str">
        <f t="shared" si="3"/>
        <v>1084</v>
      </c>
      <c r="D95" s="44" t="str">
        <f>DEC2HEX(HEX2DEC(INDEX(BaseAddressTable!$B$2:$B$103,(MATCH(A95,BaseAddressTable!$A$2:$A$103,0))))+HEX2DEC(C95))</f>
        <v>A0265084</v>
      </c>
      <c r="E95" s="63" t="s">
        <v>46</v>
      </c>
      <c r="F95" s="63" t="s">
        <v>1148</v>
      </c>
      <c r="G95" s="63" t="s">
        <v>58</v>
      </c>
      <c r="H95" s="60">
        <v>0</v>
      </c>
      <c r="I95" s="67" t="s">
        <v>1149</v>
      </c>
      <c r="J95" s="63" t="s">
        <v>1150</v>
      </c>
    </row>
    <row r="96" spans="1:10" s="15" customFormat="1">
      <c r="A96" s="63" t="s">
        <v>856</v>
      </c>
      <c r="B96" s="63" t="s">
        <v>1151</v>
      </c>
      <c r="C96" s="60" t="str">
        <f t="shared" si="3"/>
        <v>1088</v>
      </c>
      <c r="D96" s="44" t="str">
        <f>DEC2HEX(HEX2DEC(INDEX(BaseAddressTable!$B$2:$B$103,(MATCH(A96,BaseAddressTable!$A$2:$A$103,0))))+HEX2DEC(C96))</f>
        <v>A0265088</v>
      </c>
      <c r="E96" s="63" t="s">
        <v>46</v>
      </c>
      <c r="F96" s="63" t="s">
        <v>1152</v>
      </c>
      <c r="G96" s="63" t="s">
        <v>58</v>
      </c>
      <c r="H96" s="60">
        <v>0</v>
      </c>
      <c r="I96" s="67" t="s">
        <v>1153</v>
      </c>
      <c r="J96" s="63" t="s">
        <v>1154</v>
      </c>
    </row>
    <row r="97" spans="1:10" s="15" customFormat="1">
      <c r="A97" s="63" t="s">
        <v>856</v>
      </c>
      <c r="B97" s="63" t="s">
        <v>1155</v>
      </c>
      <c r="C97" s="60" t="str">
        <f t="shared" si="3"/>
        <v>108C</v>
      </c>
      <c r="D97" s="44" t="str">
        <f>DEC2HEX(HEX2DEC(INDEX(BaseAddressTable!$B$2:$B$103,(MATCH(A97,BaseAddressTable!$A$2:$A$103,0))))+HEX2DEC(C97))</f>
        <v>A026508C</v>
      </c>
      <c r="E97" s="63" t="s">
        <v>46</v>
      </c>
      <c r="F97" s="63" t="s">
        <v>1156</v>
      </c>
      <c r="G97" s="63" t="s">
        <v>58</v>
      </c>
      <c r="H97" s="60">
        <v>0</v>
      </c>
      <c r="I97" s="67" t="s">
        <v>1157</v>
      </c>
      <c r="J97" s="63" t="s">
        <v>1158</v>
      </c>
    </row>
    <row r="98" spans="1:10" s="15" customFormat="1">
      <c r="A98" s="63" t="s">
        <v>856</v>
      </c>
      <c r="B98" s="63" t="s">
        <v>1159</v>
      </c>
      <c r="C98" s="60" t="str">
        <f>DEC2HEX(HEX2DEC(C97)+4)</f>
        <v>1090</v>
      </c>
      <c r="D98" s="44" t="str">
        <f>DEC2HEX(HEX2DEC(INDEX(BaseAddressTable!$B$2:$B$103,(MATCH(A98,BaseAddressTable!$A$2:$A$103,0))))+HEX2DEC(C98))</f>
        <v>A0265090</v>
      </c>
      <c r="E98" s="63" t="s">
        <v>46</v>
      </c>
      <c r="F98" s="63" t="s">
        <v>1160</v>
      </c>
      <c r="G98" s="63" t="s">
        <v>58</v>
      </c>
      <c r="H98" s="60">
        <v>0</v>
      </c>
      <c r="I98" s="67" t="s">
        <v>1161</v>
      </c>
      <c r="J98" s="63" t="s">
        <v>1162</v>
      </c>
    </row>
    <row r="99" spans="1:10" s="15" customFormat="1">
      <c r="A99" s="63" t="s">
        <v>856</v>
      </c>
      <c r="B99" s="63" t="s">
        <v>1163</v>
      </c>
      <c r="C99" s="60" t="str">
        <f t="shared" si="3"/>
        <v>1094</v>
      </c>
      <c r="D99" s="44" t="str">
        <f>DEC2HEX(HEX2DEC(INDEX(BaseAddressTable!$B$2:$B$103,(MATCH(A99,BaseAddressTable!$A$2:$A$103,0))))+HEX2DEC(C99))</f>
        <v>A0265094</v>
      </c>
      <c r="E99" s="63" t="s">
        <v>46</v>
      </c>
      <c r="F99" s="63" t="s">
        <v>1164</v>
      </c>
      <c r="G99" s="63" t="s">
        <v>58</v>
      </c>
      <c r="H99" s="60">
        <v>0</v>
      </c>
      <c r="I99" s="67" t="s">
        <v>1165</v>
      </c>
      <c r="J99" s="63" t="s">
        <v>1166</v>
      </c>
    </row>
    <row r="100" spans="1:10" s="15" customFormat="1">
      <c r="A100" s="63" t="s">
        <v>856</v>
      </c>
      <c r="B100" s="63" t="s">
        <v>1167</v>
      </c>
      <c r="C100" s="60" t="s">
        <v>86</v>
      </c>
      <c r="D100" s="44" t="str">
        <f>DEC2HEX(HEX2DEC(INDEX(BaseAddressTable!$B$2:$B$103,(MATCH(A100,BaseAddressTable!$A$2:$A$103,0))))+HEX2DEC(C100))</f>
        <v>A0265FFC</v>
      </c>
      <c r="E100" s="63" t="s">
        <v>61</v>
      </c>
      <c r="F100" s="63" t="s">
        <v>1168</v>
      </c>
      <c r="G100" s="63" t="s">
        <v>58</v>
      </c>
      <c r="H100" s="60">
        <v>55555555</v>
      </c>
      <c r="I100" s="67" t="s">
        <v>1169</v>
      </c>
      <c r="J100" s="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4"/>
  <sheetViews>
    <sheetView topLeftCell="D9" zoomScale="85" zoomScaleNormal="85" workbookViewId="0">
      <selection activeCell="I28" sqref="I28"/>
    </sheetView>
  </sheetViews>
  <sheetFormatPr defaultColWidth="8.88671875" defaultRowHeight="14.4"/>
  <cols>
    <col min="1" max="1" width="44" customWidth="1"/>
    <col min="2" max="2" width="35.33203125" customWidth="1"/>
    <col min="3" max="3" width="25.88671875" style="16" customWidth="1"/>
    <col min="4" max="4" width="24" style="17" customWidth="1"/>
    <col min="5" max="5" width="14.33203125" style="17" customWidth="1"/>
    <col min="6" max="6" width="24.5546875" customWidth="1"/>
    <col min="7" max="7" width="12.33203125" customWidth="1"/>
    <col min="8" max="8" width="15.44140625" style="16" customWidth="1"/>
    <col min="9" max="9" width="107.33203125" style="18" customWidth="1"/>
    <col min="10" max="10" width="52" customWidth="1"/>
  </cols>
  <sheetData>
    <row r="1" spans="1:362">
      <c r="A1" s="19" t="s">
        <v>35</v>
      </c>
      <c r="B1" s="19" t="s">
        <v>36</v>
      </c>
      <c r="C1" s="19" t="s">
        <v>37</v>
      </c>
      <c r="D1" s="19" t="s">
        <v>38</v>
      </c>
      <c r="E1" s="19" t="s">
        <v>39</v>
      </c>
      <c r="F1" s="19" t="s">
        <v>40</v>
      </c>
      <c r="G1" s="19" t="s">
        <v>41</v>
      </c>
      <c r="H1" s="19" t="s">
        <v>42</v>
      </c>
      <c r="I1" s="23" t="s">
        <v>43</v>
      </c>
      <c r="J1" s="19" t="s">
        <v>44</v>
      </c>
    </row>
    <row r="2" spans="1:362">
      <c r="A2" s="3" t="s">
        <v>12</v>
      </c>
      <c r="B2" s="3" t="s">
        <v>89</v>
      </c>
      <c r="C2" s="3">
        <v>8</v>
      </c>
      <c r="D2" s="3" t="str">
        <f>DEC2HEX(HEX2DEC(INDEX(BaseAddressTable!$B$2:$B$74,(MATCH(A2,BaseAddressTable!$A$2:$A$74,0))))+HEX2DEC(C2))</f>
        <v>A026C008</v>
      </c>
      <c r="E2" s="3" t="s">
        <v>61</v>
      </c>
      <c r="F2" s="3" t="s">
        <v>90</v>
      </c>
      <c r="G2" s="3" t="s">
        <v>91</v>
      </c>
      <c r="H2" s="3">
        <v>1</v>
      </c>
      <c r="I2" s="3" t="s">
        <v>90</v>
      </c>
      <c r="J2" s="3" t="s">
        <v>92</v>
      </c>
    </row>
    <row r="3" spans="1:362">
      <c r="A3" s="3" t="s">
        <v>12</v>
      </c>
      <c r="B3" s="3" t="s">
        <v>93</v>
      </c>
      <c r="C3" s="3" t="s">
        <v>64</v>
      </c>
      <c r="D3" s="3" t="str">
        <f>DEC2HEX(HEX2DEC(INDEX(BaseAddressTable!$B$2:$B$74,(MATCH(A3,BaseAddressTable!$A$2:$A$74,0))))+HEX2DEC(C3))</f>
        <v>A026C00C</v>
      </c>
      <c r="E3" s="3" t="s">
        <v>61</v>
      </c>
      <c r="F3" s="3" t="s">
        <v>94</v>
      </c>
      <c r="G3" s="3" t="s">
        <v>91</v>
      </c>
      <c r="H3" s="3">
        <v>1</v>
      </c>
      <c r="I3" s="4" t="s">
        <v>95</v>
      </c>
      <c r="J3" s="3" t="s">
        <v>96</v>
      </c>
    </row>
    <row r="4" spans="1:362" s="13" customFormat="1">
      <c r="A4" s="3" t="s">
        <v>12</v>
      </c>
      <c r="B4" s="3" t="s">
        <v>97</v>
      </c>
      <c r="C4" s="3">
        <v>10</v>
      </c>
      <c r="D4" s="3" t="str">
        <f>DEC2HEX(HEX2DEC(INDEX(BaseAddressTable!$B$2:$B$74,(MATCH(A4,BaseAddressTable!$A$2:$A$74,0))))+HEX2DEC(C4))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4" customFormat="1">
      <c r="A5" s="20" t="s">
        <v>12</v>
      </c>
      <c r="B5" s="20" t="s">
        <v>2525</v>
      </c>
      <c r="C5" s="20">
        <v>70</v>
      </c>
      <c r="D5" s="20" t="str">
        <f>DEC2HEX(HEX2DEC(INDEX(BaseAddressTable!$B$2:$B$74,(MATCH(A5,BaseAddressTable!$A$2:$A$74,0))))+HEX2DEC(C5))</f>
        <v>A026C070</v>
      </c>
      <c r="E5" s="20" t="s">
        <v>61</v>
      </c>
      <c r="F5" s="20" t="s">
        <v>2530</v>
      </c>
      <c r="G5" s="20" t="s">
        <v>58</v>
      </c>
      <c r="H5" s="20">
        <v>1</v>
      </c>
      <c r="I5" s="180" t="s">
        <v>2549</v>
      </c>
      <c r="J5" s="20"/>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row>
    <row r="6" spans="1:362" s="14" customFormat="1" ht="28.8">
      <c r="A6" s="20" t="s">
        <v>12</v>
      </c>
      <c r="B6" s="20" t="s">
        <v>2526</v>
      </c>
      <c r="C6" s="20">
        <v>74</v>
      </c>
      <c r="D6" s="20" t="str">
        <f>DEC2HEX(HEX2DEC(INDEX(BaseAddressTable!$B$2:$B$74,(MATCH(A6,BaseAddressTable!$A$2:$A$74,0))))+HEX2DEC(C6))</f>
        <v>A026C074</v>
      </c>
      <c r="E6" s="180" t="s">
        <v>46</v>
      </c>
      <c r="F6" s="20" t="s">
        <v>2531</v>
      </c>
      <c r="G6" s="20" t="s">
        <v>58</v>
      </c>
      <c r="H6" s="20">
        <v>0</v>
      </c>
      <c r="I6" s="190" t="s">
        <v>2537</v>
      </c>
      <c r="J6" s="20"/>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row>
    <row r="7" spans="1:362" s="14" customFormat="1" ht="28.8">
      <c r="A7" s="20" t="s">
        <v>12</v>
      </c>
      <c r="B7" s="20" t="s">
        <v>2527</v>
      </c>
      <c r="C7" s="20">
        <v>78</v>
      </c>
      <c r="D7" s="20" t="str">
        <f>DEC2HEX(HEX2DEC(INDEX(BaseAddressTable!$B$2:$B$74,(MATCH(A7,BaseAddressTable!$A$2:$A$74,0))))+HEX2DEC(C7))</f>
        <v>A026C078</v>
      </c>
      <c r="E7" s="180" t="s">
        <v>46</v>
      </c>
      <c r="F7" s="20" t="s">
        <v>2532</v>
      </c>
      <c r="G7" s="20" t="s">
        <v>58</v>
      </c>
      <c r="H7" s="20">
        <v>0</v>
      </c>
      <c r="I7" s="190" t="s">
        <v>2538</v>
      </c>
      <c r="J7" s="20"/>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row>
    <row r="8" spans="1:362" s="14" customFormat="1" ht="28.8">
      <c r="A8" s="20" t="s">
        <v>12</v>
      </c>
      <c r="B8" s="20" t="s">
        <v>2528</v>
      </c>
      <c r="C8" s="20" t="s">
        <v>2524</v>
      </c>
      <c r="D8" s="20" t="str">
        <f>DEC2HEX(HEX2DEC(INDEX(BaseAddressTable!$B$2:$B$74,(MATCH(A8,BaseAddressTable!$A$2:$A$74,0))))+HEX2DEC(C8))</f>
        <v>A026C07C</v>
      </c>
      <c r="E8" s="180" t="s">
        <v>46</v>
      </c>
      <c r="F8" s="20" t="s">
        <v>2533</v>
      </c>
      <c r="G8" s="20" t="s">
        <v>58</v>
      </c>
      <c r="H8" s="20">
        <v>0</v>
      </c>
      <c r="I8" s="190" t="s">
        <v>2539</v>
      </c>
      <c r="J8" s="20"/>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row>
    <row r="9" spans="1:362" s="14" customFormat="1" ht="28.8">
      <c r="A9" s="20" t="s">
        <v>12</v>
      </c>
      <c r="B9" s="20" t="s">
        <v>2529</v>
      </c>
      <c r="C9" s="20">
        <v>80</v>
      </c>
      <c r="D9" s="20" t="str">
        <f>DEC2HEX(HEX2DEC(INDEX(BaseAddressTable!$B$2:$B$74,(MATCH(A9,BaseAddressTable!$A$2:$A$74,0))))+HEX2DEC(C9))</f>
        <v>A026C080</v>
      </c>
      <c r="E9" s="180" t="s">
        <v>46</v>
      </c>
      <c r="F9" s="20" t="s">
        <v>2534</v>
      </c>
      <c r="G9" s="20" t="s">
        <v>58</v>
      </c>
      <c r="H9" s="20">
        <v>0</v>
      </c>
      <c r="I9" s="190" t="s">
        <v>2540</v>
      </c>
      <c r="J9" s="20"/>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row>
    <row r="10" spans="1:362" s="14" customFormat="1">
      <c r="A10" s="20" t="s">
        <v>12</v>
      </c>
      <c r="B10" s="180" t="s">
        <v>2536</v>
      </c>
      <c r="C10" s="20">
        <v>84</v>
      </c>
      <c r="D10" s="20" t="str">
        <f>DEC2HEX(HEX2DEC(INDEX(BaseAddressTable!$B$2:$B$74,(MATCH(A10,BaseAddressTable!$A$2:$A$74,0))))+HEX2DEC(C10))</f>
        <v>A026C084</v>
      </c>
      <c r="E10" s="180" t="s">
        <v>46</v>
      </c>
      <c r="F10" s="20" t="s">
        <v>2520</v>
      </c>
      <c r="G10" s="20" t="s">
        <v>91</v>
      </c>
      <c r="H10" s="20">
        <v>1</v>
      </c>
      <c r="I10" s="24" t="s">
        <v>2520</v>
      </c>
      <c r="J10" s="20" t="s">
        <v>2523</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row>
    <row r="11" spans="1:362" s="14" customFormat="1">
      <c r="A11" s="20" t="s">
        <v>12</v>
      </c>
      <c r="B11" s="180" t="s">
        <v>2535</v>
      </c>
      <c r="C11" s="20">
        <v>88</v>
      </c>
      <c r="D11" s="20" t="str">
        <f>DEC2HEX(HEX2DEC(INDEX(BaseAddressTable!$B$2:$B$74,(MATCH(A11,BaseAddressTable!$A$2:$A$74,0))))+HEX2DEC(C11))</f>
        <v>A026C088</v>
      </c>
      <c r="E11" s="20" t="s">
        <v>61</v>
      </c>
      <c r="F11" s="180" t="s">
        <v>2521</v>
      </c>
      <c r="G11" s="20" t="s">
        <v>91</v>
      </c>
      <c r="H11" s="20">
        <v>0</v>
      </c>
      <c r="I11" s="24" t="s">
        <v>2521</v>
      </c>
      <c r="J11" s="20" t="s">
        <v>2522</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row>
    <row r="12" spans="1:362" s="14" customFormat="1">
      <c r="A12" s="20" t="s">
        <v>12</v>
      </c>
      <c r="B12" s="20" t="s">
        <v>2515</v>
      </c>
      <c r="C12" s="20" t="s">
        <v>2516</v>
      </c>
      <c r="D12" s="20" t="str">
        <f>DEC2HEX(HEX2DEC(INDEX(BaseAddressTable!$B$2:$B$74,(MATCH(A12,BaseAddressTable!$A$2:$A$74,0))))+HEX2DEC(C12))</f>
        <v>A026C08C</v>
      </c>
      <c r="E12" s="20" t="s">
        <v>61</v>
      </c>
      <c r="F12" s="20" t="s">
        <v>2517</v>
      </c>
      <c r="G12" s="20" t="s">
        <v>58</v>
      </c>
      <c r="H12" s="20" t="s">
        <v>2519</v>
      </c>
      <c r="I12" s="190" t="s">
        <v>2550</v>
      </c>
      <c r="J12" s="20" t="s">
        <v>2518</v>
      </c>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row>
    <row r="13" spans="1:362" s="14" customFormat="1">
      <c r="A13" s="20" t="s">
        <v>12</v>
      </c>
      <c r="B13" s="20" t="s">
        <v>2498</v>
      </c>
      <c r="C13" s="20">
        <v>98</v>
      </c>
      <c r="D13" s="20" t="str">
        <f>DEC2HEX(HEX2DEC(INDEX(BaseAddressTable!$B$2:$B$74,(MATCH(A13,BaseAddressTable!$A$2:$A$74,0))))+HEX2DEC(C13))</f>
        <v>A026C098</v>
      </c>
      <c r="E13" s="20" t="s">
        <v>61</v>
      </c>
      <c r="F13" s="20" t="s">
        <v>2502</v>
      </c>
      <c r="G13" s="20" t="s">
        <v>91</v>
      </c>
      <c r="H13" s="20">
        <v>0</v>
      </c>
      <c r="I13" s="20" t="s">
        <v>2457</v>
      </c>
      <c r="J13" s="20" t="s">
        <v>2503</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row>
    <row r="14" spans="1:362" s="14" customFormat="1">
      <c r="A14" s="20" t="s">
        <v>12</v>
      </c>
      <c r="B14" s="20" t="s">
        <v>2498</v>
      </c>
      <c r="C14" s="20">
        <v>98</v>
      </c>
      <c r="D14" s="20" t="str">
        <f>DEC2HEX(HEX2DEC(INDEX(BaseAddressTable!$B$2:$B$74,(MATCH(A14,BaseAddressTable!$A$2:$A$74,0))))+HEX2DEC(C14))</f>
        <v>A026C098</v>
      </c>
      <c r="E14" s="20" t="s">
        <v>61</v>
      </c>
      <c r="F14" s="20" t="s">
        <v>2458</v>
      </c>
      <c r="G14" s="20" t="s">
        <v>119</v>
      </c>
      <c r="H14" s="20">
        <v>0</v>
      </c>
      <c r="I14" s="20" t="s">
        <v>2458</v>
      </c>
      <c r="J14" s="20" t="s">
        <v>2467</v>
      </c>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row>
    <row r="15" spans="1:362" s="188" customFormat="1">
      <c r="A15" s="186" t="s">
        <v>12</v>
      </c>
      <c r="B15" s="186" t="s">
        <v>2498</v>
      </c>
      <c r="C15" s="186">
        <v>98</v>
      </c>
      <c r="D15" s="186" t="str">
        <f>DEC2HEX(HEX2DEC(INDEX(BaseAddressTable!$B$2:$B$74,(MATCH(A15,BaseAddressTable!$A$2:$A$74,0))))+HEX2DEC(C15))</f>
        <v>A026C098</v>
      </c>
      <c r="E15" s="186" t="s">
        <v>61</v>
      </c>
      <c r="F15" s="186" t="s">
        <v>2459</v>
      </c>
      <c r="G15" s="186" t="s">
        <v>131</v>
      </c>
      <c r="H15" s="186">
        <v>0</v>
      </c>
      <c r="I15" s="186" t="s">
        <v>2459</v>
      </c>
      <c r="J15" s="186" t="s">
        <v>2468</v>
      </c>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c r="AT15" s="187"/>
      <c r="AU15" s="187"/>
      <c r="AV15" s="187"/>
      <c r="AW15" s="187"/>
      <c r="AX15" s="187"/>
      <c r="AY15" s="187"/>
      <c r="AZ15" s="187"/>
      <c r="BA15" s="187"/>
      <c r="BB15" s="187"/>
      <c r="BC15" s="187"/>
      <c r="BD15" s="187"/>
      <c r="BE15" s="187"/>
      <c r="BF15" s="187"/>
      <c r="BG15" s="187"/>
      <c r="BH15" s="187"/>
      <c r="BI15" s="187"/>
      <c r="BJ15" s="187"/>
      <c r="BK15" s="187"/>
      <c r="BL15" s="187"/>
      <c r="BM15" s="187"/>
      <c r="BN15" s="187"/>
      <c r="BO15" s="187"/>
      <c r="BP15" s="187"/>
      <c r="BQ15" s="187"/>
      <c r="BR15" s="18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c r="CT15" s="187"/>
      <c r="CU15" s="187"/>
      <c r="CV15" s="187"/>
      <c r="CW15" s="187"/>
      <c r="CX15" s="187"/>
      <c r="CY15" s="187"/>
      <c r="CZ15" s="187"/>
      <c r="DA15" s="187"/>
      <c r="DB15" s="187"/>
      <c r="DC15" s="187"/>
      <c r="DD15" s="187"/>
      <c r="DE15" s="187"/>
      <c r="DF15" s="187"/>
      <c r="DG15" s="187"/>
      <c r="DH15" s="187"/>
      <c r="DI15" s="187"/>
      <c r="DJ15" s="187"/>
      <c r="DK15" s="187"/>
      <c r="DL15" s="187"/>
      <c r="DM15" s="187"/>
      <c r="DN15" s="187"/>
      <c r="DO15" s="187"/>
      <c r="DP15" s="187"/>
      <c r="DQ15" s="187"/>
      <c r="DR15" s="187"/>
      <c r="DS15" s="187"/>
      <c r="DT15" s="187"/>
      <c r="DU15" s="187"/>
      <c r="DV15" s="187"/>
      <c r="DW15" s="187"/>
      <c r="DX15" s="187"/>
      <c r="DY15" s="187"/>
      <c r="DZ15" s="187"/>
      <c r="EA15" s="187"/>
      <c r="EB15" s="187"/>
      <c r="EC15" s="187"/>
      <c r="ED15" s="187"/>
      <c r="EE15" s="187"/>
      <c r="EF15" s="187"/>
      <c r="EG15" s="187"/>
      <c r="EH15" s="187"/>
      <c r="EI15" s="187"/>
      <c r="EJ15" s="187"/>
      <c r="EK15" s="187"/>
      <c r="EL15" s="187"/>
      <c r="EM15" s="187"/>
      <c r="EN15" s="187"/>
      <c r="EO15" s="187"/>
      <c r="EP15" s="187"/>
      <c r="EQ15" s="187"/>
      <c r="ER15" s="187"/>
      <c r="ES15" s="187"/>
      <c r="ET15" s="187"/>
      <c r="EU15" s="187"/>
      <c r="EV15" s="187"/>
      <c r="EW15" s="187"/>
      <c r="EX15" s="187"/>
      <c r="EY15" s="187"/>
      <c r="EZ15" s="187"/>
      <c r="FA15" s="187"/>
      <c r="FB15" s="187"/>
      <c r="FC15" s="187"/>
      <c r="FD15" s="187"/>
      <c r="FE15" s="187"/>
      <c r="FF15" s="187"/>
      <c r="FG15" s="187"/>
      <c r="FH15" s="187"/>
      <c r="FI15" s="187"/>
      <c r="FJ15" s="187"/>
      <c r="FK15" s="187"/>
      <c r="FL15" s="187"/>
      <c r="FM15" s="187"/>
      <c r="FN15" s="187"/>
      <c r="FO15" s="187"/>
      <c r="FP15" s="187"/>
      <c r="FQ15" s="187"/>
      <c r="FR15" s="187"/>
      <c r="FS15" s="187"/>
      <c r="FT15" s="187"/>
      <c r="FU15" s="187"/>
      <c r="FV15" s="187"/>
      <c r="FW15" s="187"/>
      <c r="FX15" s="187"/>
      <c r="FY15" s="187"/>
      <c r="FZ15" s="187"/>
      <c r="GA15" s="187"/>
      <c r="GB15" s="187"/>
      <c r="GC15" s="187"/>
      <c r="GD15" s="187"/>
      <c r="GE15" s="187"/>
      <c r="GF15" s="187"/>
      <c r="GG15" s="187"/>
      <c r="GH15" s="187"/>
      <c r="GI15" s="187"/>
      <c r="GJ15" s="187"/>
      <c r="GK15" s="187"/>
      <c r="GL15" s="187"/>
      <c r="GM15" s="187"/>
      <c r="GN15" s="187"/>
      <c r="GO15" s="187"/>
      <c r="GP15" s="187"/>
      <c r="GQ15" s="187"/>
      <c r="GR15" s="187"/>
      <c r="GS15" s="187"/>
      <c r="GT15" s="187"/>
      <c r="GU15" s="187"/>
      <c r="GV15" s="187"/>
      <c r="GW15" s="187"/>
      <c r="GX15" s="187"/>
      <c r="GY15" s="187"/>
      <c r="GZ15" s="187"/>
      <c r="HA15" s="187"/>
      <c r="HB15" s="187"/>
      <c r="HC15" s="187"/>
      <c r="HD15" s="187"/>
      <c r="HE15" s="187"/>
      <c r="HF15" s="187"/>
      <c r="HG15" s="187"/>
      <c r="HH15" s="187"/>
      <c r="HI15" s="187"/>
      <c r="HJ15" s="187"/>
      <c r="HK15" s="187"/>
      <c r="HL15" s="187"/>
      <c r="HM15" s="187"/>
      <c r="HN15" s="187"/>
      <c r="HO15" s="187"/>
      <c r="HP15" s="187"/>
      <c r="HQ15" s="187"/>
      <c r="HR15" s="187"/>
      <c r="HS15" s="187"/>
      <c r="HT15" s="187"/>
      <c r="HU15" s="187"/>
      <c r="HV15" s="187"/>
      <c r="HW15" s="187"/>
      <c r="HX15" s="187"/>
      <c r="HY15" s="187"/>
      <c r="HZ15" s="187"/>
      <c r="IA15" s="187"/>
      <c r="IB15" s="187"/>
      <c r="IC15" s="187"/>
      <c r="ID15" s="187"/>
      <c r="IE15" s="187"/>
      <c r="IF15" s="187"/>
      <c r="IG15" s="187"/>
      <c r="IH15" s="187"/>
      <c r="II15" s="187"/>
      <c r="IJ15" s="187"/>
      <c r="IK15" s="187"/>
      <c r="IL15" s="187"/>
      <c r="IM15" s="187"/>
      <c r="IN15" s="187"/>
      <c r="IO15" s="187"/>
      <c r="IP15" s="187"/>
      <c r="IQ15" s="187"/>
      <c r="IR15" s="187"/>
      <c r="IS15" s="187"/>
      <c r="IT15" s="187"/>
      <c r="IU15" s="187"/>
      <c r="IV15" s="187"/>
      <c r="IW15" s="187"/>
      <c r="IX15" s="187"/>
      <c r="IY15" s="187"/>
      <c r="IZ15" s="187"/>
      <c r="JA15" s="187"/>
      <c r="JB15" s="187"/>
      <c r="JC15" s="187"/>
      <c r="JD15" s="187"/>
      <c r="JE15" s="187"/>
      <c r="JF15" s="187"/>
      <c r="JG15" s="187"/>
      <c r="JH15" s="187"/>
      <c r="JI15" s="187"/>
      <c r="JJ15" s="187"/>
      <c r="JK15" s="187"/>
      <c r="JL15" s="187"/>
      <c r="JM15" s="187"/>
      <c r="JN15" s="187"/>
      <c r="JO15" s="187"/>
      <c r="JP15" s="187"/>
      <c r="JQ15" s="187"/>
      <c r="JR15" s="187"/>
      <c r="JS15" s="187"/>
      <c r="JT15" s="187"/>
      <c r="JU15" s="187"/>
      <c r="JV15" s="187"/>
      <c r="JW15" s="187"/>
      <c r="JX15" s="187"/>
      <c r="JY15" s="187"/>
      <c r="JZ15" s="187"/>
      <c r="KA15" s="187"/>
      <c r="KB15" s="187"/>
      <c r="KC15" s="187"/>
      <c r="KD15" s="187"/>
      <c r="KE15" s="187"/>
      <c r="KF15" s="187"/>
      <c r="KG15" s="187"/>
      <c r="KH15" s="187"/>
      <c r="KI15" s="187"/>
      <c r="KJ15" s="187"/>
      <c r="KK15" s="187"/>
      <c r="KL15" s="187"/>
      <c r="KM15" s="187"/>
      <c r="KN15" s="187"/>
      <c r="KO15" s="187"/>
      <c r="KP15" s="187"/>
      <c r="KQ15" s="187"/>
      <c r="KR15" s="187"/>
      <c r="KS15" s="187"/>
      <c r="KT15" s="187"/>
      <c r="KU15" s="187"/>
      <c r="KV15" s="187"/>
      <c r="KW15" s="187"/>
      <c r="KX15" s="187"/>
      <c r="KY15" s="187"/>
      <c r="KZ15" s="187"/>
      <c r="LA15" s="187"/>
      <c r="LB15" s="187"/>
      <c r="LC15" s="187"/>
      <c r="LD15" s="187"/>
      <c r="LE15" s="187"/>
      <c r="LF15" s="187"/>
      <c r="LG15" s="187"/>
      <c r="LH15" s="187"/>
      <c r="LI15" s="187"/>
      <c r="LJ15" s="187"/>
      <c r="LK15" s="187"/>
      <c r="LL15" s="187"/>
      <c r="LM15" s="187"/>
      <c r="LN15" s="187"/>
      <c r="LO15" s="187"/>
      <c r="LP15" s="187"/>
      <c r="LQ15" s="187"/>
      <c r="LR15" s="187"/>
      <c r="LS15" s="187"/>
      <c r="LT15" s="187"/>
      <c r="LU15" s="187"/>
      <c r="LV15" s="187"/>
      <c r="LW15" s="187"/>
      <c r="LX15" s="187"/>
      <c r="LY15" s="187"/>
      <c r="LZ15" s="187"/>
      <c r="MA15" s="187"/>
      <c r="MB15" s="187"/>
      <c r="MC15" s="187"/>
      <c r="MD15" s="187"/>
      <c r="ME15" s="187"/>
      <c r="MF15" s="187"/>
      <c r="MG15" s="187"/>
      <c r="MH15" s="187"/>
      <c r="MI15" s="187"/>
      <c r="MJ15" s="187"/>
      <c r="MK15" s="187"/>
      <c r="ML15" s="187"/>
      <c r="MM15" s="187"/>
      <c r="MN15" s="187"/>
      <c r="MO15" s="187"/>
      <c r="MP15" s="187"/>
      <c r="MQ15" s="187"/>
      <c r="MR15" s="187"/>
      <c r="MS15" s="187"/>
      <c r="MT15" s="187"/>
      <c r="MU15" s="187"/>
      <c r="MV15" s="187"/>
      <c r="MW15" s="187"/>
      <c r="MX15" s="187"/>
    </row>
    <row r="16" spans="1:362" s="188" customFormat="1">
      <c r="A16" s="186" t="s">
        <v>12</v>
      </c>
      <c r="B16" s="186" t="s">
        <v>2498</v>
      </c>
      <c r="C16" s="186">
        <v>98</v>
      </c>
      <c r="D16" s="186" t="str">
        <f>DEC2HEX(HEX2DEC(INDEX(BaseAddressTable!$B$2:$B$74,(MATCH(A16,BaseAddressTable!$A$2:$A$74,0))))+HEX2DEC(C16))</f>
        <v>A026C098</v>
      </c>
      <c r="E16" s="186" t="s">
        <v>61</v>
      </c>
      <c r="F16" s="186" t="s">
        <v>2460</v>
      </c>
      <c r="G16" s="186" t="s">
        <v>135</v>
      </c>
      <c r="H16" s="186">
        <v>0</v>
      </c>
      <c r="I16" s="186" t="s">
        <v>2460</v>
      </c>
      <c r="J16" s="186" t="s">
        <v>2469</v>
      </c>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7"/>
      <c r="BP16" s="187"/>
      <c r="BQ16" s="187"/>
      <c r="BR16" s="18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c r="CT16" s="187"/>
      <c r="CU16" s="187"/>
      <c r="CV16" s="187"/>
      <c r="CW16" s="187"/>
      <c r="CX16" s="187"/>
      <c r="CY16" s="187"/>
      <c r="CZ16" s="187"/>
      <c r="DA16" s="187"/>
      <c r="DB16" s="187"/>
      <c r="DC16" s="187"/>
      <c r="DD16" s="187"/>
      <c r="DE16" s="187"/>
      <c r="DF16" s="187"/>
      <c r="DG16" s="187"/>
      <c r="DH16" s="187"/>
      <c r="DI16" s="187"/>
      <c r="DJ16" s="187"/>
      <c r="DK16" s="187"/>
      <c r="DL16" s="187"/>
      <c r="DM16" s="187"/>
      <c r="DN16" s="187"/>
      <c r="DO16" s="187"/>
      <c r="DP16" s="187"/>
      <c r="DQ16" s="187"/>
      <c r="DR16" s="187"/>
      <c r="DS16" s="187"/>
      <c r="DT16" s="187"/>
      <c r="DU16" s="187"/>
      <c r="DV16" s="187"/>
      <c r="DW16" s="187"/>
      <c r="DX16" s="187"/>
      <c r="DY16" s="187"/>
      <c r="DZ16" s="187"/>
      <c r="EA16" s="187"/>
      <c r="EB16" s="187"/>
      <c r="EC16" s="187"/>
      <c r="ED16" s="187"/>
      <c r="EE16" s="187"/>
      <c r="EF16" s="187"/>
      <c r="EG16" s="187"/>
      <c r="EH16" s="187"/>
      <c r="EI16" s="187"/>
      <c r="EJ16" s="187"/>
      <c r="EK16" s="187"/>
      <c r="EL16" s="187"/>
      <c r="EM16" s="187"/>
      <c r="EN16" s="187"/>
      <c r="EO16" s="187"/>
      <c r="EP16" s="187"/>
      <c r="EQ16" s="187"/>
      <c r="ER16" s="187"/>
      <c r="ES16" s="187"/>
      <c r="ET16" s="187"/>
      <c r="EU16" s="187"/>
      <c r="EV16" s="187"/>
      <c r="EW16" s="187"/>
      <c r="EX16" s="187"/>
      <c r="EY16" s="187"/>
      <c r="EZ16" s="187"/>
      <c r="FA16" s="187"/>
      <c r="FB16" s="187"/>
      <c r="FC16" s="187"/>
      <c r="FD16" s="187"/>
      <c r="FE16" s="187"/>
      <c r="FF16" s="187"/>
      <c r="FG16" s="187"/>
      <c r="FH16" s="187"/>
      <c r="FI16" s="187"/>
      <c r="FJ16" s="187"/>
      <c r="FK16" s="187"/>
      <c r="FL16" s="187"/>
      <c r="FM16" s="187"/>
      <c r="FN16" s="187"/>
      <c r="FO16" s="187"/>
      <c r="FP16" s="187"/>
      <c r="FQ16" s="187"/>
      <c r="FR16" s="187"/>
      <c r="FS16" s="187"/>
      <c r="FT16" s="187"/>
      <c r="FU16" s="187"/>
      <c r="FV16" s="187"/>
      <c r="FW16" s="187"/>
      <c r="FX16" s="187"/>
      <c r="FY16" s="187"/>
      <c r="FZ16" s="187"/>
      <c r="GA16" s="187"/>
      <c r="GB16" s="187"/>
      <c r="GC16" s="187"/>
      <c r="GD16" s="187"/>
      <c r="GE16" s="187"/>
      <c r="GF16" s="187"/>
      <c r="GG16" s="187"/>
      <c r="GH16" s="187"/>
      <c r="GI16" s="187"/>
      <c r="GJ16" s="187"/>
      <c r="GK16" s="187"/>
      <c r="GL16" s="187"/>
      <c r="GM16" s="187"/>
      <c r="GN16" s="187"/>
      <c r="GO16" s="187"/>
      <c r="GP16" s="187"/>
      <c r="GQ16" s="187"/>
      <c r="GR16" s="187"/>
      <c r="GS16" s="187"/>
      <c r="GT16" s="187"/>
      <c r="GU16" s="187"/>
      <c r="GV16" s="187"/>
      <c r="GW16" s="187"/>
      <c r="GX16" s="187"/>
      <c r="GY16" s="187"/>
      <c r="GZ16" s="187"/>
      <c r="HA16" s="187"/>
      <c r="HB16" s="187"/>
      <c r="HC16" s="187"/>
      <c r="HD16" s="187"/>
      <c r="HE16" s="187"/>
      <c r="HF16" s="187"/>
      <c r="HG16" s="187"/>
      <c r="HH16" s="187"/>
      <c r="HI16" s="187"/>
      <c r="HJ16" s="187"/>
      <c r="HK16" s="187"/>
      <c r="HL16" s="187"/>
      <c r="HM16" s="187"/>
      <c r="HN16" s="187"/>
      <c r="HO16" s="187"/>
      <c r="HP16" s="187"/>
      <c r="HQ16" s="187"/>
      <c r="HR16" s="187"/>
      <c r="HS16" s="187"/>
      <c r="HT16" s="187"/>
      <c r="HU16" s="187"/>
      <c r="HV16" s="187"/>
      <c r="HW16" s="187"/>
      <c r="HX16" s="187"/>
      <c r="HY16" s="187"/>
      <c r="HZ16" s="187"/>
      <c r="IA16" s="187"/>
      <c r="IB16" s="187"/>
      <c r="IC16" s="187"/>
      <c r="ID16" s="187"/>
      <c r="IE16" s="187"/>
      <c r="IF16" s="187"/>
      <c r="IG16" s="187"/>
      <c r="IH16" s="187"/>
      <c r="II16" s="187"/>
      <c r="IJ16" s="187"/>
      <c r="IK16" s="187"/>
      <c r="IL16" s="187"/>
      <c r="IM16" s="187"/>
      <c r="IN16" s="187"/>
      <c r="IO16" s="187"/>
      <c r="IP16" s="187"/>
      <c r="IQ16" s="187"/>
      <c r="IR16" s="187"/>
      <c r="IS16" s="187"/>
      <c r="IT16" s="187"/>
      <c r="IU16" s="187"/>
      <c r="IV16" s="187"/>
      <c r="IW16" s="187"/>
      <c r="IX16" s="187"/>
      <c r="IY16" s="187"/>
      <c r="IZ16" s="187"/>
      <c r="JA16" s="187"/>
      <c r="JB16" s="187"/>
      <c r="JC16" s="187"/>
      <c r="JD16" s="187"/>
      <c r="JE16" s="187"/>
      <c r="JF16" s="187"/>
      <c r="JG16" s="187"/>
      <c r="JH16" s="187"/>
      <c r="JI16" s="187"/>
      <c r="JJ16" s="187"/>
      <c r="JK16" s="187"/>
      <c r="JL16" s="187"/>
      <c r="JM16" s="187"/>
      <c r="JN16" s="187"/>
      <c r="JO16" s="187"/>
      <c r="JP16" s="187"/>
      <c r="JQ16" s="187"/>
      <c r="JR16" s="187"/>
      <c r="JS16" s="187"/>
      <c r="JT16" s="187"/>
      <c r="JU16" s="187"/>
      <c r="JV16" s="187"/>
      <c r="JW16" s="187"/>
      <c r="JX16" s="187"/>
      <c r="JY16" s="187"/>
      <c r="JZ16" s="187"/>
      <c r="KA16" s="187"/>
      <c r="KB16" s="187"/>
      <c r="KC16" s="187"/>
      <c r="KD16" s="187"/>
      <c r="KE16" s="187"/>
      <c r="KF16" s="187"/>
      <c r="KG16" s="187"/>
      <c r="KH16" s="187"/>
      <c r="KI16" s="187"/>
      <c r="KJ16" s="187"/>
      <c r="KK16" s="187"/>
      <c r="KL16" s="187"/>
      <c r="KM16" s="187"/>
      <c r="KN16" s="187"/>
      <c r="KO16" s="187"/>
      <c r="KP16" s="187"/>
      <c r="KQ16" s="187"/>
      <c r="KR16" s="187"/>
      <c r="KS16" s="187"/>
      <c r="KT16" s="187"/>
      <c r="KU16" s="187"/>
      <c r="KV16" s="187"/>
      <c r="KW16" s="187"/>
      <c r="KX16" s="187"/>
      <c r="KY16" s="187"/>
      <c r="KZ16" s="187"/>
      <c r="LA16" s="187"/>
      <c r="LB16" s="187"/>
      <c r="LC16" s="187"/>
      <c r="LD16" s="187"/>
      <c r="LE16" s="187"/>
      <c r="LF16" s="187"/>
      <c r="LG16" s="187"/>
      <c r="LH16" s="187"/>
      <c r="LI16" s="187"/>
      <c r="LJ16" s="187"/>
      <c r="LK16" s="187"/>
      <c r="LL16" s="187"/>
      <c r="LM16" s="187"/>
      <c r="LN16" s="187"/>
      <c r="LO16" s="187"/>
      <c r="LP16" s="187"/>
      <c r="LQ16" s="187"/>
      <c r="LR16" s="187"/>
      <c r="LS16" s="187"/>
      <c r="LT16" s="187"/>
      <c r="LU16" s="187"/>
      <c r="LV16" s="187"/>
      <c r="LW16" s="187"/>
      <c r="LX16" s="187"/>
      <c r="LY16" s="187"/>
      <c r="LZ16" s="187"/>
      <c r="MA16" s="187"/>
      <c r="MB16" s="187"/>
      <c r="MC16" s="187"/>
      <c r="MD16" s="187"/>
      <c r="ME16" s="187"/>
      <c r="MF16" s="187"/>
      <c r="MG16" s="187"/>
      <c r="MH16" s="187"/>
      <c r="MI16" s="187"/>
      <c r="MJ16" s="187"/>
      <c r="MK16" s="187"/>
      <c r="ML16" s="187"/>
      <c r="MM16" s="187"/>
      <c r="MN16" s="187"/>
      <c r="MO16" s="187"/>
      <c r="MP16" s="187"/>
      <c r="MQ16" s="187"/>
      <c r="MR16" s="187"/>
      <c r="MS16" s="187"/>
      <c r="MT16" s="187"/>
      <c r="MU16" s="187"/>
      <c r="MV16" s="187"/>
      <c r="MW16" s="187"/>
      <c r="MX16" s="187"/>
    </row>
    <row r="17" spans="1:362" s="188" customFormat="1">
      <c r="A17" s="186" t="s">
        <v>12</v>
      </c>
      <c r="B17" s="186" t="s">
        <v>2498</v>
      </c>
      <c r="C17" s="186">
        <v>98</v>
      </c>
      <c r="D17" s="186" t="str">
        <f>DEC2HEX(HEX2DEC(INDEX(BaseAddressTable!$B$2:$B$74,(MATCH(A17,BaseAddressTable!$A$2:$A$74,0))))+HEX2DEC(C17))</f>
        <v>A026C098</v>
      </c>
      <c r="E17" s="186" t="s">
        <v>61</v>
      </c>
      <c r="F17" s="186" t="s">
        <v>2501</v>
      </c>
      <c r="G17" s="186" t="s">
        <v>139</v>
      </c>
      <c r="H17" s="186">
        <v>0</v>
      </c>
      <c r="I17" s="186" t="s">
        <v>2461</v>
      </c>
      <c r="J17" s="186" t="s">
        <v>2504</v>
      </c>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c r="CT17" s="187"/>
      <c r="CU17" s="187"/>
      <c r="CV17" s="187"/>
      <c r="CW17" s="187"/>
      <c r="CX17" s="187"/>
      <c r="CY17" s="187"/>
      <c r="CZ17" s="187"/>
      <c r="DA17" s="187"/>
      <c r="DB17" s="187"/>
      <c r="DC17" s="187"/>
      <c r="DD17" s="187"/>
      <c r="DE17" s="187"/>
      <c r="DF17" s="187"/>
      <c r="DG17" s="187"/>
      <c r="DH17" s="187"/>
      <c r="DI17" s="187"/>
      <c r="DJ17" s="187"/>
      <c r="DK17" s="187"/>
      <c r="DL17" s="187"/>
      <c r="DM17" s="187"/>
      <c r="DN17" s="187"/>
      <c r="DO17" s="187"/>
      <c r="DP17" s="187"/>
      <c r="DQ17" s="187"/>
      <c r="DR17" s="187"/>
      <c r="DS17" s="187"/>
      <c r="DT17" s="187"/>
      <c r="DU17" s="187"/>
      <c r="DV17" s="187"/>
      <c r="DW17" s="187"/>
      <c r="DX17" s="187"/>
      <c r="DY17" s="187"/>
      <c r="DZ17" s="187"/>
      <c r="EA17" s="187"/>
      <c r="EB17" s="187"/>
      <c r="EC17" s="187"/>
      <c r="ED17" s="187"/>
      <c r="EE17" s="187"/>
      <c r="EF17" s="187"/>
      <c r="EG17" s="187"/>
      <c r="EH17" s="187"/>
      <c r="EI17" s="187"/>
      <c r="EJ17" s="187"/>
      <c r="EK17" s="187"/>
      <c r="EL17" s="187"/>
      <c r="EM17" s="187"/>
      <c r="EN17" s="187"/>
      <c r="EO17" s="187"/>
      <c r="EP17" s="187"/>
      <c r="EQ17" s="187"/>
      <c r="ER17" s="187"/>
      <c r="ES17" s="187"/>
      <c r="ET17" s="187"/>
      <c r="EU17" s="187"/>
      <c r="EV17" s="187"/>
      <c r="EW17" s="187"/>
      <c r="EX17" s="187"/>
      <c r="EY17" s="187"/>
      <c r="EZ17" s="187"/>
      <c r="FA17" s="187"/>
      <c r="FB17" s="187"/>
      <c r="FC17" s="187"/>
      <c r="FD17" s="187"/>
      <c r="FE17" s="187"/>
      <c r="FF17" s="187"/>
      <c r="FG17" s="187"/>
      <c r="FH17" s="187"/>
      <c r="FI17" s="187"/>
      <c r="FJ17" s="187"/>
      <c r="FK17" s="187"/>
      <c r="FL17" s="187"/>
      <c r="FM17" s="187"/>
      <c r="FN17" s="187"/>
      <c r="FO17" s="187"/>
      <c r="FP17" s="187"/>
      <c r="FQ17" s="187"/>
      <c r="FR17" s="187"/>
      <c r="FS17" s="187"/>
      <c r="FT17" s="187"/>
      <c r="FU17" s="187"/>
      <c r="FV17" s="187"/>
      <c r="FW17" s="187"/>
      <c r="FX17" s="187"/>
      <c r="FY17" s="187"/>
      <c r="FZ17" s="187"/>
      <c r="GA17" s="187"/>
      <c r="GB17" s="187"/>
      <c r="GC17" s="187"/>
      <c r="GD17" s="187"/>
      <c r="GE17" s="187"/>
      <c r="GF17" s="187"/>
      <c r="GG17" s="187"/>
      <c r="GH17" s="187"/>
      <c r="GI17" s="187"/>
      <c r="GJ17" s="187"/>
      <c r="GK17" s="187"/>
      <c r="GL17" s="187"/>
      <c r="GM17" s="187"/>
      <c r="GN17" s="187"/>
      <c r="GO17" s="187"/>
      <c r="GP17" s="187"/>
      <c r="GQ17" s="187"/>
      <c r="GR17" s="187"/>
      <c r="GS17" s="187"/>
      <c r="GT17" s="187"/>
      <c r="GU17" s="187"/>
      <c r="GV17" s="187"/>
      <c r="GW17" s="187"/>
      <c r="GX17" s="187"/>
      <c r="GY17" s="187"/>
      <c r="GZ17" s="187"/>
      <c r="HA17" s="187"/>
      <c r="HB17" s="187"/>
      <c r="HC17" s="187"/>
      <c r="HD17" s="187"/>
      <c r="HE17" s="187"/>
      <c r="HF17" s="187"/>
      <c r="HG17" s="187"/>
      <c r="HH17" s="187"/>
      <c r="HI17" s="187"/>
      <c r="HJ17" s="187"/>
      <c r="HK17" s="187"/>
      <c r="HL17" s="187"/>
      <c r="HM17" s="187"/>
      <c r="HN17" s="187"/>
      <c r="HO17" s="187"/>
      <c r="HP17" s="187"/>
      <c r="HQ17" s="187"/>
      <c r="HR17" s="187"/>
      <c r="HS17" s="187"/>
      <c r="HT17" s="187"/>
      <c r="HU17" s="187"/>
      <c r="HV17" s="187"/>
      <c r="HW17" s="187"/>
      <c r="HX17" s="187"/>
      <c r="HY17" s="187"/>
      <c r="HZ17" s="187"/>
      <c r="IA17" s="187"/>
      <c r="IB17" s="187"/>
      <c r="IC17" s="187"/>
      <c r="ID17" s="187"/>
      <c r="IE17" s="187"/>
      <c r="IF17" s="187"/>
      <c r="IG17" s="187"/>
      <c r="IH17" s="187"/>
      <c r="II17" s="187"/>
      <c r="IJ17" s="187"/>
      <c r="IK17" s="187"/>
      <c r="IL17" s="187"/>
      <c r="IM17" s="187"/>
      <c r="IN17" s="187"/>
      <c r="IO17" s="187"/>
      <c r="IP17" s="187"/>
      <c r="IQ17" s="187"/>
      <c r="IR17" s="187"/>
      <c r="IS17" s="187"/>
      <c r="IT17" s="187"/>
      <c r="IU17" s="187"/>
      <c r="IV17" s="187"/>
      <c r="IW17" s="187"/>
      <c r="IX17" s="187"/>
      <c r="IY17" s="187"/>
      <c r="IZ17" s="187"/>
      <c r="JA17" s="187"/>
      <c r="JB17" s="187"/>
      <c r="JC17" s="187"/>
      <c r="JD17" s="187"/>
      <c r="JE17" s="187"/>
      <c r="JF17" s="187"/>
      <c r="JG17" s="187"/>
      <c r="JH17" s="187"/>
      <c r="JI17" s="187"/>
      <c r="JJ17" s="187"/>
      <c r="JK17" s="187"/>
      <c r="JL17" s="187"/>
      <c r="JM17" s="187"/>
      <c r="JN17" s="187"/>
      <c r="JO17" s="187"/>
      <c r="JP17" s="187"/>
      <c r="JQ17" s="187"/>
      <c r="JR17" s="187"/>
      <c r="JS17" s="187"/>
      <c r="JT17" s="187"/>
      <c r="JU17" s="187"/>
      <c r="JV17" s="187"/>
      <c r="JW17" s="187"/>
      <c r="JX17" s="187"/>
      <c r="JY17" s="187"/>
      <c r="JZ17" s="187"/>
      <c r="KA17" s="187"/>
      <c r="KB17" s="187"/>
      <c r="KC17" s="187"/>
      <c r="KD17" s="187"/>
      <c r="KE17" s="187"/>
      <c r="KF17" s="187"/>
      <c r="KG17" s="187"/>
      <c r="KH17" s="187"/>
      <c r="KI17" s="187"/>
      <c r="KJ17" s="187"/>
      <c r="KK17" s="187"/>
      <c r="KL17" s="187"/>
      <c r="KM17" s="187"/>
      <c r="KN17" s="187"/>
      <c r="KO17" s="187"/>
      <c r="KP17" s="187"/>
      <c r="KQ17" s="187"/>
      <c r="KR17" s="187"/>
      <c r="KS17" s="187"/>
      <c r="KT17" s="187"/>
      <c r="KU17" s="187"/>
      <c r="KV17" s="187"/>
      <c r="KW17" s="187"/>
      <c r="KX17" s="187"/>
      <c r="KY17" s="187"/>
      <c r="KZ17" s="187"/>
      <c r="LA17" s="187"/>
      <c r="LB17" s="187"/>
      <c r="LC17" s="187"/>
      <c r="LD17" s="187"/>
      <c r="LE17" s="187"/>
      <c r="LF17" s="187"/>
      <c r="LG17" s="187"/>
      <c r="LH17" s="187"/>
      <c r="LI17" s="187"/>
      <c r="LJ17" s="187"/>
      <c r="LK17" s="187"/>
      <c r="LL17" s="187"/>
      <c r="LM17" s="187"/>
      <c r="LN17" s="187"/>
      <c r="LO17" s="187"/>
      <c r="LP17" s="187"/>
      <c r="LQ17" s="187"/>
      <c r="LR17" s="187"/>
      <c r="LS17" s="187"/>
      <c r="LT17" s="187"/>
      <c r="LU17" s="187"/>
      <c r="LV17" s="187"/>
      <c r="LW17" s="187"/>
      <c r="LX17" s="187"/>
      <c r="LY17" s="187"/>
      <c r="LZ17" s="187"/>
      <c r="MA17" s="187"/>
      <c r="MB17" s="187"/>
      <c r="MC17" s="187"/>
      <c r="MD17" s="187"/>
      <c r="ME17" s="187"/>
      <c r="MF17" s="187"/>
      <c r="MG17" s="187"/>
      <c r="MH17" s="187"/>
      <c r="MI17" s="187"/>
      <c r="MJ17" s="187"/>
      <c r="MK17" s="187"/>
      <c r="ML17" s="187"/>
      <c r="MM17" s="187"/>
      <c r="MN17" s="187"/>
      <c r="MO17" s="187"/>
      <c r="MP17" s="187"/>
      <c r="MQ17" s="187"/>
      <c r="MR17" s="187"/>
      <c r="MS17" s="187"/>
      <c r="MT17" s="187"/>
      <c r="MU17" s="187"/>
      <c r="MV17" s="187"/>
      <c r="MW17" s="187"/>
      <c r="MX17" s="187"/>
    </row>
    <row r="18" spans="1:362" s="188" customFormat="1">
      <c r="A18" s="186" t="s">
        <v>12</v>
      </c>
      <c r="B18" s="186" t="s">
        <v>2498</v>
      </c>
      <c r="C18" s="186">
        <v>98</v>
      </c>
      <c r="D18" s="186" t="str">
        <f>DEC2HEX(HEX2DEC(INDEX(BaseAddressTable!$B$2:$B$74,(MATCH(A18,BaseAddressTable!$A$2:$A$74,0))))+HEX2DEC(C18))</f>
        <v>A026C098</v>
      </c>
      <c r="E18" s="186" t="s">
        <v>61</v>
      </c>
      <c r="F18" s="186" t="s">
        <v>2476</v>
      </c>
      <c r="G18" s="186" t="s">
        <v>109</v>
      </c>
      <c r="H18" s="186">
        <v>0</v>
      </c>
      <c r="I18" s="186" t="s">
        <v>2476</v>
      </c>
      <c r="J18" s="186" t="s">
        <v>2478</v>
      </c>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7"/>
      <c r="BP18" s="187"/>
      <c r="BQ18" s="187"/>
      <c r="BR18" s="18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c r="CT18" s="187"/>
      <c r="CU18" s="187"/>
      <c r="CV18" s="187"/>
      <c r="CW18" s="187"/>
      <c r="CX18" s="187"/>
      <c r="CY18" s="187"/>
      <c r="CZ18" s="187"/>
      <c r="DA18" s="187"/>
      <c r="DB18" s="187"/>
      <c r="DC18" s="187"/>
      <c r="DD18" s="187"/>
      <c r="DE18" s="187"/>
      <c r="DF18" s="187"/>
      <c r="DG18" s="187"/>
      <c r="DH18" s="187"/>
      <c r="DI18" s="187"/>
      <c r="DJ18" s="187"/>
      <c r="DK18" s="187"/>
      <c r="DL18" s="187"/>
      <c r="DM18" s="187"/>
      <c r="DN18" s="187"/>
      <c r="DO18" s="187"/>
      <c r="DP18" s="187"/>
      <c r="DQ18" s="187"/>
      <c r="DR18" s="187"/>
      <c r="DS18" s="187"/>
      <c r="DT18" s="187"/>
      <c r="DU18" s="187"/>
      <c r="DV18" s="187"/>
      <c r="DW18" s="187"/>
      <c r="DX18" s="187"/>
      <c r="DY18" s="187"/>
      <c r="DZ18" s="187"/>
      <c r="EA18" s="187"/>
      <c r="EB18" s="187"/>
      <c r="EC18" s="187"/>
      <c r="ED18" s="187"/>
      <c r="EE18" s="187"/>
      <c r="EF18" s="187"/>
      <c r="EG18" s="187"/>
      <c r="EH18" s="187"/>
      <c r="EI18" s="187"/>
      <c r="EJ18" s="187"/>
      <c r="EK18" s="187"/>
      <c r="EL18" s="187"/>
      <c r="EM18" s="187"/>
      <c r="EN18" s="187"/>
      <c r="EO18" s="187"/>
      <c r="EP18" s="187"/>
      <c r="EQ18" s="187"/>
      <c r="ER18" s="187"/>
      <c r="ES18" s="187"/>
      <c r="ET18" s="187"/>
      <c r="EU18" s="187"/>
      <c r="EV18" s="187"/>
      <c r="EW18" s="187"/>
      <c r="EX18" s="187"/>
      <c r="EY18" s="187"/>
      <c r="EZ18" s="187"/>
      <c r="FA18" s="187"/>
      <c r="FB18" s="187"/>
      <c r="FC18" s="187"/>
      <c r="FD18" s="187"/>
      <c r="FE18" s="187"/>
      <c r="FF18" s="187"/>
      <c r="FG18" s="187"/>
      <c r="FH18" s="187"/>
      <c r="FI18" s="187"/>
      <c r="FJ18" s="187"/>
      <c r="FK18" s="187"/>
      <c r="FL18" s="187"/>
      <c r="FM18" s="187"/>
      <c r="FN18" s="187"/>
      <c r="FO18" s="187"/>
      <c r="FP18" s="187"/>
      <c r="FQ18" s="187"/>
      <c r="FR18" s="187"/>
      <c r="FS18" s="187"/>
      <c r="FT18" s="187"/>
      <c r="FU18" s="187"/>
      <c r="FV18" s="187"/>
      <c r="FW18" s="187"/>
      <c r="FX18" s="187"/>
      <c r="FY18" s="187"/>
      <c r="FZ18" s="187"/>
      <c r="GA18" s="187"/>
      <c r="GB18" s="187"/>
      <c r="GC18" s="187"/>
      <c r="GD18" s="187"/>
      <c r="GE18" s="187"/>
      <c r="GF18" s="187"/>
      <c r="GG18" s="187"/>
      <c r="GH18" s="187"/>
      <c r="GI18" s="187"/>
      <c r="GJ18" s="187"/>
      <c r="GK18" s="187"/>
      <c r="GL18" s="187"/>
      <c r="GM18" s="187"/>
      <c r="GN18" s="187"/>
      <c r="GO18" s="187"/>
      <c r="GP18" s="187"/>
      <c r="GQ18" s="187"/>
      <c r="GR18" s="187"/>
      <c r="GS18" s="187"/>
      <c r="GT18" s="187"/>
      <c r="GU18" s="187"/>
      <c r="GV18" s="187"/>
      <c r="GW18" s="187"/>
      <c r="GX18" s="187"/>
      <c r="GY18" s="187"/>
      <c r="GZ18" s="187"/>
      <c r="HA18" s="187"/>
      <c r="HB18" s="187"/>
      <c r="HC18" s="187"/>
      <c r="HD18" s="187"/>
      <c r="HE18" s="187"/>
      <c r="HF18" s="187"/>
      <c r="HG18" s="187"/>
      <c r="HH18" s="187"/>
      <c r="HI18" s="187"/>
      <c r="HJ18" s="187"/>
      <c r="HK18" s="187"/>
      <c r="HL18" s="187"/>
      <c r="HM18" s="187"/>
      <c r="HN18" s="187"/>
      <c r="HO18" s="187"/>
      <c r="HP18" s="187"/>
      <c r="HQ18" s="187"/>
      <c r="HR18" s="187"/>
      <c r="HS18" s="187"/>
      <c r="HT18" s="187"/>
      <c r="HU18" s="187"/>
      <c r="HV18" s="187"/>
      <c r="HW18" s="187"/>
      <c r="HX18" s="187"/>
      <c r="HY18" s="187"/>
      <c r="HZ18" s="187"/>
      <c r="IA18" s="187"/>
      <c r="IB18" s="187"/>
      <c r="IC18" s="187"/>
      <c r="ID18" s="187"/>
      <c r="IE18" s="187"/>
      <c r="IF18" s="187"/>
      <c r="IG18" s="187"/>
      <c r="IH18" s="187"/>
      <c r="II18" s="187"/>
      <c r="IJ18" s="187"/>
      <c r="IK18" s="187"/>
      <c r="IL18" s="187"/>
      <c r="IM18" s="187"/>
      <c r="IN18" s="187"/>
      <c r="IO18" s="187"/>
      <c r="IP18" s="187"/>
      <c r="IQ18" s="187"/>
      <c r="IR18" s="187"/>
      <c r="IS18" s="187"/>
      <c r="IT18" s="187"/>
      <c r="IU18" s="187"/>
      <c r="IV18" s="187"/>
      <c r="IW18" s="187"/>
      <c r="IX18" s="187"/>
      <c r="IY18" s="187"/>
      <c r="IZ18" s="187"/>
      <c r="JA18" s="187"/>
      <c r="JB18" s="187"/>
      <c r="JC18" s="187"/>
      <c r="JD18" s="187"/>
      <c r="JE18" s="187"/>
      <c r="JF18" s="187"/>
      <c r="JG18" s="187"/>
      <c r="JH18" s="187"/>
      <c r="JI18" s="187"/>
      <c r="JJ18" s="187"/>
      <c r="JK18" s="187"/>
      <c r="JL18" s="187"/>
      <c r="JM18" s="187"/>
      <c r="JN18" s="187"/>
      <c r="JO18" s="187"/>
      <c r="JP18" s="187"/>
      <c r="JQ18" s="187"/>
      <c r="JR18" s="187"/>
      <c r="JS18" s="187"/>
      <c r="JT18" s="187"/>
      <c r="JU18" s="187"/>
      <c r="JV18" s="187"/>
      <c r="JW18" s="187"/>
      <c r="JX18" s="187"/>
      <c r="JY18" s="187"/>
      <c r="JZ18" s="187"/>
      <c r="KA18" s="187"/>
      <c r="KB18" s="187"/>
      <c r="KC18" s="187"/>
      <c r="KD18" s="187"/>
      <c r="KE18" s="187"/>
      <c r="KF18" s="187"/>
      <c r="KG18" s="187"/>
      <c r="KH18" s="187"/>
      <c r="KI18" s="187"/>
      <c r="KJ18" s="187"/>
      <c r="KK18" s="187"/>
      <c r="KL18" s="187"/>
      <c r="KM18" s="187"/>
      <c r="KN18" s="187"/>
      <c r="KO18" s="187"/>
      <c r="KP18" s="187"/>
      <c r="KQ18" s="187"/>
      <c r="KR18" s="187"/>
      <c r="KS18" s="187"/>
      <c r="KT18" s="187"/>
      <c r="KU18" s="187"/>
      <c r="KV18" s="187"/>
      <c r="KW18" s="187"/>
      <c r="KX18" s="187"/>
      <c r="KY18" s="187"/>
      <c r="KZ18" s="187"/>
      <c r="LA18" s="187"/>
      <c r="LB18" s="187"/>
      <c r="LC18" s="187"/>
      <c r="LD18" s="187"/>
      <c r="LE18" s="187"/>
      <c r="LF18" s="187"/>
      <c r="LG18" s="187"/>
      <c r="LH18" s="187"/>
      <c r="LI18" s="187"/>
      <c r="LJ18" s="187"/>
      <c r="LK18" s="187"/>
      <c r="LL18" s="187"/>
      <c r="LM18" s="187"/>
      <c r="LN18" s="187"/>
      <c r="LO18" s="187"/>
      <c r="LP18" s="187"/>
      <c r="LQ18" s="187"/>
      <c r="LR18" s="187"/>
      <c r="LS18" s="187"/>
      <c r="LT18" s="187"/>
      <c r="LU18" s="187"/>
      <c r="LV18" s="187"/>
      <c r="LW18" s="187"/>
      <c r="LX18" s="187"/>
      <c r="LY18" s="187"/>
      <c r="LZ18" s="187"/>
      <c r="MA18" s="187"/>
      <c r="MB18" s="187"/>
      <c r="MC18" s="187"/>
      <c r="MD18" s="187"/>
      <c r="ME18" s="187"/>
      <c r="MF18" s="187"/>
      <c r="MG18" s="187"/>
      <c r="MH18" s="187"/>
      <c r="MI18" s="187"/>
      <c r="MJ18" s="187"/>
      <c r="MK18" s="187"/>
      <c r="ML18" s="187"/>
      <c r="MM18" s="187"/>
      <c r="MN18" s="187"/>
      <c r="MO18" s="187"/>
      <c r="MP18" s="187"/>
      <c r="MQ18" s="187"/>
      <c r="MR18" s="187"/>
      <c r="MS18" s="187"/>
      <c r="MT18" s="187"/>
      <c r="MU18" s="187"/>
      <c r="MV18" s="187"/>
      <c r="MW18" s="187"/>
      <c r="MX18" s="187"/>
    </row>
    <row r="19" spans="1:362" s="188" customFormat="1">
      <c r="A19" s="186" t="s">
        <v>12</v>
      </c>
      <c r="B19" s="186" t="s">
        <v>2498</v>
      </c>
      <c r="C19" s="186">
        <v>98</v>
      </c>
      <c r="D19" s="186" t="str">
        <f>DEC2HEX(HEX2DEC(INDEX(BaseAddressTable!$B$2:$B$74,(MATCH(A19,BaseAddressTable!$A$2:$A$74,0))))+HEX2DEC(C19))</f>
        <v>A026C098</v>
      </c>
      <c r="E19" s="186" t="s">
        <v>61</v>
      </c>
      <c r="F19" s="186" t="s">
        <v>2477</v>
      </c>
      <c r="G19" s="186" t="s">
        <v>149</v>
      </c>
      <c r="H19" s="186">
        <v>0</v>
      </c>
      <c r="I19" s="186" t="s">
        <v>2477</v>
      </c>
      <c r="J19" s="186" t="s">
        <v>2479</v>
      </c>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c r="CZ19" s="187"/>
      <c r="DA19" s="187"/>
      <c r="DB19" s="187"/>
      <c r="DC19" s="187"/>
      <c r="DD19" s="187"/>
      <c r="DE19" s="187"/>
      <c r="DF19" s="187"/>
      <c r="DG19" s="187"/>
      <c r="DH19" s="187"/>
      <c r="DI19" s="187"/>
      <c r="DJ19" s="187"/>
      <c r="DK19" s="187"/>
      <c r="DL19" s="187"/>
      <c r="DM19" s="187"/>
      <c r="DN19" s="187"/>
      <c r="DO19" s="187"/>
      <c r="DP19" s="187"/>
      <c r="DQ19" s="187"/>
      <c r="DR19" s="187"/>
      <c r="DS19" s="187"/>
      <c r="DT19" s="187"/>
      <c r="DU19" s="187"/>
      <c r="DV19" s="187"/>
      <c r="DW19" s="187"/>
      <c r="DX19" s="187"/>
      <c r="DY19" s="187"/>
      <c r="DZ19" s="187"/>
      <c r="EA19" s="187"/>
      <c r="EB19" s="187"/>
      <c r="EC19" s="187"/>
      <c r="ED19" s="187"/>
      <c r="EE19" s="187"/>
      <c r="EF19" s="187"/>
      <c r="EG19" s="187"/>
      <c r="EH19" s="187"/>
      <c r="EI19" s="187"/>
      <c r="EJ19" s="187"/>
      <c r="EK19" s="187"/>
      <c r="EL19" s="187"/>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P19" s="187"/>
      <c r="FQ19" s="187"/>
      <c r="FR19" s="187"/>
      <c r="FS19" s="187"/>
      <c r="FT19" s="187"/>
      <c r="FU19" s="187"/>
      <c r="FV19" s="187"/>
      <c r="FW19" s="187"/>
      <c r="FX19" s="187"/>
      <c r="FY19" s="187"/>
      <c r="FZ19" s="187"/>
      <c r="GA19" s="187"/>
      <c r="GB19" s="187"/>
      <c r="GC19" s="187"/>
      <c r="GD19" s="187"/>
      <c r="GE19" s="187"/>
      <c r="GF19" s="187"/>
      <c r="GG19" s="187"/>
      <c r="GH19" s="187"/>
      <c r="GI19" s="187"/>
      <c r="GJ19" s="187"/>
      <c r="GK19" s="187"/>
      <c r="GL19" s="187"/>
      <c r="GM19" s="187"/>
      <c r="GN19" s="187"/>
      <c r="GO19" s="187"/>
      <c r="GP19" s="187"/>
      <c r="GQ19" s="187"/>
      <c r="GR19" s="187"/>
      <c r="GS19" s="187"/>
      <c r="GT19" s="187"/>
      <c r="GU19" s="187"/>
      <c r="GV19" s="187"/>
      <c r="GW19" s="187"/>
      <c r="GX19" s="187"/>
      <c r="GY19" s="187"/>
      <c r="GZ19" s="187"/>
      <c r="HA19" s="187"/>
      <c r="HB19" s="187"/>
      <c r="HC19" s="187"/>
      <c r="HD19" s="187"/>
      <c r="HE19" s="187"/>
      <c r="HF19" s="187"/>
      <c r="HG19" s="187"/>
      <c r="HH19" s="187"/>
      <c r="HI19" s="187"/>
      <c r="HJ19" s="187"/>
      <c r="HK19" s="187"/>
      <c r="HL19" s="187"/>
      <c r="HM19" s="187"/>
      <c r="HN19" s="187"/>
      <c r="HO19" s="187"/>
      <c r="HP19" s="187"/>
      <c r="HQ19" s="187"/>
      <c r="HR19" s="187"/>
      <c r="HS19" s="187"/>
      <c r="HT19" s="187"/>
      <c r="HU19" s="187"/>
      <c r="HV19" s="187"/>
      <c r="HW19" s="187"/>
      <c r="HX19" s="187"/>
      <c r="HY19" s="187"/>
      <c r="HZ19" s="187"/>
      <c r="IA19" s="187"/>
      <c r="IB19" s="187"/>
      <c r="IC19" s="187"/>
      <c r="ID19" s="187"/>
      <c r="IE19" s="187"/>
      <c r="IF19" s="187"/>
      <c r="IG19" s="187"/>
      <c r="IH19" s="187"/>
      <c r="II19" s="187"/>
      <c r="IJ19" s="187"/>
      <c r="IK19" s="187"/>
      <c r="IL19" s="187"/>
      <c r="IM19" s="187"/>
      <c r="IN19" s="187"/>
      <c r="IO19" s="187"/>
      <c r="IP19" s="187"/>
      <c r="IQ19" s="187"/>
      <c r="IR19" s="187"/>
      <c r="IS19" s="187"/>
      <c r="IT19" s="187"/>
      <c r="IU19" s="187"/>
      <c r="IV19" s="187"/>
      <c r="IW19" s="187"/>
      <c r="IX19" s="187"/>
      <c r="IY19" s="187"/>
      <c r="IZ19" s="187"/>
      <c r="JA19" s="187"/>
      <c r="JB19" s="187"/>
      <c r="JC19" s="187"/>
      <c r="JD19" s="187"/>
      <c r="JE19" s="187"/>
      <c r="JF19" s="187"/>
      <c r="JG19" s="187"/>
      <c r="JH19" s="187"/>
      <c r="JI19" s="187"/>
      <c r="JJ19" s="187"/>
      <c r="JK19" s="187"/>
      <c r="JL19" s="187"/>
      <c r="JM19" s="187"/>
      <c r="JN19" s="187"/>
      <c r="JO19" s="187"/>
      <c r="JP19" s="187"/>
      <c r="JQ19" s="187"/>
      <c r="JR19" s="187"/>
      <c r="JS19" s="187"/>
      <c r="JT19" s="187"/>
      <c r="JU19" s="187"/>
      <c r="JV19" s="187"/>
      <c r="JW19" s="187"/>
      <c r="JX19" s="187"/>
      <c r="JY19" s="187"/>
      <c r="JZ19" s="187"/>
      <c r="KA19" s="187"/>
      <c r="KB19" s="187"/>
      <c r="KC19" s="187"/>
      <c r="KD19" s="187"/>
      <c r="KE19" s="187"/>
      <c r="KF19" s="187"/>
      <c r="KG19" s="187"/>
      <c r="KH19" s="187"/>
      <c r="KI19" s="187"/>
      <c r="KJ19" s="187"/>
      <c r="KK19" s="187"/>
      <c r="KL19" s="187"/>
      <c r="KM19" s="187"/>
      <c r="KN19" s="187"/>
      <c r="KO19" s="187"/>
      <c r="KP19" s="187"/>
      <c r="KQ19" s="187"/>
      <c r="KR19" s="187"/>
      <c r="KS19" s="187"/>
      <c r="KT19" s="187"/>
      <c r="KU19" s="187"/>
      <c r="KV19" s="187"/>
      <c r="KW19" s="187"/>
      <c r="KX19" s="187"/>
      <c r="KY19" s="187"/>
      <c r="KZ19" s="187"/>
      <c r="LA19" s="187"/>
      <c r="LB19" s="187"/>
      <c r="LC19" s="187"/>
      <c r="LD19" s="187"/>
      <c r="LE19" s="187"/>
      <c r="LF19" s="187"/>
      <c r="LG19" s="187"/>
      <c r="LH19" s="187"/>
      <c r="LI19" s="187"/>
      <c r="LJ19" s="187"/>
      <c r="LK19" s="187"/>
      <c r="LL19" s="187"/>
      <c r="LM19" s="187"/>
      <c r="LN19" s="187"/>
      <c r="LO19" s="187"/>
      <c r="LP19" s="187"/>
      <c r="LQ19" s="187"/>
      <c r="LR19" s="187"/>
      <c r="LS19" s="187"/>
      <c r="LT19" s="187"/>
      <c r="LU19" s="187"/>
      <c r="LV19" s="187"/>
      <c r="LW19" s="187"/>
      <c r="LX19" s="187"/>
      <c r="LY19" s="187"/>
      <c r="LZ19" s="187"/>
      <c r="MA19" s="187"/>
      <c r="MB19" s="187"/>
      <c r="MC19" s="187"/>
      <c r="MD19" s="187"/>
      <c r="ME19" s="187"/>
      <c r="MF19" s="187"/>
      <c r="MG19" s="187"/>
      <c r="MH19" s="187"/>
      <c r="MI19" s="187"/>
      <c r="MJ19" s="187"/>
      <c r="MK19" s="187"/>
      <c r="ML19" s="187"/>
      <c r="MM19" s="187"/>
      <c r="MN19" s="187"/>
      <c r="MO19" s="187"/>
      <c r="MP19" s="187"/>
      <c r="MQ19" s="187"/>
      <c r="MR19" s="187"/>
      <c r="MS19" s="187"/>
      <c r="MT19" s="187"/>
      <c r="MU19" s="187"/>
      <c r="MV19" s="187"/>
      <c r="MW19" s="187"/>
      <c r="MX19" s="187"/>
    </row>
    <row r="20" spans="1:362" s="187" customFormat="1">
      <c r="A20" s="186" t="s">
        <v>12</v>
      </c>
      <c r="B20" s="186" t="s">
        <v>2498</v>
      </c>
      <c r="C20" s="186">
        <v>98</v>
      </c>
      <c r="D20" s="186" t="str">
        <f>DEC2HEX(HEX2DEC(INDEX(BaseAddressTable!$B$2:$B$74,(MATCH(A20,BaseAddressTable!$A$2:$A$74,0))))+HEX2DEC(C20))</f>
        <v>A026C098</v>
      </c>
      <c r="E20" s="186" t="s">
        <v>61</v>
      </c>
      <c r="F20" s="186" t="s">
        <v>2462</v>
      </c>
      <c r="G20" s="186" t="s">
        <v>1854</v>
      </c>
      <c r="H20" s="186">
        <v>0</v>
      </c>
      <c r="I20" s="186" t="s">
        <v>2462</v>
      </c>
      <c r="J20" s="186" t="s">
        <v>2470</v>
      </c>
    </row>
    <row r="21" spans="1:362" s="187" customFormat="1">
      <c r="A21" s="186" t="s">
        <v>12</v>
      </c>
      <c r="B21" s="186" t="s">
        <v>2498</v>
      </c>
      <c r="C21" s="186">
        <v>98</v>
      </c>
      <c r="D21" s="186" t="str">
        <f>DEC2HEX(HEX2DEC(INDEX(BaseAddressTable!$B$2:$B$74,(MATCH(A21,BaseAddressTable!$A$2:$A$74,0))))+HEX2DEC(C21))</f>
        <v>A026C098</v>
      </c>
      <c r="E21" s="186" t="s">
        <v>61</v>
      </c>
      <c r="F21" s="186" t="s">
        <v>2505</v>
      </c>
      <c r="G21" s="186" t="s">
        <v>880</v>
      </c>
      <c r="H21" s="186">
        <v>0</v>
      </c>
      <c r="I21" s="186" t="s">
        <v>2463</v>
      </c>
      <c r="J21" s="186" t="s">
        <v>2471</v>
      </c>
    </row>
    <row r="22" spans="1:362" s="187" customFormat="1">
      <c r="A22" s="186" t="s">
        <v>12</v>
      </c>
      <c r="B22" s="186" t="s">
        <v>2498</v>
      </c>
      <c r="C22" s="186">
        <v>98</v>
      </c>
      <c r="D22" s="186" t="str">
        <f>DEC2HEX(HEX2DEC(INDEX(BaseAddressTable!$B$2:$B$74,(MATCH(A22,BaseAddressTable!$A$2:$A$74,0))))+HEX2DEC(C22))</f>
        <v>A026C098</v>
      </c>
      <c r="E22" s="186" t="s">
        <v>61</v>
      </c>
      <c r="F22" s="186" t="s">
        <v>2506</v>
      </c>
      <c r="G22" s="186" t="s">
        <v>1947</v>
      </c>
      <c r="H22" s="186">
        <v>0</v>
      </c>
      <c r="I22" s="186" t="s">
        <v>2464</v>
      </c>
      <c r="J22" s="186" t="s">
        <v>2472</v>
      </c>
    </row>
    <row r="23" spans="1:362" s="181" customFormat="1">
      <c r="A23" s="189" t="s">
        <v>12</v>
      </c>
      <c r="B23" s="189" t="s">
        <v>2498</v>
      </c>
      <c r="C23" s="189">
        <v>98</v>
      </c>
      <c r="D23" s="189" t="str">
        <f>DEC2HEX(HEX2DEC(INDEX(BaseAddressTable!$B$2:$B$74,(MATCH(A23,BaseAddressTable!$A$2:$A$74,0))))+HEX2DEC(C23))</f>
        <v>A026C098</v>
      </c>
      <c r="E23" s="189" t="s">
        <v>61</v>
      </c>
      <c r="F23" s="189" t="s">
        <v>2465</v>
      </c>
      <c r="G23" s="189" t="s">
        <v>2475</v>
      </c>
      <c r="H23" s="189">
        <v>0</v>
      </c>
      <c r="I23" s="189" t="s">
        <v>2465</v>
      </c>
      <c r="J23" s="189" t="s">
        <v>2473</v>
      </c>
    </row>
    <row r="24" spans="1:362" s="15" customFormat="1">
      <c r="A24" s="20" t="s">
        <v>12</v>
      </c>
      <c r="B24" s="20" t="s">
        <v>2499</v>
      </c>
      <c r="C24" s="20" t="s">
        <v>2500</v>
      </c>
      <c r="D24" s="20" t="str">
        <f>DEC2HEX(HEX2DEC(INDEX(BaseAddressTable!$B$2:$B$74,(MATCH(A24,BaseAddressTable!$A$2:$A$74,0))))+HEX2DEC(C24))</f>
        <v>A026C09C</v>
      </c>
      <c r="E24" s="20" t="s">
        <v>61</v>
      </c>
      <c r="F24" s="189" t="s">
        <v>2466</v>
      </c>
      <c r="G24" s="20" t="s">
        <v>69</v>
      </c>
      <c r="H24" s="20">
        <v>0</v>
      </c>
      <c r="I24" s="189" t="s">
        <v>2799</v>
      </c>
      <c r="J24" s="189" t="s">
        <v>2474</v>
      </c>
    </row>
    <row r="25" spans="1:362" s="13" customFormat="1">
      <c r="A25" s="3" t="s">
        <v>12</v>
      </c>
      <c r="B25" s="3" t="s">
        <v>102</v>
      </c>
      <c r="C25" s="3" t="s">
        <v>2666</v>
      </c>
      <c r="D25" s="3" t="str">
        <f>DEC2HEX(HEX2DEC(INDEX(BaseAddressTable!$B$2:$B$74,(MATCH(A25,BaseAddressTable!$A$2:$A$74,0))))+HEX2DEC(C25))</f>
        <v>A026C0FC</v>
      </c>
      <c r="E25" s="3" t="s">
        <v>61</v>
      </c>
      <c r="F25" s="3" t="s">
        <v>2667</v>
      </c>
      <c r="G25" s="185" t="s">
        <v>374</v>
      </c>
      <c r="H25" s="3">
        <v>0</v>
      </c>
      <c r="I25" s="3" t="s">
        <v>2667</v>
      </c>
      <c r="J25" s="3" t="s">
        <v>2668</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2" customFormat="1" ht="28.8">
      <c r="A26" s="36" t="s">
        <v>12</v>
      </c>
      <c r="B26" s="36" t="s">
        <v>102</v>
      </c>
      <c r="C26" s="36">
        <v>100</v>
      </c>
      <c r="D26" s="36" t="str">
        <f>DEC2HEX(HEX2DEC(INDEX(BaseAddressTable!$B$2:$B$74,(MATCH(A26,BaseAddressTable!$A$2:$A$74,0))))+HEX2DEC(C26))</f>
        <v>A026C100</v>
      </c>
      <c r="E26" s="36" t="s">
        <v>61</v>
      </c>
      <c r="F26" s="36" t="s">
        <v>2482</v>
      </c>
      <c r="G26" s="191" t="s">
        <v>91</v>
      </c>
      <c r="H26" s="36">
        <v>0</v>
      </c>
      <c r="I26" s="198" t="s">
        <v>3419</v>
      </c>
      <c r="J26" s="36" t="s">
        <v>2483</v>
      </c>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c r="KF26" s="37"/>
      <c r="KG26" s="37"/>
      <c r="KH26" s="37"/>
      <c r="KI26" s="37"/>
      <c r="KJ26" s="37"/>
      <c r="KK26" s="37"/>
      <c r="KL26" s="37"/>
      <c r="KM26" s="37"/>
      <c r="KN26" s="37"/>
      <c r="KO26" s="37"/>
      <c r="KP26" s="37"/>
      <c r="KQ26" s="37"/>
      <c r="KR26" s="37"/>
      <c r="KS26" s="37"/>
      <c r="KT26" s="37"/>
      <c r="KU26" s="37"/>
      <c r="KV26" s="37"/>
      <c r="KW26" s="37"/>
      <c r="KX26" s="37"/>
      <c r="KY26" s="37"/>
      <c r="KZ26" s="37"/>
      <c r="LA26" s="37"/>
      <c r="LB26" s="37"/>
      <c r="LC26" s="37"/>
      <c r="LD26" s="37"/>
      <c r="LE26" s="37"/>
      <c r="LF26" s="37"/>
      <c r="LG26" s="37"/>
      <c r="LH26" s="37"/>
      <c r="LI26" s="37"/>
      <c r="LJ26" s="37"/>
      <c r="LK26" s="37"/>
      <c r="LL26" s="37"/>
      <c r="LM26" s="37"/>
      <c r="LN26" s="37"/>
      <c r="LO26" s="37"/>
      <c r="LP26" s="37"/>
      <c r="LQ26" s="37"/>
      <c r="LR26" s="37"/>
      <c r="LS26" s="37"/>
      <c r="LT26" s="37"/>
      <c r="LU26" s="37"/>
      <c r="LV26" s="37"/>
      <c r="LW26" s="37"/>
      <c r="LX26" s="37"/>
      <c r="LY26" s="37"/>
      <c r="LZ26" s="37"/>
      <c r="MA26" s="37"/>
      <c r="MB26" s="37"/>
      <c r="MC26" s="37"/>
      <c r="MD26" s="37"/>
      <c r="ME26" s="37"/>
      <c r="MF26" s="37"/>
      <c r="MG26" s="37"/>
      <c r="MH26" s="37"/>
      <c r="MI26" s="37"/>
      <c r="MJ26" s="37"/>
      <c r="MK26" s="37"/>
      <c r="ML26" s="37"/>
      <c r="MM26" s="37"/>
      <c r="MN26" s="37"/>
      <c r="MO26" s="37"/>
      <c r="MP26" s="37"/>
      <c r="MQ26" s="37"/>
      <c r="MR26" s="37"/>
      <c r="MS26" s="37"/>
      <c r="MT26" s="37"/>
      <c r="MU26" s="37"/>
      <c r="MV26" s="37"/>
      <c r="MW26" s="37"/>
      <c r="MX26" s="37"/>
    </row>
    <row r="27" spans="1:362" s="192" customFormat="1" ht="43.2">
      <c r="A27" s="36" t="s">
        <v>12</v>
      </c>
      <c r="B27" s="36" t="s">
        <v>102</v>
      </c>
      <c r="C27" s="36">
        <v>100</v>
      </c>
      <c r="D27" s="36" t="str">
        <f>DEC2HEX(HEX2DEC(INDEX(BaseAddressTable!$B$2:$B$74,(MATCH(A27,BaseAddressTable!$A$2:$A$74,0))))+HEX2DEC(C27))</f>
        <v>A026C100</v>
      </c>
      <c r="E27" s="36" t="s">
        <v>61</v>
      </c>
      <c r="F27" s="36" t="s">
        <v>2482</v>
      </c>
      <c r="G27" s="191" t="s">
        <v>119</v>
      </c>
      <c r="H27" s="36">
        <v>0</v>
      </c>
      <c r="I27" s="198" t="s">
        <v>3420</v>
      </c>
      <c r="J27" s="36" t="s">
        <v>2483</v>
      </c>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c r="KF27" s="37"/>
      <c r="KG27" s="37"/>
      <c r="KH27" s="37"/>
      <c r="KI27" s="37"/>
      <c r="KJ27" s="37"/>
      <c r="KK27" s="37"/>
      <c r="KL27" s="37"/>
      <c r="KM27" s="37"/>
      <c r="KN27" s="37"/>
      <c r="KO27" s="37"/>
      <c r="KP27" s="37"/>
      <c r="KQ27" s="37"/>
      <c r="KR27" s="37"/>
      <c r="KS27" s="37"/>
      <c r="KT27" s="37"/>
      <c r="KU27" s="37"/>
      <c r="KV27" s="37"/>
      <c r="KW27" s="37"/>
      <c r="KX27" s="37"/>
      <c r="KY27" s="37"/>
      <c r="KZ27" s="37"/>
      <c r="LA27" s="37"/>
      <c r="LB27" s="37"/>
      <c r="LC27" s="37"/>
      <c r="LD27" s="37"/>
      <c r="LE27" s="37"/>
      <c r="LF27" s="37"/>
      <c r="LG27" s="37"/>
      <c r="LH27" s="37"/>
      <c r="LI27" s="37"/>
      <c r="LJ27" s="37"/>
      <c r="LK27" s="37"/>
      <c r="LL27" s="37"/>
      <c r="LM27" s="37"/>
      <c r="LN27" s="37"/>
      <c r="LO27" s="37"/>
      <c r="LP27" s="37"/>
      <c r="LQ27" s="37"/>
      <c r="LR27" s="37"/>
      <c r="LS27" s="37"/>
      <c r="LT27" s="37"/>
      <c r="LU27" s="37"/>
      <c r="LV27" s="37"/>
      <c r="LW27" s="37"/>
      <c r="LX27" s="37"/>
      <c r="LY27" s="37"/>
      <c r="LZ27" s="37"/>
      <c r="MA27" s="37"/>
      <c r="MB27" s="37"/>
      <c r="MC27" s="37"/>
      <c r="MD27" s="37"/>
      <c r="ME27" s="37"/>
      <c r="MF27" s="37"/>
      <c r="MG27" s="37"/>
      <c r="MH27" s="37"/>
      <c r="MI27" s="37"/>
      <c r="MJ27" s="37"/>
      <c r="MK27" s="37"/>
      <c r="ML27" s="37"/>
      <c r="MM27" s="37"/>
      <c r="MN27" s="37"/>
      <c r="MO27" s="37"/>
      <c r="MP27" s="37"/>
      <c r="MQ27" s="37"/>
      <c r="MR27" s="37"/>
      <c r="MS27" s="37"/>
      <c r="MT27" s="37"/>
      <c r="MU27" s="37"/>
      <c r="MV27" s="37"/>
      <c r="MW27" s="37"/>
      <c r="MX27" s="37"/>
    </row>
    <row r="28" spans="1:362" s="192" customFormat="1" ht="28.8">
      <c r="A28" s="36" t="s">
        <v>12</v>
      </c>
      <c r="B28" s="36" t="s">
        <v>102</v>
      </c>
      <c r="C28" s="36">
        <v>100</v>
      </c>
      <c r="D28" s="36" t="str">
        <f>DEC2HEX(HEX2DEC(INDEX(BaseAddressTable!$B$2:$B$74,(MATCH(A28,BaseAddressTable!$A$2:$A$74,0))))+HEX2DEC(C28))</f>
        <v>A026C100</v>
      </c>
      <c r="E28" s="36" t="s">
        <v>61</v>
      </c>
      <c r="F28" s="36" t="s">
        <v>2482</v>
      </c>
      <c r="G28" s="191" t="s">
        <v>123</v>
      </c>
      <c r="H28" s="36">
        <v>0</v>
      </c>
      <c r="I28" s="198" t="s">
        <v>3418</v>
      </c>
      <c r="J28" s="36" t="s">
        <v>2483</v>
      </c>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row>
    <row r="29" spans="1:362" s="14" customFormat="1">
      <c r="A29" s="20" t="s">
        <v>12</v>
      </c>
      <c r="B29" s="20" t="s">
        <v>102</v>
      </c>
      <c r="C29" s="20">
        <v>100</v>
      </c>
      <c r="D29" s="20" t="str">
        <f>DEC2HEX(HEX2DEC(INDEX(BaseAddressTable!$B$2:$B$74,(MATCH(A29,BaseAddressTable!$A$2:$A$74,0))))+HEX2DEC(C29))</f>
        <v>A026C100</v>
      </c>
      <c r="E29" s="20" t="s">
        <v>61</v>
      </c>
      <c r="F29" s="20" t="s">
        <v>2484</v>
      </c>
      <c r="G29" s="20" t="s">
        <v>2485</v>
      </c>
      <c r="H29" s="20">
        <v>0</v>
      </c>
      <c r="I29" s="20" t="s">
        <v>2486</v>
      </c>
      <c r="J29" s="20" t="s">
        <v>2487</v>
      </c>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c r="LO29" s="15"/>
      <c r="LP29" s="15"/>
      <c r="LQ29" s="15"/>
      <c r="LR29" s="15"/>
      <c r="LS29" s="15"/>
      <c r="LT29" s="15"/>
      <c r="LU29" s="15"/>
      <c r="LV29" s="15"/>
      <c r="LW29" s="15"/>
      <c r="LX29" s="15"/>
      <c r="LY29" s="15"/>
      <c r="LZ29" s="15"/>
      <c r="MA29" s="15"/>
      <c r="MB29" s="15"/>
      <c r="MC29" s="15"/>
      <c r="MD29" s="15"/>
      <c r="ME29" s="15"/>
      <c r="MF29" s="15"/>
      <c r="MG29" s="15"/>
      <c r="MH29" s="15"/>
      <c r="MI29" s="15"/>
      <c r="MJ29" s="15"/>
      <c r="MK29" s="15"/>
      <c r="ML29" s="15"/>
      <c r="MM29" s="15"/>
      <c r="MN29" s="15"/>
      <c r="MO29" s="15"/>
      <c r="MP29" s="15"/>
      <c r="MQ29" s="15"/>
      <c r="MR29" s="15"/>
      <c r="MS29" s="15"/>
      <c r="MT29" s="15"/>
      <c r="MU29" s="15"/>
      <c r="MV29" s="15"/>
      <c r="MW29" s="15"/>
      <c r="MX29" s="15"/>
    </row>
    <row r="30" spans="1:362" s="14" customFormat="1">
      <c r="A30" s="20" t="s">
        <v>12</v>
      </c>
      <c r="B30" s="20" t="s">
        <v>102</v>
      </c>
      <c r="C30" s="20">
        <v>100</v>
      </c>
      <c r="D30" s="20" t="str">
        <f>DEC2HEX(HEX2DEC(INDEX(BaseAddressTable!$B$2:$B$74,(MATCH(A30,BaseAddressTable!$A$2:$A$74,0))))+HEX2DEC(C30))</f>
        <v>A026C100</v>
      </c>
      <c r="E30" s="20" t="s">
        <v>61</v>
      </c>
      <c r="F30" s="20" t="s">
        <v>2488</v>
      </c>
      <c r="G30" s="20" t="s">
        <v>1058</v>
      </c>
      <c r="H30" s="20">
        <v>0</v>
      </c>
      <c r="I30" s="20" t="s">
        <v>2669</v>
      </c>
      <c r="J30" s="20" t="s">
        <v>2489</v>
      </c>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c r="JA30" s="15"/>
      <c r="JB30" s="15"/>
      <c r="JC30" s="15"/>
      <c r="JD30" s="15"/>
      <c r="JE30" s="15"/>
      <c r="JF30" s="15"/>
      <c r="JG30" s="15"/>
      <c r="JH30" s="15"/>
      <c r="JI30" s="15"/>
      <c r="JJ30" s="15"/>
      <c r="JK30" s="15"/>
      <c r="JL30" s="15"/>
      <c r="JM30" s="15"/>
      <c r="JN30" s="15"/>
      <c r="JO30" s="15"/>
      <c r="JP30" s="15"/>
      <c r="JQ30" s="15"/>
      <c r="JR30" s="15"/>
      <c r="JS30" s="15"/>
      <c r="JT30" s="15"/>
      <c r="JU30" s="15"/>
      <c r="JV30" s="15"/>
      <c r="JW30" s="15"/>
      <c r="JX30" s="15"/>
      <c r="JY30" s="15"/>
      <c r="JZ30" s="15"/>
      <c r="KA30" s="15"/>
      <c r="KB30" s="15"/>
      <c r="KC30" s="15"/>
      <c r="KD30" s="15"/>
      <c r="KE30" s="15"/>
      <c r="KF30" s="15"/>
      <c r="KG30" s="15"/>
      <c r="KH30" s="15"/>
      <c r="KI30" s="15"/>
      <c r="KJ30" s="15"/>
      <c r="KK30" s="15"/>
      <c r="KL30" s="15"/>
      <c r="KM30" s="15"/>
      <c r="KN30" s="15"/>
      <c r="KO30" s="15"/>
      <c r="KP30" s="15"/>
      <c r="KQ30" s="15"/>
      <c r="KR30" s="15"/>
      <c r="KS30" s="15"/>
      <c r="KT30" s="15"/>
      <c r="KU30" s="15"/>
      <c r="KV30" s="15"/>
      <c r="KW30" s="15"/>
      <c r="KX30" s="15"/>
      <c r="KY30" s="15"/>
      <c r="KZ30" s="15"/>
      <c r="LA30" s="15"/>
      <c r="LB30" s="15"/>
      <c r="LC30" s="15"/>
      <c r="LD30" s="15"/>
      <c r="LE30" s="15"/>
      <c r="LF30" s="15"/>
      <c r="LG30" s="15"/>
      <c r="LH30" s="15"/>
      <c r="LI30" s="15"/>
      <c r="LJ30" s="15"/>
      <c r="LK30" s="15"/>
      <c r="LL30" s="15"/>
      <c r="LM30" s="15"/>
      <c r="LN30" s="15"/>
      <c r="LO30" s="15"/>
      <c r="LP30" s="15"/>
      <c r="LQ30" s="15"/>
      <c r="LR30" s="15"/>
      <c r="LS30" s="15"/>
      <c r="LT30" s="15"/>
      <c r="LU30" s="15"/>
      <c r="LV30" s="15"/>
      <c r="LW30" s="15"/>
      <c r="LX30" s="15"/>
      <c r="LY30" s="15"/>
      <c r="LZ30" s="15"/>
      <c r="MA30" s="15"/>
      <c r="MB30" s="15"/>
      <c r="MC30" s="15"/>
      <c r="MD30" s="15"/>
      <c r="ME30" s="15"/>
      <c r="MF30" s="15"/>
      <c r="MG30" s="15"/>
      <c r="MH30" s="15"/>
      <c r="MI30" s="15"/>
      <c r="MJ30" s="15"/>
      <c r="MK30" s="15"/>
      <c r="ML30" s="15"/>
      <c r="MM30" s="15"/>
      <c r="MN30" s="15"/>
      <c r="MO30" s="15"/>
      <c r="MP30" s="15"/>
      <c r="MQ30" s="15"/>
      <c r="MR30" s="15"/>
      <c r="MS30" s="15"/>
      <c r="MT30" s="15"/>
      <c r="MU30" s="15"/>
      <c r="MV30" s="15"/>
      <c r="MW30" s="15"/>
      <c r="MX30" s="15"/>
    </row>
    <row r="31" spans="1:362">
      <c r="A31" s="3" t="s">
        <v>12</v>
      </c>
      <c r="B31" s="3" t="s">
        <v>2490</v>
      </c>
      <c r="C31" s="3">
        <v>104</v>
      </c>
      <c r="D31" s="3" t="str">
        <f>DEC2HEX(HEX2DEC(INDEX(BaseAddressTable!$B$2:$B$74,(MATCH(A31,BaseAddressTable!$A$2:$A$74,0))))+HEX2DEC(C31))</f>
        <v>A026C104</v>
      </c>
      <c r="E31" s="3" t="s">
        <v>61</v>
      </c>
      <c r="F31" s="21" t="s">
        <v>2491</v>
      </c>
      <c r="G31" s="3" t="s">
        <v>91</v>
      </c>
      <c r="H31" s="3">
        <v>1</v>
      </c>
      <c r="I31" s="3" t="s">
        <v>2492</v>
      </c>
      <c r="J31" s="3" t="s">
        <v>2493</v>
      </c>
    </row>
    <row r="32" spans="1:362">
      <c r="A32" s="3" t="s">
        <v>12</v>
      </c>
      <c r="B32" s="3" t="s">
        <v>103</v>
      </c>
      <c r="C32" s="3">
        <v>108</v>
      </c>
      <c r="D32" s="3" t="str">
        <f>DEC2HEX(HEX2DEC(INDEX(BaseAddressTable!$B$2:$B$74,(MATCH(A32,BaseAddressTable!$A$2:$A$74,0))))+HEX2DEC(C32))</f>
        <v>A026C108</v>
      </c>
      <c r="E32" s="3" t="s">
        <v>61</v>
      </c>
      <c r="F32" s="3" t="s">
        <v>2494</v>
      </c>
      <c r="G32" s="3" t="s">
        <v>54</v>
      </c>
      <c r="H32" s="3" t="s">
        <v>2495</v>
      </c>
      <c r="I32" s="4" t="s">
        <v>2496</v>
      </c>
      <c r="J32" s="3" t="s">
        <v>2497</v>
      </c>
    </row>
    <row r="33" spans="1:10">
      <c r="A33" s="3" t="s">
        <v>12</v>
      </c>
      <c r="B33" s="3" t="s">
        <v>104</v>
      </c>
      <c r="C33" s="3">
        <v>110</v>
      </c>
      <c r="D33" s="3" t="str">
        <f>DEC2HEX(HEX2DEC(INDEX(BaseAddressTable!$B$2:$B$74,(MATCH(A33,BaseAddressTable!$A$2:$A$74,0))))+HEX2DEC(C33))</f>
        <v>A026C110</v>
      </c>
      <c r="E33" s="3" t="s">
        <v>61</v>
      </c>
      <c r="F33" s="3" t="s">
        <v>105</v>
      </c>
      <c r="G33" s="3" t="s">
        <v>91</v>
      </c>
      <c r="H33" s="3">
        <v>1</v>
      </c>
      <c r="I33" s="4" t="s">
        <v>106</v>
      </c>
      <c r="J33" s="3" t="s">
        <v>107</v>
      </c>
    </row>
    <row r="34" spans="1:10">
      <c r="A34" s="3" t="s">
        <v>12</v>
      </c>
      <c r="B34" s="3" t="s">
        <v>104</v>
      </c>
      <c r="C34" s="3">
        <v>110</v>
      </c>
      <c r="D34" s="3" t="str">
        <f>DEC2HEX(HEX2DEC(INDEX(BaseAddressTable!$B$2:$B$74,(MATCH(A34,BaseAddressTable!$A$2:$A$74,0))))+HEX2DEC(C34))</f>
        <v>A026C110</v>
      </c>
      <c r="E34" s="3" t="s">
        <v>61</v>
      </c>
      <c r="F34" s="3" t="s">
        <v>108</v>
      </c>
      <c r="G34" s="3" t="s">
        <v>109</v>
      </c>
      <c r="H34" s="3">
        <v>1</v>
      </c>
      <c r="I34" s="4" t="s">
        <v>110</v>
      </c>
      <c r="J34" s="3" t="s">
        <v>111</v>
      </c>
    </row>
    <row r="35" spans="1:10" s="15" customFormat="1">
      <c r="A35" s="20" t="s">
        <v>12</v>
      </c>
      <c r="B35" s="20" t="s">
        <v>849</v>
      </c>
      <c r="C35" s="20">
        <v>128</v>
      </c>
      <c r="D35" s="20" t="str">
        <f>DEC2HEX(HEX2DEC(INDEX(BaseAddressTable!$B$2:$B$74,(MATCH(A35,BaseAddressTable!$A$2:$A$74,0))))+HEX2DEC(C35))</f>
        <v>A026C128</v>
      </c>
      <c r="E35" s="20" t="s">
        <v>61</v>
      </c>
      <c r="F35" s="20" t="s">
        <v>112</v>
      </c>
      <c r="G35" s="20" t="s">
        <v>69</v>
      </c>
      <c r="H35" s="20">
        <v>0</v>
      </c>
      <c r="I35" s="24" t="s">
        <v>851</v>
      </c>
      <c r="J35" s="20" t="s">
        <v>850</v>
      </c>
    </row>
    <row r="36" spans="1:10" s="15" customFormat="1">
      <c r="A36" s="20" t="s">
        <v>12</v>
      </c>
      <c r="B36" s="20" t="s">
        <v>113</v>
      </c>
      <c r="C36" s="20" t="s">
        <v>114</v>
      </c>
      <c r="D36" s="20" t="str">
        <f>DEC2HEX(HEX2DEC(INDEX(BaseAddressTable!$B$2:$B$74,(MATCH(A36,BaseAddressTable!$A$2:$A$74,0))))+HEX2DEC(C36))</f>
        <v>A026C12C</v>
      </c>
      <c r="E36" s="20" t="s">
        <v>61</v>
      </c>
      <c r="F36" s="20" t="s">
        <v>115</v>
      </c>
      <c r="G36" s="20" t="s">
        <v>91</v>
      </c>
      <c r="H36" s="20">
        <v>0</v>
      </c>
      <c r="I36" s="24" t="s">
        <v>116</v>
      </c>
      <c r="J36" s="20" t="s">
        <v>117</v>
      </c>
    </row>
    <row r="37" spans="1:10" s="15" customFormat="1">
      <c r="A37" s="20" t="s">
        <v>12</v>
      </c>
      <c r="B37" s="20" t="s">
        <v>113</v>
      </c>
      <c r="C37" s="20" t="s">
        <v>114</v>
      </c>
      <c r="D37" s="20" t="str">
        <f>DEC2HEX(HEX2DEC(INDEX(BaseAddressTable!$B$2:$B$74,(MATCH(A37,BaseAddressTable!$A$2:$A$74,0))))+HEX2DEC(C37))</f>
        <v>A026C12C</v>
      </c>
      <c r="E37" s="20" t="s">
        <v>61</v>
      </c>
      <c r="F37" s="20" t="s">
        <v>118</v>
      </c>
      <c r="G37" s="20" t="s">
        <v>119</v>
      </c>
      <c r="H37" s="20">
        <v>0</v>
      </c>
      <c r="I37" s="24" t="s">
        <v>120</v>
      </c>
      <c r="J37" s="20" t="s">
        <v>121</v>
      </c>
    </row>
    <row r="38" spans="1:10" s="15" customFormat="1">
      <c r="A38" s="20" t="s">
        <v>12</v>
      </c>
      <c r="B38" s="20" t="s">
        <v>113</v>
      </c>
      <c r="C38" s="20" t="s">
        <v>114</v>
      </c>
      <c r="D38" s="20" t="str">
        <f>DEC2HEX(HEX2DEC(INDEX(BaseAddressTable!$B$2:$B$74,(MATCH(A38,BaseAddressTable!$A$2:$A$74,0))))+HEX2DEC(C38))</f>
        <v>A026C12C</v>
      </c>
      <c r="E38" s="20" t="s">
        <v>61</v>
      </c>
      <c r="F38" s="20" t="s">
        <v>122</v>
      </c>
      <c r="G38" s="20" t="s">
        <v>123</v>
      </c>
      <c r="H38" s="20">
        <v>0</v>
      </c>
      <c r="I38" s="24" t="s">
        <v>124</v>
      </c>
      <c r="J38" s="20" t="s">
        <v>125</v>
      </c>
    </row>
    <row r="39" spans="1:10" s="15" customFormat="1">
      <c r="A39" s="20" t="s">
        <v>12</v>
      </c>
      <c r="B39" s="20" t="s">
        <v>113</v>
      </c>
      <c r="C39" s="20" t="s">
        <v>114</v>
      </c>
      <c r="D39" s="20" t="str">
        <f>DEC2HEX(HEX2DEC(INDEX(BaseAddressTable!$B$2:$B$74,(MATCH(A39,BaseAddressTable!$A$2:$A$74,0))))+HEX2DEC(C39))</f>
        <v>A026C12C</v>
      </c>
      <c r="E39" s="20" t="s">
        <v>61</v>
      </c>
      <c r="F39" s="20" t="s">
        <v>126</v>
      </c>
      <c r="G39" s="20" t="s">
        <v>127</v>
      </c>
      <c r="H39" s="20">
        <v>0</v>
      </c>
      <c r="I39" s="24" t="s">
        <v>128</v>
      </c>
      <c r="J39" s="20" t="s">
        <v>129</v>
      </c>
    </row>
    <row r="40" spans="1:10" s="15" customFormat="1">
      <c r="A40" s="20" t="s">
        <v>12</v>
      </c>
      <c r="B40" s="20" t="s">
        <v>113</v>
      </c>
      <c r="C40" s="20" t="s">
        <v>114</v>
      </c>
      <c r="D40" s="20" t="str">
        <f>DEC2HEX(HEX2DEC(INDEX(BaseAddressTable!$B$2:$B$74,(MATCH(A40,BaseAddressTable!$A$2:$A$74,0))))+HEX2DEC(C40))</f>
        <v>A026C12C</v>
      </c>
      <c r="E40" s="20" t="s">
        <v>61</v>
      </c>
      <c r="F40" s="20" t="s">
        <v>130</v>
      </c>
      <c r="G40" s="20" t="s">
        <v>131</v>
      </c>
      <c r="H40" s="20">
        <v>0</v>
      </c>
      <c r="I40" s="24" t="s">
        <v>132</v>
      </c>
      <c r="J40" s="20" t="s">
        <v>133</v>
      </c>
    </row>
    <row r="41" spans="1:10" s="15" customFormat="1">
      <c r="A41" s="20" t="s">
        <v>12</v>
      </c>
      <c r="B41" s="20" t="s">
        <v>113</v>
      </c>
      <c r="C41" s="20" t="s">
        <v>114</v>
      </c>
      <c r="D41" s="20" t="str">
        <f>DEC2HEX(HEX2DEC(INDEX(BaseAddressTable!$B$2:$B$74,(MATCH(A41,BaseAddressTable!$A$2:$A$74,0))))+HEX2DEC(C41))</f>
        <v>A026C12C</v>
      </c>
      <c r="E41" s="20" t="s">
        <v>61</v>
      </c>
      <c r="F41" s="20" t="s">
        <v>134</v>
      </c>
      <c r="G41" s="20" t="s">
        <v>135</v>
      </c>
      <c r="H41" s="20">
        <v>0</v>
      </c>
      <c r="I41" s="24" t="s">
        <v>136</v>
      </c>
      <c r="J41" s="20" t="s">
        <v>137</v>
      </c>
    </row>
    <row r="42" spans="1:10" s="15" customFormat="1">
      <c r="A42" s="20" t="s">
        <v>12</v>
      </c>
      <c r="B42" s="20" t="s">
        <v>113</v>
      </c>
      <c r="C42" s="20" t="s">
        <v>114</v>
      </c>
      <c r="D42" s="20" t="str">
        <f>DEC2HEX(HEX2DEC(INDEX(BaseAddressTable!$B$2:$B$74,(MATCH(A42,BaseAddressTable!$A$2:$A$74,0))))+HEX2DEC(C42))</f>
        <v>A026C12C</v>
      </c>
      <c r="E42" s="20" t="s">
        <v>61</v>
      </c>
      <c r="F42" s="20" t="s">
        <v>138</v>
      </c>
      <c r="G42" s="20" t="s">
        <v>139</v>
      </c>
      <c r="H42" s="20">
        <v>0</v>
      </c>
      <c r="I42" s="24" t="s">
        <v>140</v>
      </c>
      <c r="J42" s="20" t="s">
        <v>141</v>
      </c>
    </row>
    <row r="43" spans="1:10" s="15" customFormat="1">
      <c r="A43" s="20" t="s">
        <v>12</v>
      </c>
      <c r="B43" s="20" t="s">
        <v>113</v>
      </c>
      <c r="C43" s="20" t="s">
        <v>114</v>
      </c>
      <c r="D43" s="20" t="str">
        <f>DEC2HEX(HEX2DEC(INDEX(BaseAddressTable!$B$2:$B$74,(MATCH(A43,BaseAddressTable!$A$2:$A$74,0))))+HEX2DEC(C43))</f>
        <v>A026C12C</v>
      </c>
      <c r="E43" s="20" t="s">
        <v>61</v>
      </c>
      <c r="F43" s="20" t="s">
        <v>142</v>
      </c>
      <c r="G43" s="20" t="s">
        <v>143</v>
      </c>
      <c r="H43" s="20">
        <v>0</v>
      </c>
      <c r="I43" s="24" t="s">
        <v>144</v>
      </c>
      <c r="J43" s="20" t="s">
        <v>145</v>
      </c>
    </row>
    <row r="44" spans="1:10" s="15" customFormat="1">
      <c r="A44" s="20" t="s">
        <v>12</v>
      </c>
      <c r="B44" s="20" t="s">
        <v>113</v>
      </c>
      <c r="C44" s="20" t="s">
        <v>114</v>
      </c>
      <c r="D44" s="20" t="str">
        <f>DEC2HEX(HEX2DEC(INDEX(BaseAddressTable!$B$2:$B$74,(MATCH(A44,BaseAddressTable!$A$2:$A$74,0))))+HEX2DEC(C44))</f>
        <v>A026C12C</v>
      </c>
      <c r="E44" s="20" t="s">
        <v>61</v>
      </c>
      <c r="F44" s="20" t="s">
        <v>146</v>
      </c>
      <c r="G44" s="20" t="s">
        <v>109</v>
      </c>
      <c r="H44" s="20">
        <v>0</v>
      </c>
      <c r="I44" s="24" t="s">
        <v>147</v>
      </c>
      <c r="J44" s="20" t="s">
        <v>852</v>
      </c>
    </row>
    <row r="45" spans="1:10" s="15" customFormat="1">
      <c r="A45" s="20" t="s">
        <v>12</v>
      </c>
      <c r="B45" s="20" t="s">
        <v>113</v>
      </c>
      <c r="C45" s="20" t="s">
        <v>114</v>
      </c>
      <c r="D45" s="20" t="str">
        <f>DEC2HEX(HEX2DEC(INDEX(BaseAddressTable!$B$2:$B$74,(MATCH(A45,BaseAddressTable!$A$2:$A$74,0))))+HEX2DEC(C45))</f>
        <v>A026C12C</v>
      </c>
      <c r="E45" s="20" t="s">
        <v>61</v>
      </c>
      <c r="F45" s="20" t="s">
        <v>148</v>
      </c>
      <c r="G45" s="20" t="s">
        <v>149</v>
      </c>
      <c r="H45" s="20">
        <v>0</v>
      </c>
      <c r="I45" s="24" t="s">
        <v>150</v>
      </c>
      <c r="J45" s="20" t="s">
        <v>853</v>
      </c>
    </row>
    <row r="46" spans="1:10" s="193" customFormat="1">
      <c r="A46" s="20" t="s">
        <v>12</v>
      </c>
      <c r="B46" s="20" t="s">
        <v>151</v>
      </c>
      <c r="C46" s="20">
        <v>130</v>
      </c>
      <c r="D46" s="20" t="str">
        <f>DEC2HEX(HEX2DEC(INDEX(BaseAddressTable!$B$2:$B$74,(MATCH(A46,BaseAddressTable!$A$2:$A$74,0))))+HEX2DEC(C46))</f>
        <v>A026C130</v>
      </c>
      <c r="E46" s="20" t="s">
        <v>61</v>
      </c>
      <c r="F46" s="20" t="s">
        <v>152</v>
      </c>
      <c r="G46" s="20" t="s">
        <v>153</v>
      </c>
      <c r="H46" s="20">
        <v>0</v>
      </c>
      <c r="I46" s="24" t="s">
        <v>154</v>
      </c>
      <c r="J46" s="20" t="s">
        <v>854</v>
      </c>
    </row>
    <row r="47" spans="1:10" s="193" customFormat="1">
      <c r="A47" s="20" t="s">
        <v>12</v>
      </c>
      <c r="B47" s="20" t="s">
        <v>151</v>
      </c>
      <c r="C47" s="20">
        <v>130</v>
      </c>
      <c r="D47" s="20" t="str">
        <f>DEC2HEX(HEX2DEC(INDEX(BaseAddressTable!$B$2:$B$74,(MATCH(A47,BaseAddressTable!$A$2:$A$74,0))))+HEX2DEC(C47))</f>
        <v>A026C130</v>
      </c>
      <c r="E47" s="20" t="s">
        <v>61</v>
      </c>
      <c r="F47" s="20" t="s">
        <v>155</v>
      </c>
      <c r="G47" s="20" t="s">
        <v>156</v>
      </c>
      <c r="H47" s="20">
        <v>0</v>
      </c>
      <c r="I47" s="24" t="s">
        <v>157</v>
      </c>
      <c r="J47" s="20" t="s">
        <v>854</v>
      </c>
    </row>
    <row r="48" spans="1:10" s="193" customFormat="1">
      <c r="A48" s="20" t="s">
        <v>12</v>
      </c>
      <c r="B48" s="20" t="s">
        <v>151</v>
      </c>
      <c r="C48" s="20">
        <v>130</v>
      </c>
      <c r="D48" s="20" t="str">
        <f>DEC2HEX(HEX2DEC(INDEX(BaseAddressTable!$B$2:$B$74,(MATCH(A48,BaseAddressTable!$A$2:$A$74,0))))+HEX2DEC(C48))</f>
        <v>A026C130</v>
      </c>
      <c r="E48" s="20" t="s">
        <v>61</v>
      </c>
      <c r="F48" s="20" t="s">
        <v>158</v>
      </c>
      <c r="G48" s="20" t="s">
        <v>159</v>
      </c>
      <c r="H48" s="20">
        <v>0</v>
      </c>
      <c r="I48" s="24" t="s">
        <v>160</v>
      </c>
      <c r="J48" s="20" t="s">
        <v>854</v>
      </c>
    </row>
    <row r="49" spans="1:10" s="193" customFormat="1">
      <c r="A49" s="20" t="s">
        <v>12</v>
      </c>
      <c r="B49" s="20" t="s">
        <v>151</v>
      </c>
      <c r="C49" s="20">
        <v>130</v>
      </c>
      <c r="D49" s="20" t="str">
        <f>DEC2HEX(HEX2DEC(INDEX(BaseAddressTable!$B$2:$B$74,(MATCH(A49,BaseAddressTable!$A$2:$A$74,0))))+HEX2DEC(C49))</f>
        <v>A026C130</v>
      </c>
      <c r="E49" s="20" t="s">
        <v>61</v>
      </c>
      <c r="F49" s="20" t="s">
        <v>161</v>
      </c>
      <c r="G49" s="20" t="s">
        <v>162</v>
      </c>
      <c r="H49" s="20">
        <v>0</v>
      </c>
      <c r="I49" s="24" t="s">
        <v>163</v>
      </c>
      <c r="J49" s="20" t="s">
        <v>854</v>
      </c>
    </row>
    <row r="50" spans="1:10" s="193" customFormat="1">
      <c r="A50" s="20" t="s">
        <v>12</v>
      </c>
      <c r="B50" s="20" t="s">
        <v>164</v>
      </c>
      <c r="C50" s="20">
        <v>134</v>
      </c>
      <c r="D50" s="20" t="str">
        <f>DEC2HEX(HEX2DEC(INDEX(BaseAddressTable!$B$2:$B$74,(MATCH(A50,BaseAddressTable!$A$2:$A$74,0))))+HEX2DEC(C50))</f>
        <v>A026C134</v>
      </c>
      <c r="E50" s="20" t="s">
        <v>61</v>
      </c>
      <c r="F50" s="20" t="s">
        <v>165</v>
      </c>
      <c r="G50" s="20" t="s">
        <v>153</v>
      </c>
      <c r="H50" s="20">
        <v>0</v>
      </c>
      <c r="I50" s="24" t="s">
        <v>166</v>
      </c>
      <c r="J50" s="20" t="s">
        <v>854</v>
      </c>
    </row>
    <row r="51" spans="1:10" s="193" customFormat="1">
      <c r="A51" s="20" t="s">
        <v>12</v>
      </c>
      <c r="B51" s="20" t="s">
        <v>164</v>
      </c>
      <c r="C51" s="20">
        <v>134</v>
      </c>
      <c r="D51" s="20" t="str">
        <f>DEC2HEX(HEX2DEC(INDEX(BaseAddressTable!$B$2:$B$74,(MATCH(A51,BaseAddressTable!$A$2:$A$74,0))))+HEX2DEC(C51))</f>
        <v>A026C134</v>
      </c>
      <c r="E51" s="20" t="s">
        <v>61</v>
      </c>
      <c r="F51" s="20" t="s">
        <v>167</v>
      </c>
      <c r="G51" s="20" t="s">
        <v>156</v>
      </c>
      <c r="H51" s="20">
        <v>0</v>
      </c>
      <c r="I51" s="24" t="s">
        <v>168</v>
      </c>
      <c r="J51" s="20" t="s">
        <v>854</v>
      </c>
    </row>
    <row r="52" spans="1:10" s="193" customFormat="1">
      <c r="A52" s="20" t="s">
        <v>12</v>
      </c>
      <c r="B52" s="20" t="s">
        <v>164</v>
      </c>
      <c r="C52" s="20">
        <v>134</v>
      </c>
      <c r="D52" s="20" t="str">
        <f>DEC2HEX(HEX2DEC(INDEX(BaseAddressTable!$B$2:$B$74,(MATCH(A52,BaseAddressTable!$A$2:$A$74,0))))+HEX2DEC(C52))</f>
        <v>A026C134</v>
      </c>
      <c r="E52" s="20" t="s">
        <v>61</v>
      </c>
      <c r="F52" s="20" t="s">
        <v>169</v>
      </c>
      <c r="G52" s="20" t="s">
        <v>159</v>
      </c>
      <c r="H52" s="20">
        <v>0</v>
      </c>
      <c r="I52" s="24" t="s">
        <v>170</v>
      </c>
      <c r="J52" s="20" t="s">
        <v>854</v>
      </c>
    </row>
    <row r="53" spans="1:10" s="193" customFormat="1">
      <c r="A53" s="20" t="s">
        <v>12</v>
      </c>
      <c r="B53" s="20" t="s">
        <v>164</v>
      </c>
      <c r="C53" s="20">
        <v>134</v>
      </c>
      <c r="D53" s="20" t="str">
        <f>DEC2HEX(HEX2DEC(INDEX(BaseAddressTable!$B$2:$B$74,(MATCH(A53,BaseAddressTable!$A$2:$A$74,0))))+HEX2DEC(C53))</f>
        <v>A026C134</v>
      </c>
      <c r="E53" s="20" t="s">
        <v>61</v>
      </c>
      <c r="F53" s="20" t="s">
        <v>171</v>
      </c>
      <c r="G53" s="20" t="s">
        <v>162</v>
      </c>
      <c r="H53" s="20">
        <v>0</v>
      </c>
      <c r="I53" s="24" t="s">
        <v>172</v>
      </c>
      <c r="J53" s="20" t="s">
        <v>854</v>
      </c>
    </row>
    <row r="54" spans="1:10" s="193" customFormat="1">
      <c r="A54" s="20" t="s">
        <v>12</v>
      </c>
      <c r="B54" s="20" t="s">
        <v>173</v>
      </c>
      <c r="C54" s="20">
        <v>138</v>
      </c>
      <c r="D54" s="20" t="str">
        <f>DEC2HEX(HEX2DEC(INDEX(BaseAddressTable!$B$2:$B$74,(MATCH(A54,BaseAddressTable!$A$2:$A$74,0))))+HEX2DEC(C54))</f>
        <v>A026C138</v>
      </c>
      <c r="E54" s="20" t="s">
        <v>46</v>
      </c>
      <c r="F54" s="20" t="s">
        <v>174</v>
      </c>
      <c r="G54" s="20" t="s">
        <v>153</v>
      </c>
      <c r="H54" s="20"/>
      <c r="I54" s="24" t="s">
        <v>175</v>
      </c>
      <c r="J54" s="20" t="s">
        <v>855</v>
      </c>
    </row>
    <row r="55" spans="1:10" s="193" customFormat="1">
      <c r="A55" s="20" t="s">
        <v>12</v>
      </c>
      <c r="B55" s="20" t="s">
        <v>173</v>
      </c>
      <c r="C55" s="20">
        <v>138</v>
      </c>
      <c r="D55" s="20" t="str">
        <f>DEC2HEX(HEX2DEC(INDEX(BaseAddressTable!$B$2:$B$74,(MATCH(A55,BaseAddressTable!$A$2:$A$74,0))))+HEX2DEC(C55))</f>
        <v>A026C138</v>
      </c>
      <c r="E55" s="20" t="s">
        <v>46</v>
      </c>
      <c r="F55" s="20" t="s">
        <v>176</v>
      </c>
      <c r="G55" s="20" t="s">
        <v>156</v>
      </c>
      <c r="H55" s="20"/>
      <c r="I55" s="24" t="s">
        <v>177</v>
      </c>
      <c r="J55" s="20" t="s">
        <v>855</v>
      </c>
    </row>
    <row r="56" spans="1:10" s="193" customFormat="1">
      <c r="A56" s="20" t="s">
        <v>12</v>
      </c>
      <c r="B56" s="20" t="s">
        <v>173</v>
      </c>
      <c r="C56" s="20">
        <v>138</v>
      </c>
      <c r="D56" s="20" t="str">
        <f>DEC2HEX(HEX2DEC(INDEX(BaseAddressTable!$B$2:$B$74,(MATCH(A56,BaseAddressTable!$A$2:$A$74,0))))+HEX2DEC(C56))</f>
        <v>A026C138</v>
      </c>
      <c r="E56" s="20" t="s">
        <v>46</v>
      </c>
      <c r="F56" s="20" t="s">
        <v>178</v>
      </c>
      <c r="G56" s="20" t="s">
        <v>159</v>
      </c>
      <c r="H56" s="20"/>
      <c r="I56" s="24" t="s">
        <v>179</v>
      </c>
      <c r="J56" s="20" t="s">
        <v>855</v>
      </c>
    </row>
    <row r="57" spans="1:10" s="193" customFormat="1">
      <c r="A57" s="20" t="s">
        <v>12</v>
      </c>
      <c r="B57" s="20" t="s">
        <v>173</v>
      </c>
      <c r="C57" s="20">
        <v>138</v>
      </c>
      <c r="D57" s="20" t="str">
        <f>DEC2HEX(HEX2DEC(INDEX(BaseAddressTable!$B$2:$B$74,(MATCH(A57,BaseAddressTable!$A$2:$A$74,0))))+HEX2DEC(C57))</f>
        <v>A026C138</v>
      </c>
      <c r="E57" s="20" t="s">
        <v>46</v>
      </c>
      <c r="F57" s="20" t="s">
        <v>180</v>
      </c>
      <c r="G57" s="20" t="s">
        <v>162</v>
      </c>
      <c r="H57" s="20"/>
      <c r="I57" s="24" t="s">
        <v>181</v>
      </c>
      <c r="J57" s="20" t="s">
        <v>855</v>
      </c>
    </row>
    <row r="58" spans="1:10" s="193" customFormat="1">
      <c r="A58" s="20" t="s">
        <v>12</v>
      </c>
      <c r="B58" s="20" t="s">
        <v>182</v>
      </c>
      <c r="C58" s="20" t="s">
        <v>183</v>
      </c>
      <c r="D58" s="20" t="str">
        <f>DEC2HEX(HEX2DEC(INDEX(BaseAddressTable!$B$2:$B$74,(MATCH(A58,BaseAddressTable!$A$2:$A$74,0))))+HEX2DEC(C58))</f>
        <v>A026C13C</v>
      </c>
      <c r="E58" s="20" t="s">
        <v>46</v>
      </c>
      <c r="F58" s="20" t="s">
        <v>184</v>
      </c>
      <c r="G58" s="20" t="s">
        <v>153</v>
      </c>
      <c r="H58" s="20"/>
      <c r="I58" s="24" t="s">
        <v>185</v>
      </c>
      <c r="J58" s="20" t="s">
        <v>855</v>
      </c>
    </row>
    <row r="59" spans="1:10" s="193" customFormat="1">
      <c r="A59" s="20" t="s">
        <v>12</v>
      </c>
      <c r="B59" s="20" t="s">
        <v>182</v>
      </c>
      <c r="C59" s="20" t="s">
        <v>183</v>
      </c>
      <c r="D59" s="20" t="str">
        <f>DEC2HEX(HEX2DEC(INDEX(BaseAddressTable!$B$2:$B$74,(MATCH(A59,BaseAddressTable!$A$2:$A$74,0))))+HEX2DEC(C59))</f>
        <v>A026C13C</v>
      </c>
      <c r="E59" s="20" t="s">
        <v>46</v>
      </c>
      <c r="F59" s="20" t="s">
        <v>186</v>
      </c>
      <c r="G59" s="20" t="s">
        <v>156</v>
      </c>
      <c r="H59" s="20"/>
      <c r="I59" s="24" t="s">
        <v>187</v>
      </c>
      <c r="J59" s="20" t="s">
        <v>855</v>
      </c>
    </row>
    <row r="60" spans="1:10" s="193" customFormat="1">
      <c r="A60" s="20" t="s">
        <v>12</v>
      </c>
      <c r="B60" s="20" t="s">
        <v>182</v>
      </c>
      <c r="C60" s="20" t="s">
        <v>183</v>
      </c>
      <c r="D60" s="20" t="str">
        <f>DEC2HEX(HEX2DEC(INDEX(BaseAddressTable!$B$2:$B$74,(MATCH(A60,BaseAddressTable!$A$2:$A$74,0))))+HEX2DEC(C60))</f>
        <v>A026C13C</v>
      </c>
      <c r="E60" s="20" t="s">
        <v>46</v>
      </c>
      <c r="F60" s="20" t="s">
        <v>188</v>
      </c>
      <c r="G60" s="20" t="s">
        <v>159</v>
      </c>
      <c r="H60" s="20"/>
      <c r="I60" s="24" t="s">
        <v>189</v>
      </c>
      <c r="J60" s="20" t="s">
        <v>855</v>
      </c>
    </row>
    <row r="61" spans="1:10" s="193" customFormat="1">
      <c r="A61" s="20" t="s">
        <v>12</v>
      </c>
      <c r="B61" s="20" t="s">
        <v>182</v>
      </c>
      <c r="C61" s="20" t="s">
        <v>183</v>
      </c>
      <c r="D61" s="20" t="str">
        <f>DEC2HEX(HEX2DEC(INDEX(BaseAddressTable!$B$2:$B$74,(MATCH(A61,BaseAddressTable!$A$2:$A$74,0))))+HEX2DEC(C61))</f>
        <v>A026C13C</v>
      </c>
      <c r="E61" s="20" t="s">
        <v>46</v>
      </c>
      <c r="F61" s="20" t="s">
        <v>190</v>
      </c>
      <c r="G61" s="20" t="s">
        <v>162</v>
      </c>
      <c r="H61" s="20"/>
      <c r="I61" s="24" t="s">
        <v>191</v>
      </c>
      <c r="J61" s="20" t="s">
        <v>855</v>
      </c>
    </row>
    <row r="62" spans="1:10" s="193" customFormat="1">
      <c r="A62" s="20" t="s">
        <v>12</v>
      </c>
      <c r="B62" s="20" t="s">
        <v>192</v>
      </c>
      <c r="C62" s="20">
        <v>140</v>
      </c>
      <c r="D62" s="20" t="str">
        <f>DEC2HEX(HEX2DEC(INDEX(BaseAddressTable!$B$2:$B$74,(MATCH(A62,BaseAddressTable!$A$2:$A$74,0))))+HEX2DEC(C62))</f>
        <v>A026C140</v>
      </c>
      <c r="E62" s="20" t="s">
        <v>61</v>
      </c>
      <c r="F62" s="20" t="s">
        <v>193</v>
      </c>
      <c r="G62" s="20" t="s">
        <v>153</v>
      </c>
      <c r="H62" s="20">
        <v>0</v>
      </c>
      <c r="I62" s="24" t="s">
        <v>194</v>
      </c>
      <c r="J62" s="20" t="s">
        <v>2480</v>
      </c>
    </row>
    <row r="63" spans="1:10" s="193" customFormat="1">
      <c r="A63" s="20" t="s">
        <v>12</v>
      </c>
      <c r="B63" s="20" t="s">
        <v>192</v>
      </c>
      <c r="C63" s="20">
        <v>140</v>
      </c>
      <c r="D63" s="20" t="str">
        <f>DEC2HEX(HEX2DEC(INDEX(BaseAddressTable!$B$2:$B$74,(MATCH(A63,BaseAddressTable!$A$2:$A$74,0))))+HEX2DEC(C63))</f>
        <v>A026C140</v>
      </c>
      <c r="E63" s="20" t="s">
        <v>61</v>
      </c>
      <c r="F63" s="20" t="s">
        <v>195</v>
      </c>
      <c r="G63" s="20" t="s">
        <v>156</v>
      </c>
      <c r="H63" s="20">
        <v>0</v>
      </c>
      <c r="I63" s="24" t="s">
        <v>196</v>
      </c>
      <c r="J63" s="20" t="s">
        <v>2480</v>
      </c>
    </row>
    <row r="64" spans="1:10" s="193" customFormat="1">
      <c r="A64" s="20" t="s">
        <v>12</v>
      </c>
      <c r="B64" s="20" t="s">
        <v>197</v>
      </c>
      <c r="C64" s="194">
        <v>144</v>
      </c>
      <c r="D64" s="20" t="str">
        <f>DEC2HEX(HEX2DEC(INDEX(BaseAddressTable!$B$2:$B$74,(MATCH(A64,BaseAddressTable!$A$2:$A$74,0))))+HEX2DEC(C64))</f>
        <v>A026C144</v>
      </c>
      <c r="E64" s="20" t="s">
        <v>46</v>
      </c>
      <c r="F64" s="20" t="s">
        <v>198</v>
      </c>
      <c r="G64" s="20" t="s">
        <v>153</v>
      </c>
      <c r="H64" s="20"/>
      <c r="I64" s="24" t="s">
        <v>199</v>
      </c>
      <c r="J64" s="20" t="s">
        <v>2481</v>
      </c>
    </row>
    <row r="65" spans="1:10" s="193" customFormat="1">
      <c r="A65" s="20" t="s">
        <v>12</v>
      </c>
      <c r="B65" s="20" t="s">
        <v>197</v>
      </c>
      <c r="C65" s="194">
        <v>144</v>
      </c>
      <c r="D65" s="20" t="str">
        <f>DEC2HEX(HEX2DEC(INDEX(BaseAddressTable!$B$2:$B$74,(MATCH(A65,BaseAddressTable!$A$2:$A$74,0))))+HEX2DEC(C65))</f>
        <v>A026C144</v>
      </c>
      <c r="E65" s="20" t="s">
        <v>46</v>
      </c>
      <c r="F65" s="20" t="s">
        <v>200</v>
      </c>
      <c r="G65" s="20" t="s">
        <v>156</v>
      </c>
      <c r="H65" s="20"/>
      <c r="I65" s="24" t="s">
        <v>201</v>
      </c>
      <c r="J65" s="20" t="s">
        <v>2481</v>
      </c>
    </row>
    <row r="66" spans="1:10">
      <c r="A66" s="3" t="s">
        <v>12</v>
      </c>
      <c r="B66" s="3" t="s">
        <v>202</v>
      </c>
      <c r="C66" s="3">
        <v>208</v>
      </c>
      <c r="D66" s="3" t="str">
        <f>DEC2HEX(HEX2DEC(INDEX(BaseAddressTable!$B$2:$B$74,(MATCH(A66,BaseAddressTable!$A$2:$A$74,0))))+HEX2DEC(C66))</f>
        <v>A026C208</v>
      </c>
      <c r="E66" s="3" t="s">
        <v>61</v>
      </c>
      <c r="F66" s="3" t="s">
        <v>203</v>
      </c>
      <c r="G66" s="3" t="s">
        <v>91</v>
      </c>
      <c r="H66" s="3">
        <v>0</v>
      </c>
      <c r="I66" s="4" t="s">
        <v>204</v>
      </c>
      <c r="J66" s="3" t="s">
        <v>205</v>
      </c>
    </row>
    <row r="67" spans="1:10">
      <c r="A67" s="3" t="s">
        <v>12</v>
      </c>
      <c r="B67" s="3" t="s">
        <v>202</v>
      </c>
      <c r="C67" s="3">
        <v>208</v>
      </c>
      <c r="D67" s="3" t="str">
        <f>DEC2HEX(HEX2DEC(INDEX(BaseAddressTable!$B$2:$B$74,(MATCH(A67,BaseAddressTable!$A$2:$A$74,0))))+HEX2DEC(C67))</f>
        <v>A026C208</v>
      </c>
      <c r="E67" s="3" t="s">
        <v>61</v>
      </c>
      <c r="F67" s="3" t="s">
        <v>206</v>
      </c>
      <c r="G67" s="3" t="s">
        <v>119</v>
      </c>
      <c r="H67" s="3">
        <v>0</v>
      </c>
      <c r="I67" s="4" t="s">
        <v>204</v>
      </c>
      <c r="J67" s="3" t="s">
        <v>207</v>
      </c>
    </row>
    <row r="68" spans="1:10">
      <c r="A68" s="3" t="s">
        <v>12</v>
      </c>
      <c r="B68" s="3" t="s">
        <v>202</v>
      </c>
      <c r="C68" s="3">
        <v>208</v>
      </c>
      <c r="D68" s="3" t="str">
        <f>DEC2HEX(HEX2DEC(INDEX(BaseAddressTable!$B$2:$B$74,(MATCH(A68,BaseAddressTable!$A$2:$A$74,0))))+HEX2DEC(C68))</f>
        <v>A026C208</v>
      </c>
      <c r="E68" s="3" t="s">
        <v>61</v>
      </c>
      <c r="F68" s="3" t="s">
        <v>208</v>
      </c>
      <c r="G68" s="22" t="s">
        <v>123</v>
      </c>
      <c r="H68" s="3">
        <v>0</v>
      </c>
      <c r="I68" s="4" t="s">
        <v>204</v>
      </c>
      <c r="J68" s="3" t="s">
        <v>209</v>
      </c>
    </row>
    <row r="69" spans="1:10">
      <c r="A69" s="3" t="s">
        <v>12</v>
      </c>
      <c r="B69" s="3" t="s">
        <v>202</v>
      </c>
      <c r="C69" s="3">
        <v>208</v>
      </c>
      <c r="D69" s="3" t="str">
        <f>DEC2HEX(HEX2DEC(INDEX(BaseAddressTable!$B$2:$B$74,(MATCH(A69,BaseAddressTable!$A$2:$A$74,0))))+HEX2DEC(C69))</f>
        <v>A026C208</v>
      </c>
      <c r="E69" s="3" t="s">
        <v>61</v>
      </c>
      <c r="F69" s="3" t="s">
        <v>210</v>
      </c>
      <c r="G69" s="3" t="s">
        <v>127</v>
      </c>
      <c r="H69" s="3">
        <v>0</v>
      </c>
      <c r="I69" s="4" t="s">
        <v>204</v>
      </c>
      <c r="J69" s="3" t="s">
        <v>211</v>
      </c>
    </row>
    <row r="70" spans="1:10">
      <c r="A70" s="3" t="s">
        <v>12</v>
      </c>
      <c r="B70" s="3" t="s">
        <v>202</v>
      </c>
      <c r="C70" s="3">
        <v>208</v>
      </c>
      <c r="D70" s="3" t="str">
        <f>DEC2HEX(HEX2DEC(INDEX(BaseAddressTable!$B$2:$B$74,(MATCH(A70,BaseAddressTable!$A$2:$A$74,0))))+HEX2DEC(C70))</f>
        <v>A026C208</v>
      </c>
      <c r="E70" s="3" t="s">
        <v>61</v>
      </c>
      <c r="F70" s="3" t="s">
        <v>212</v>
      </c>
      <c r="G70" s="3" t="s">
        <v>131</v>
      </c>
      <c r="H70" s="3">
        <v>0</v>
      </c>
      <c r="I70" s="4" t="s">
        <v>204</v>
      </c>
      <c r="J70" s="3" t="s">
        <v>213</v>
      </c>
    </row>
    <row r="71" spans="1:10">
      <c r="A71" s="3" t="s">
        <v>12</v>
      </c>
      <c r="B71" s="3" t="s">
        <v>202</v>
      </c>
      <c r="C71" s="3">
        <v>208</v>
      </c>
      <c r="D71" s="3" t="str">
        <f>DEC2HEX(HEX2DEC(INDEX(BaseAddressTable!$B$2:$B$74,(MATCH(A71,BaseAddressTable!$A$2:$A$74,0))))+HEX2DEC(C71))</f>
        <v>A026C208</v>
      </c>
      <c r="E71" s="3" t="s">
        <v>61</v>
      </c>
      <c r="F71" s="3" t="s">
        <v>214</v>
      </c>
      <c r="G71" s="3" t="s">
        <v>135</v>
      </c>
      <c r="H71" s="3">
        <v>0</v>
      </c>
      <c r="I71" s="4" t="s">
        <v>204</v>
      </c>
      <c r="J71" s="3" t="s">
        <v>215</v>
      </c>
    </row>
    <row r="72" spans="1:10">
      <c r="A72" s="3" t="s">
        <v>12</v>
      </c>
      <c r="B72" s="3" t="s">
        <v>202</v>
      </c>
      <c r="C72" s="3">
        <v>208</v>
      </c>
      <c r="D72" s="3" t="str">
        <f>DEC2HEX(HEX2DEC(INDEX(BaseAddressTable!$B$2:$B$74,(MATCH(A72,BaseAddressTable!$A$2:$A$74,0))))+HEX2DEC(C72))</f>
        <v>A026C208</v>
      </c>
      <c r="E72" s="3" t="s">
        <v>61</v>
      </c>
      <c r="F72" s="3" t="s">
        <v>216</v>
      </c>
      <c r="G72" s="3" t="s">
        <v>139</v>
      </c>
      <c r="H72" s="3">
        <v>0</v>
      </c>
      <c r="I72" s="4" t="s">
        <v>204</v>
      </c>
      <c r="J72" s="3" t="s">
        <v>217</v>
      </c>
    </row>
    <row r="73" spans="1:10">
      <c r="A73" s="3" t="s">
        <v>12</v>
      </c>
      <c r="B73" s="3" t="s">
        <v>202</v>
      </c>
      <c r="C73" s="3">
        <v>208</v>
      </c>
      <c r="D73" s="3" t="str">
        <f>DEC2HEX(HEX2DEC(INDEX(BaseAddressTable!$B$2:$B$74,(MATCH(A73,BaseAddressTable!$A$2:$A$74,0))))+HEX2DEC(C73))</f>
        <v>A026C208</v>
      </c>
      <c r="E73" s="3" t="s">
        <v>61</v>
      </c>
      <c r="F73" s="3" t="s">
        <v>218</v>
      </c>
      <c r="G73" s="3" t="s">
        <v>143</v>
      </c>
      <c r="H73" s="3">
        <v>0</v>
      </c>
      <c r="I73" s="4" t="s">
        <v>204</v>
      </c>
      <c r="J73" s="3" t="s">
        <v>219</v>
      </c>
    </row>
    <row r="74" spans="1:10" s="15" customFormat="1" ht="28.8">
      <c r="A74" s="20" t="s">
        <v>12</v>
      </c>
      <c r="B74" s="20" t="s">
        <v>220</v>
      </c>
      <c r="C74" s="20">
        <v>300</v>
      </c>
      <c r="D74" s="20" t="s">
        <v>847</v>
      </c>
      <c r="E74" s="20" t="s">
        <v>61</v>
      </c>
      <c r="F74" s="20" t="s">
        <v>221</v>
      </c>
      <c r="G74" s="20" t="s">
        <v>91</v>
      </c>
      <c r="H74" s="20">
        <v>0</v>
      </c>
      <c r="I74" s="24" t="s">
        <v>222</v>
      </c>
      <c r="J74" s="20" t="s">
        <v>223</v>
      </c>
    </row>
    <row r="75" spans="1:10" s="15" customFormat="1" ht="28.8">
      <c r="A75" s="20" t="s">
        <v>12</v>
      </c>
      <c r="B75" s="20" t="s">
        <v>220</v>
      </c>
      <c r="C75" s="20">
        <v>300</v>
      </c>
      <c r="D75" s="20" t="s">
        <v>847</v>
      </c>
      <c r="E75" s="20" t="s">
        <v>61</v>
      </c>
      <c r="F75" s="20" t="s">
        <v>224</v>
      </c>
      <c r="G75" s="20" t="s">
        <v>119</v>
      </c>
      <c r="H75" s="20">
        <v>0</v>
      </c>
      <c r="I75" s="24" t="s">
        <v>225</v>
      </c>
      <c r="J75" s="20" t="s">
        <v>226</v>
      </c>
    </row>
    <row r="76" spans="1:10" s="15" customFormat="1" ht="14.25" customHeight="1">
      <c r="A76" s="20" t="s">
        <v>12</v>
      </c>
      <c r="B76" s="20" t="s">
        <v>227</v>
      </c>
      <c r="C76" s="20">
        <v>304</v>
      </c>
      <c r="D76" s="20" t="str">
        <f>DEC2HEX(HEX2DEC(INDEX(BaseAddressTable!$B$2:$B$74,(MATCH(A76,BaseAddressTable!$A$2:$A$74,0))))+HEX2DEC(C76))</f>
        <v>A026C304</v>
      </c>
      <c r="E76" s="20" t="s">
        <v>46</v>
      </c>
      <c r="F76" s="20" t="s">
        <v>228</v>
      </c>
      <c r="G76" s="20" t="s">
        <v>91</v>
      </c>
      <c r="H76" s="20">
        <v>1</v>
      </c>
      <c r="I76" s="24" t="s">
        <v>229</v>
      </c>
      <c r="J76" s="20" t="s">
        <v>230</v>
      </c>
    </row>
    <row r="77" spans="1:10" s="15" customFormat="1" ht="14.25" customHeight="1">
      <c r="A77" s="20" t="s">
        <v>12</v>
      </c>
      <c r="B77" s="20" t="s">
        <v>227</v>
      </c>
      <c r="C77" s="20">
        <v>304</v>
      </c>
      <c r="D77" s="20" t="str">
        <f>DEC2HEX(HEX2DEC(INDEX(BaseAddressTable!$B$2:$B$74,(MATCH(A77,BaseAddressTable!$A$2:$A$74,0))))+HEX2DEC(C77))</f>
        <v>A026C304</v>
      </c>
      <c r="E77" s="20" t="s">
        <v>46</v>
      </c>
      <c r="F77" s="20" t="s">
        <v>231</v>
      </c>
      <c r="G77" s="20" t="s">
        <v>119</v>
      </c>
      <c r="H77" s="20">
        <v>1</v>
      </c>
      <c r="I77" s="24" t="s">
        <v>232</v>
      </c>
      <c r="J77" s="20" t="s">
        <v>233</v>
      </c>
    </row>
    <row r="78" spans="1:10">
      <c r="A78" s="3" t="s">
        <v>12</v>
      </c>
      <c r="B78" s="3" t="s">
        <v>234</v>
      </c>
      <c r="C78" s="3">
        <v>310</v>
      </c>
      <c r="D78" s="3" t="str">
        <f>DEC2HEX(HEX2DEC(INDEX(BaseAddressTable!$B$2:$B$74,(MATCH(A78,BaseAddressTable!$A$2:$A$74,0))))+HEX2DEC(C78))</f>
        <v>A026C310</v>
      </c>
      <c r="E78" s="3" t="s">
        <v>46</v>
      </c>
      <c r="F78" s="3" t="s">
        <v>235</v>
      </c>
      <c r="G78" s="3" t="s">
        <v>91</v>
      </c>
      <c r="H78" s="3">
        <v>1</v>
      </c>
      <c r="I78" s="4" t="s">
        <v>236</v>
      </c>
      <c r="J78" s="3" t="s">
        <v>237</v>
      </c>
    </row>
    <row r="79" spans="1:10">
      <c r="A79" s="3" t="s">
        <v>12</v>
      </c>
      <c r="B79" s="3" t="s">
        <v>238</v>
      </c>
      <c r="C79" s="3">
        <v>314</v>
      </c>
      <c r="D79" s="3" t="str">
        <f>DEC2HEX(HEX2DEC(INDEX(BaseAddressTable!$B$2:$B$74,(MATCH(A79,BaseAddressTable!$A$2:$A$74,0))))+HEX2DEC(C79))</f>
        <v>A026C314</v>
      </c>
      <c r="E79" s="3" t="s">
        <v>61</v>
      </c>
      <c r="F79" s="3" t="s">
        <v>239</v>
      </c>
      <c r="G79" s="3" t="s">
        <v>91</v>
      </c>
      <c r="H79" s="3">
        <v>1</v>
      </c>
      <c r="I79" s="4" t="s">
        <v>240</v>
      </c>
      <c r="J79" s="3" t="s">
        <v>241</v>
      </c>
    </row>
    <row r="80" spans="1:10" ht="14.25" customHeight="1">
      <c r="A80" s="3" t="s">
        <v>12</v>
      </c>
      <c r="B80" s="3" t="s">
        <v>238</v>
      </c>
      <c r="C80" s="3">
        <v>314</v>
      </c>
      <c r="D80" s="3" t="str">
        <f>DEC2HEX(HEX2DEC(INDEX(BaseAddressTable!$B$2:$B$74,(MATCH(A80,BaseAddressTable!$A$2:$A$74,0))))+HEX2DEC(C80))</f>
        <v>A026C314</v>
      </c>
      <c r="E80" s="3" t="s">
        <v>61</v>
      </c>
      <c r="F80" s="3" t="s">
        <v>242</v>
      </c>
      <c r="G80" s="3" t="s">
        <v>119</v>
      </c>
      <c r="H80" s="3">
        <v>1</v>
      </c>
      <c r="I80" s="4" t="s">
        <v>240</v>
      </c>
      <c r="J80" s="3" t="s">
        <v>243</v>
      </c>
    </row>
    <row r="81" spans="1:10" ht="14.25" customHeight="1">
      <c r="A81" s="3" t="s">
        <v>12</v>
      </c>
      <c r="B81" s="3" t="s">
        <v>244</v>
      </c>
      <c r="C81" s="3">
        <v>318</v>
      </c>
      <c r="D81" s="3" t="str">
        <f>DEC2HEX(HEX2DEC(INDEX(BaseAddressTable!$B$2:$B$74,(MATCH(A81,BaseAddressTable!$A$2:$A$74,0))))+HEX2DEC(C81))</f>
        <v>A026C318</v>
      </c>
      <c r="E81" s="3" t="s">
        <v>61</v>
      </c>
      <c r="F81" s="3" t="s">
        <v>245</v>
      </c>
      <c r="G81" s="3" t="s">
        <v>91</v>
      </c>
      <c r="H81" s="3">
        <v>0</v>
      </c>
      <c r="I81" s="4" t="s">
        <v>246</v>
      </c>
      <c r="J81" s="3" t="s">
        <v>247</v>
      </c>
    </row>
    <row r="82" spans="1:10">
      <c r="A82" s="3" t="s">
        <v>12</v>
      </c>
      <c r="B82" s="3" t="s">
        <v>248</v>
      </c>
      <c r="C82" s="3" t="s">
        <v>249</v>
      </c>
      <c r="D82" s="3" t="str">
        <f>DEC2HEX(HEX2DEC(INDEX(BaseAddressTable!$B$2:$B$74,(MATCH(A82,BaseAddressTable!$A$2:$A$74,0))))+HEX2DEC(C82))</f>
        <v>A026C31C</v>
      </c>
      <c r="E82" s="3" t="s">
        <v>61</v>
      </c>
      <c r="F82" s="3" t="s">
        <v>250</v>
      </c>
      <c r="G82" s="3" t="s">
        <v>251</v>
      </c>
      <c r="H82" s="3">
        <v>0</v>
      </c>
      <c r="I82" s="4" t="s">
        <v>252</v>
      </c>
      <c r="J82" s="3" t="s">
        <v>253</v>
      </c>
    </row>
    <row r="83" spans="1:10">
      <c r="A83" s="3" t="s">
        <v>12</v>
      </c>
      <c r="B83" s="3" t="s">
        <v>248</v>
      </c>
      <c r="C83" s="3" t="s">
        <v>249</v>
      </c>
      <c r="D83" s="3" t="str">
        <f>DEC2HEX(HEX2DEC(INDEX(BaseAddressTable!$B$2:$B$74,(MATCH(A83,BaseAddressTable!$A$2:$A$74,0))))+HEX2DEC(C83))</f>
        <v>A026C31C</v>
      </c>
      <c r="E83" s="3" t="s">
        <v>61</v>
      </c>
      <c r="F83" s="3" t="s">
        <v>254</v>
      </c>
      <c r="G83" s="3" t="s">
        <v>255</v>
      </c>
      <c r="H83" s="3">
        <v>0</v>
      </c>
      <c r="I83" s="4" t="s">
        <v>256</v>
      </c>
      <c r="J83" s="3" t="s">
        <v>257</v>
      </c>
    </row>
    <row r="84" spans="1:10">
      <c r="A84" s="3" t="s">
        <v>12</v>
      </c>
      <c r="B84" s="3" t="s">
        <v>258</v>
      </c>
      <c r="C84" s="3">
        <v>320</v>
      </c>
      <c r="D84" s="3" t="str">
        <f>DEC2HEX(HEX2DEC(INDEX(BaseAddressTable!$B$2:$B$74,(MATCH(A84,BaseAddressTable!$A$2:$A$74,0))))+HEX2DEC(C84))</f>
        <v>A026C320</v>
      </c>
      <c r="E84" s="3" t="s">
        <v>61</v>
      </c>
      <c r="F84" s="3" t="s">
        <v>259</v>
      </c>
      <c r="G84" s="3" t="s">
        <v>251</v>
      </c>
      <c r="H84" s="3">
        <v>0</v>
      </c>
      <c r="I84" s="4" t="s">
        <v>260</v>
      </c>
      <c r="J84" s="3" t="s">
        <v>261</v>
      </c>
    </row>
    <row r="85" spans="1:10" s="15" customFormat="1" ht="14.25" customHeight="1">
      <c r="A85" s="20" t="s">
        <v>12</v>
      </c>
      <c r="B85" s="20" t="s">
        <v>258</v>
      </c>
      <c r="C85" s="20">
        <v>320</v>
      </c>
      <c r="D85" s="20" t="str">
        <f>DEC2HEX(HEX2DEC(INDEX(BaseAddressTable!$B$2:$B$74,(MATCH(A85,BaseAddressTable!$A$2:$A$74,0))))+HEX2DEC(C85))</f>
        <v>A026C320</v>
      </c>
      <c r="E85" s="20" t="s">
        <v>61</v>
      </c>
      <c r="F85" s="20" t="s">
        <v>262</v>
      </c>
      <c r="G85" s="20" t="s">
        <v>848</v>
      </c>
      <c r="H85" s="20">
        <v>0</v>
      </c>
      <c r="I85" s="24" t="s">
        <v>263</v>
      </c>
      <c r="J85" s="20" t="s">
        <v>264</v>
      </c>
    </row>
    <row r="86" spans="1:10">
      <c r="A86" s="3" t="s">
        <v>12</v>
      </c>
      <c r="B86" s="3" t="s">
        <v>265</v>
      </c>
      <c r="C86" s="3">
        <v>324</v>
      </c>
      <c r="D86" s="3" t="str">
        <f>DEC2HEX(HEX2DEC(INDEX(BaseAddressTable!$B$2:$B$74,(MATCH(A86,BaseAddressTable!$A$2:$A$74,0))))+HEX2DEC(C86))</f>
        <v>A026C324</v>
      </c>
      <c r="E86" s="3" t="s">
        <v>61</v>
      </c>
      <c r="F86" s="3" t="s">
        <v>266</v>
      </c>
      <c r="G86" s="3" t="s">
        <v>91</v>
      </c>
      <c r="H86" s="3">
        <v>0</v>
      </c>
      <c r="I86" s="4" t="s">
        <v>267</v>
      </c>
      <c r="J86" s="3" t="s">
        <v>268</v>
      </c>
    </row>
    <row r="87" spans="1:10" ht="14.25" customHeight="1">
      <c r="A87" s="3" t="s">
        <v>12</v>
      </c>
      <c r="B87" s="3" t="s">
        <v>265</v>
      </c>
      <c r="C87" s="3">
        <v>324</v>
      </c>
      <c r="D87" s="3" t="str">
        <f>DEC2HEX(HEX2DEC(INDEX(BaseAddressTable!$B$2:$B$74,(MATCH(A87,BaseAddressTable!$A$2:$A$74,0))))+HEX2DEC(C87))</f>
        <v>A026C324</v>
      </c>
      <c r="E87" s="3" t="s">
        <v>61</v>
      </c>
      <c r="F87" s="3" t="s">
        <v>269</v>
      </c>
      <c r="G87" s="3" t="s">
        <v>270</v>
      </c>
      <c r="H87" s="3">
        <v>0</v>
      </c>
      <c r="I87" s="4" t="s">
        <v>271</v>
      </c>
      <c r="J87" s="3" t="s">
        <v>272</v>
      </c>
    </row>
    <row r="88" spans="1:10">
      <c r="A88" s="3" t="s">
        <v>12</v>
      </c>
      <c r="B88" s="3" t="s">
        <v>273</v>
      </c>
      <c r="C88" s="3">
        <v>328</v>
      </c>
      <c r="D88" s="3" t="str">
        <f>DEC2HEX(HEX2DEC(INDEX(BaseAddressTable!$B$2:$B$74,(MATCH(A88,BaseAddressTable!$A$2:$A$74,0))))+HEX2DEC(C88))</f>
        <v>A026C328</v>
      </c>
      <c r="E88" s="3" t="s">
        <v>61</v>
      </c>
      <c r="F88" s="3" t="s">
        <v>274</v>
      </c>
      <c r="G88" s="3" t="s">
        <v>91</v>
      </c>
      <c r="H88" s="3">
        <v>0</v>
      </c>
      <c r="I88" s="4" t="s">
        <v>275</v>
      </c>
      <c r="J88" s="3" t="s">
        <v>276</v>
      </c>
    </row>
    <row r="89" spans="1:10">
      <c r="A89" s="3" t="s">
        <v>12</v>
      </c>
      <c r="B89" s="3" t="s">
        <v>277</v>
      </c>
      <c r="C89" s="3">
        <v>500</v>
      </c>
      <c r="D89" s="3" t="str">
        <f>DEC2HEX(HEX2DEC(INDEX(BaseAddressTable!$B$2:$B$74,(MATCH(A89,BaseAddressTable!$A$2:$A$74,0))))+HEX2DEC(C89))</f>
        <v>A026C500</v>
      </c>
      <c r="E89" s="3" t="s">
        <v>61</v>
      </c>
      <c r="F89" s="3" t="s">
        <v>278</v>
      </c>
      <c r="G89" s="3" t="s">
        <v>58</v>
      </c>
      <c r="H89" s="3" t="s">
        <v>279</v>
      </c>
      <c r="I89" s="3" t="s">
        <v>280</v>
      </c>
      <c r="J89" s="3" t="s">
        <v>281</v>
      </c>
    </row>
    <row r="90" spans="1:10">
      <c r="A90" s="3" t="s">
        <v>12</v>
      </c>
      <c r="B90" s="3" t="s">
        <v>282</v>
      </c>
      <c r="C90" s="3">
        <v>504</v>
      </c>
      <c r="D90" s="3" t="str">
        <f>DEC2HEX(HEX2DEC(INDEX(BaseAddressTable!$B$2:$B$74,(MATCH(A89,BaseAddressTable!$A$2:$A$74,0))))+HEX2DEC(C90))</f>
        <v>A026C504</v>
      </c>
      <c r="E90" s="3" t="s">
        <v>61</v>
      </c>
      <c r="F90" s="3" t="s">
        <v>283</v>
      </c>
      <c r="G90" s="3" t="s">
        <v>284</v>
      </c>
      <c r="H90" s="3">
        <v>25800</v>
      </c>
      <c r="I90" s="3" t="s">
        <v>285</v>
      </c>
      <c r="J90" s="3" t="s">
        <v>286</v>
      </c>
    </row>
    <row r="91" spans="1:10">
      <c r="A91" s="3" t="s">
        <v>12</v>
      </c>
      <c r="B91" s="3" t="s">
        <v>287</v>
      </c>
      <c r="C91" s="3">
        <v>510</v>
      </c>
      <c r="D91" s="3" t="str">
        <f>DEC2HEX(HEX2DEC(INDEX(BaseAddressTable!$B$2:$B$74,(MATCH(A90,BaseAddressTable!$A$2:$A$74,0))))+HEX2DEC(C91))</f>
        <v>A026C510</v>
      </c>
      <c r="E91" s="3" t="s">
        <v>46</v>
      </c>
      <c r="F91" s="3" t="s">
        <v>288</v>
      </c>
      <c r="G91" s="3" t="s">
        <v>58</v>
      </c>
      <c r="H91" s="3">
        <v>0</v>
      </c>
      <c r="I91" s="3" t="s">
        <v>289</v>
      </c>
      <c r="J91" s="3" t="s">
        <v>290</v>
      </c>
    </row>
    <row r="92" spans="1:10">
      <c r="A92" s="3" t="s">
        <v>12</v>
      </c>
      <c r="B92" s="3" t="s">
        <v>291</v>
      </c>
      <c r="C92" s="3">
        <v>514</v>
      </c>
      <c r="D92" s="3" t="str">
        <f>DEC2HEX(HEX2DEC(INDEX(BaseAddressTable!$B$2:$B$74,(MATCH(A91,BaseAddressTable!$A$2:$A$74,0))))+HEX2DEC(C92))</f>
        <v>A026C514</v>
      </c>
      <c r="E92" s="3" t="s">
        <v>46</v>
      </c>
      <c r="F92" s="3" t="s">
        <v>292</v>
      </c>
      <c r="G92" s="3" t="s">
        <v>58</v>
      </c>
      <c r="H92" s="3">
        <v>0</v>
      </c>
      <c r="I92" s="3" t="s">
        <v>293</v>
      </c>
      <c r="J92" s="3" t="s">
        <v>294</v>
      </c>
    </row>
    <row r="93" spans="1:10">
      <c r="A93" s="3" t="s">
        <v>12</v>
      </c>
      <c r="B93" s="3" t="s">
        <v>295</v>
      </c>
      <c r="C93" s="3">
        <v>518</v>
      </c>
      <c r="D93" s="3" t="str">
        <f>DEC2HEX(HEX2DEC(INDEX(BaseAddressTable!$B$2:$B$74,(MATCH(A92,BaseAddressTable!$A$2:$A$74,0))))+HEX2DEC(C93))</f>
        <v>A026C518</v>
      </c>
      <c r="E93" s="3" t="s">
        <v>46</v>
      </c>
      <c r="F93" s="3" t="s">
        <v>296</v>
      </c>
      <c r="G93" s="3" t="s">
        <v>58</v>
      </c>
      <c r="H93" s="3">
        <v>0</v>
      </c>
      <c r="I93" s="3" t="s">
        <v>297</v>
      </c>
      <c r="J93" s="3" t="s">
        <v>298</v>
      </c>
    </row>
    <row r="94" spans="1:10">
      <c r="A94" s="3" t="s">
        <v>12</v>
      </c>
      <c r="B94" s="3" t="s">
        <v>299</v>
      </c>
      <c r="C94" s="3" t="s">
        <v>300</v>
      </c>
      <c r="D94" s="3" t="str">
        <f>DEC2HEX(HEX2DEC(INDEX(BaseAddressTable!$B$2:$B$74,(MATCH(A93,BaseAddressTable!$A$2:$A$74,0))))+HEX2DEC(C94))</f>
        <v>A026C51C</v>
      </c>
      <c r="E94" s="3" t="s">
        <v>46</v>
      </c>
      <c r="F94" s="3" t="s">
        <v>301</v>
      </c>
      <c r="G94" s="3" t="s">
        <v>58</v>
      </c>
      <c r="H94" s="3">
        <v>0</v>
      </c>
      <c r="I94" s="3" t="s">
        <v>302</v>
      </c>
      <c r="J94" s="3" t="s">
        <v>303</v>
      </c>
    </row>
    <row r="95" spans="1:10">
      <c r="A95" s="3" t="s">
        <v>12</v>
      </c>
      <c r="B95" s="3" t="s">
        <v>304</v>
      </c>
      <c r="C95" s="3">
        <v>520</v>
      </c>
      <c r="D95" s="3" t="str">
        <f>DEC2HEX(HEX2DEC(INDEX(BaseAddressTable!$B$2:$B$74,(MATCH(A94,BaseAddressTable!$A$2:$A$74,0))))+HEX2DEC(C95))</f>
        <v>A026C520</v>
      </c>
      <c r="E95" s="3" t="s">
        <v>46</v>
      </c>
      <c r="F95" s="3" t="s">
        <v>305</v>
      </c>
      <c r="G95" s="3" t="s">
        <v>58</v>
      </c>
      <c r="H95" s="3">
        <v>0</v>
      </c>
      <c r="I95" s="3" t="s">
        <v>306</v>
      </c>
      <c r="J95" s="3" t="s">
        <v>307</v>
      </c>
    </row>
    <row r="96" spans="1:10">
      <c r="A96" s="3" t="s">
        <v>12</v>
      </c>
      <c r="B96" s="3" t="s">
        <v>308</v>
      </c>
      <c r="C96" s="3">
        <v>524</v>
      </c>
      <c r="D96" s="3" t="str">
        <f>DEC2HEX(HEX2DEC(INDEX(BaseAddressTable!$B$2:$B$74,(MATCH(A95,BaseAddressTable!$A$2:$A$74,0))))+HEX2DEC(C96))</f>
        <v>A026C524</v>
      </c>
      <c r="E96" s="3" t="s">
        <v>46</v>
      </c>
      <c r="F96" s="3" t="s">
        <v>309</v>
      </c>
      <c r="G96" s="3" t="s">
        <v>58</v>
      </c>
      <c r="H96" s="3">
        <v>0</v>
      </c>
      <c r="I96" s="3" t="s">
        <v>310</v>
      </c>
      <c r="J96" s="3" t="s">
        <v>311</v>
      </c>
    </row>
    <row r="97" spans="1:10">
      <c r="A97" s="3" t="s">
        <v>12</v>
      </c>
      <c r="B97" s="3" t="s">
        <v>312</v>
      </c>
      <c r="C97" s="3">
        <v>528</v>
      </c>
      <c r="D97" s="3" t="str">
        <f>DEC2HEX(HEX2DEC(INDEX(BaseAddressTable!$B$2:$B$74,(MATCH(A96,BaseAddressTable!$A$2:$A$74,0))))+HEX2DEC(C97))</f>
        <v>A026C528</v>
      </c>
      <c r="E97" s="3" t="s">
        <v>46</v>
      </c>
      <c r="F97" s="3" t="s">
        <v>313</v>
      </c>
      <c r="G97" s="3" t="s">
        <v>58</v>
      </c>
      <c r="H97" s="3">
        <v>0</v>
      </c>
      <c r="I97" s="3" t="s">
        <v>314</v>
      </c>
      <c r="J97" s="3" t="s">
        <v>315</v>
      </c>
    </row>
    <row r="98" spans="1:10">
      <c r="A98" s="3" t="s">
        <v>12</v>
      </c>
      <c r="B98" s="3" t="s">
        <v>316</v>
      </c>
      <c r="C98" s="3" t="s">
        <v>317</v>
      </c>
      <c r="D98" s="3" t="str">
        <f>DEC2HEX(HEX2DEC(INDEX(BaseAddressTable!$B$2:$B$74,(MATCH(A97,BaseAddressTable!$A$2:$A$74,0))))+HEX2DEC(C98))</f>
        <v>A026C52C</v>
      </c>
      <c r="E98" s="3" t="s">
        <v>46</v>
      </c>
      <c r="F98" s="3" t="s">
        <v>318</v>
      </c>
      <c r="G98" s="3" t="s">
        <v>58</v>
      </c>
      <c r="H98" s="3">
        <v>0</v>
      </c>
      <c r="I98" s="3" t="s">
        <v>319</v>
      </c>
      <c r="J98" s="3" t="s">
        <v>320</v>
      </c>
    </row>
    <row r="99" spans="1:10">
      <c r="A99" s="3" t="s">
        <v>12</v>
      </c>
      <c r="B99" s="3" t="s">
        <v>321</v>
      </c>
      <c r="C99" s="3">
        <v>530</v>
      </c>
      <c r="D99" s="3" t="str">
        <f>DEC2HEX(HEX2DEC(INDEX(BaseAddressTable!$B$2:$B$74,(MATCH(A94,BaseAddressTable!$A$2:$A$74,0))))+HEX2DEC(C99))</f>
        <v>A026C530</v>
      </c>
      <c r="E99" s="3" t="s">
        <v>61</v>
      </c>
      <c r="F99" s="3" t="s">
        <v>322</v>
      </c>
      <c r="G99" s="3" t="s">
        <v>323</v>
      </c>
      <c r="H99" s="3" t="s">
        <v>324</v>
      </c>
      <c r="I99" s="3" t="s">
        <v>325</v>
      </c>
      <c r="J99" s="3" t="s">
        <v>326</v>
      </c>
    </row>
    <row r="100" spans="1:10">
      <c r="A100" s="3" t="s">
        <v>12</v>
      </c>
      <c r="B100" s="3" t="s">
        <v>327</v>
      </c>
      <c r="C100" s="3">
        <v>534</v>
      </c>
      <c r="D100" s="3" t="str">
        <f>DEC2HEX(HEX2DEC(INDEX(BaseAddressTable!$B$2:$B$74,(MATCH(A99,BaseAddressTable!$A$2:$A$74,0))))+HEX2DEC(C100))</f>
        <v>A026C534</v>
      </c>
      <c r="E100" s="3" t="s">
        <v>61</v>
      </c>
      <c r="F100" s="3" t="s">
        <v>328</v>
      </c>
      <c r="G100" s="3" t="s">
        <v>54</v>
      </c>
      <c r="H100" s="3">
        <v>172</v>
      </c>
      <c r="I100" s="3" t="s">
        <v>329</v>
      </c>
      <c r="J100" s="3" t="s">
        <v>330</v>
      </c>
    </row>
    <row r="101" spans="1:10">
      <c r="A101" s="3" t="s">
        <v>12</v>
      </c>
      <c r="B101" s="3" t="s">
        <v>331</v>
      </c>
      <c r="C101" s="3">
        <v>538</v>
      </c>
      <c r="D101" s="3" t="str">
        <f>DEC2HEX(HEX2DEC(INDEX(BaseAddressTable!$B$2:$B$74,(MATCH(A100,BaseAddressTable!$A$2:$A$74,0))))+HEX2DEC(C101))</f>
        <v>A026C538</v>
      </c>
      <c r="E101" s="3" t="s">
        <v>61</v>
      </c>
      <c r="F101" s="3" t="s">
        <v>332</v>
      </c>
      <c r="G101" s="3" t="s">
        <v>69</v>
      </c>
      <c r="H101" s="3">
        <v>0</v>
      </c>
      <c r="I101" s="3" t="s">
        <v>333</v>
      </c>
      <c r="J101" s="3" t="s">
        <v>334</v>
      </c>
    </row>
    <row r="102" spans="1:10">
      <c r="A102" s="3" t="s">
        <v>12</v>
      </c>
      <c r="B102" s="3" t="s">
        <v>331</v>
      </c>
      <c r="C102" s="3">
        <v>538</v>
      </c>
      <c r="D102" s="3" t="str">
        <f>DEC2HEX(HEX2DEC(INDEX(BaseAddressTable!$B$2:$B$74,(MATCH(A101,BaseAddressTable!$A$2:$A$74,0))))+HEX2DEC(C102))</f>
        <v>A026C538</v>
      </c>
      <c r="E102" s="3" t="s">
        <v>61</v>
      </c>
      <c r="F102" s="3" t="s">
        <v>335</v>
      </c>
      <c r="G102" s="3" t="s">
        <v>72</v>
      </c>
      <c r="H102" s="3">
        <v>0</v>
      </c>
      <c r="I102" s="3" t="s">
        <v>336</v>
      </c>
      <c r="J102" s="3" t="s">
        <v>337</v>
      </c>
    </row>
    <row r="103" spans="1:10">
      <c r="A103" s="25" t="s">
        <v>12</v>
      </c>
      <c r="B103" s="26" t="s">
        <v>338</v>
      </c>
      <c r="C103" s="3" t="s">
        <v>339</v>
      </c>
      <c r="D103" s="3" t="str">
        <f>DEC2HEX(HEX2DEC(INDEX(BaseAddressTable!$B$2:$B$74,(MATCH(A102,BaseAddressTable!$A$2:$A$74,0))))+HEX2DEC(C103))</f>
        <v>A026C53C</v>
      </c>
      <c r="E103" s="26" t="s">
        <v>61</v>
      </c>
      <c r="F103" s="26" t="s">
        <v>340</v>
      </c>
      <c r="G103" s="26" t="s">
        <v>91</v>
      </c>
      <c r="H103" s="26">
        <v>0</v>
      </c>
      <c r="I103" s="27" t="s">
        <v>341</v>
      </c>
      <c r="J103" s="26" t="s">
        <v>342</v>
      </c>
    </row>
    <row r="104" spans="1:10">
      <c r="A104" s="3" t="s">
        <v>12</v>
      </c>
      <c r="B104" s="3" t="s">
        <v>343</v>
      </c>
      <c r="C104" s="3" t="s">
        <v>86</v>
      </c>
      <c r="D104" s="3" t="str">
        <f>DEC2HEX(HEX2DEC(INDEX(BaseAddressTable!$B$2:$B$74,(MATCH(A104,BaseAddressTable!$A$2:$A$74,0))))+HEX2DEC(C104))</f>
        <v>A026DFFC</v>
      </c>
      <c r="E104" s="3" t="s">
        <v>61</v>
      </c>
      <c r="F104" s="3" t="s">
        <v>344</v>
      </c>
      <c r="G104" s="3" t="s">
        <v>58</v>
      </c>
      <c r="H104" s="3" t="s">
        <v>345</v>
      </c>
      <c r="I104" s="4" t="s">
        <v>346</v>
      </c>
      <c r="J104"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108" workbookViewId="0">
      <selection activeCell="C121" sqref="C121"/>
    </sheetView>
  </sheetViews>
  <sheetFormatPr defaultColWidth="8.88671875" defaultRowHeight="14.4"/>
  <cols>
    <col min="1" max="1" width="32.6640625" style="6" customWidth="1"/>
    <col min="2" max="2" width="49.33203125" style="6" customWidth="1"/>
    <col min="3" max="3" width="18.5546875" style="6" customWidth="1"/>
    <col min="4" max="4" width="16.44140625" style="6" customWidth="1"/>
    <col min="5" max="5" width="17.6640625" style="6" customWidth="1"/>
    <col min="6" max="6" width="30.88671875" style="6" customWidth="1"/>
    <col min="7" max="7" width="10.109375" style="6" customWidth="1"/>
    <col min="8" max="8" width="11.109375" style="6" customWidth="1"/>
    <col min="9" max="9" width="90.5546875" style="7" customWidth="1"/>
    <col min="10" max="10" width="33.44140625" style="6" customWidth="1"/>
    <col min="11" max="16384" width="8.88671875" style="6"/>
  </cols>
  <sheetData>
    <row r="1" spans="1:58">
      <c r="A1" s="8" t="s">
        <v>35</v>
      </c>
      <c r="B1" s="8" t="s">
        <v>36</v>
      </c>
      <c r="C1" s="8" t="s">
        <v>37</v>
      </c>
      <c r="D1" s="8" t="s">
        <v>38</v>
      </c>
      <c r="E1" s="8" t="s">
        <v>39</v>
      </c>
      <c r="F1" s="8" t="s">
        <v>40</v>
      </c>
      <c r="G1" s="8" t="s">
        <v>41</v>
      </c>
      <c r="H1" s="8" t="s">
        <v>42</v>
      </c>
      <c r="I1" s="11" t="s">
        <v>43</v>
      </c>
      <c r="J1" s="8" t="s">
        <v>44</v>
      </c>
    </row>
    <row r="2" spans="1:58">
      <c r="A2" s="9" t="s">
        <v>15</v>
      </c>
      <c r="B2" s="9" t="s">
        <v>347</v>
      </c>
      <c r="C2" s="9">
        <v>0</v>
      </c>
      <c r="D2" s="205" t="str">
        <f>DEC2HEX(HEX2DEC(BaseAddressTable!$B$6)+HEX2DEC(C2))</f>
        <v>A026E000</v>
      </c>
      <c r="E2" s="9" t="s">
        <v>46</v>
      </c>
      <c r="F2" s="9" t="s">
        <v>348</v>
      </c>
      <c r="G2" s="9" t="s">
        <v>91</v>
      </c>
      <c r="H2" s="9">
        <v>0</v>
      </c>
      <c r="I2" s="12" t="s">
        <v>349</v>
      </c>
      <c r="J2" s="9" t="s">
        <v>350</v>
      </c>
    </row>
    <row r="3" spans="1:58">
      <c r="A3" s="9" t="s">
        <v>15</v>
      </c>
      <c r="B3" s="9" t="s">
        <v>351</v>
      </c>
      <c r="C3" s="9">
        <v>4</v>
      </c>
      <c r="D3" s="205" t="str">
        <f>DEC2HEX(HEX2DEC(BaseAddressTable!$B$6)+HEX2DEC(C3))</f>
        <v>A026E004</v>
      </c>
      <c r="E3" s="9" t="s">
        <v>61</v>
      </c>
      <c r="F3" s="9" t="s">
        <v>352</v>
      </c>
      <c r="G3" s="9" t="s">
        <v>91</v>
      </c>
      <c r="H3" s="9">
        <v>0</v>
      </c>
      <c r="I3" s="12"/>
      <c r="J3" s="9" t="s">
        <v>353</v>
      </c>
    </row>
    <row r="4" spans="1:58">
      <c r="A4" s="9" t="s">
        <v>15</v>
      </c>
      <c r="B4" s="9" t="s">
        <v>354</v>
      </c>
      <c r="C4" s="9">
        <v>10</v>
      </c>
      <c r="D4" s="205" t="str">
        <f>DEC2HEX(HEX2DEC(BaseAddressTable!$B$6)+HEX2DEC(C4))</f>
        <v>A026E010</v>
      </c>
      <c r="E4" s="9" t="s">
        <v>46</v>
      </c>
      <c r="F4" s="9" t="s">
        <v>355</v>
      </c>
      <c r="G4" s="9" t="s">
        <v>91</v>
      </c>
      <c r="H4" s="9">
        <v>0</v>
      </c>
      <c r="I4" s="12" t="s">
        <v>356</v>
      </c>
      <c r="J4" s="9" t="s">
        <v>357</v>
      </c>
    </row>
    <row r="5" spans="1:58">
      <c r="A5" s="9" t="s">
        <v>15</v>
      </c>
      <c r="B5" s="9" t="s">
        <v>354</v>
      </c>
      <c r="C5" s="9">
        <v>10</v>
      </c>
      <c r="D5" s="205" t="str">
        <f>DEC2HEX(HEX2DEC(BaseAddressTable!$B$6)+HEX2DEC(C5))</f>
        <v>A026E010</v>
      </c>
      <c r="E5" s="9" t="s">
        <v>46</v>
      </c>
      <c r="F5" s="9" t="s">
        <v>358</v>
      </c>
      <c r="G5" s="9" t="s">
        <v>119</v>
      </c>
      <c r="H5" s="9">
        <v>0</v>
      </c>
      <c r="I5" s="12" t="s">
        <v>359</v>
      </c>
      <c r="J5" s="9" t="s">
        <v>360</v>
      </c>
    </row>
    <row r="6" spans="1:58" ht="28.8">
      <c r="A6" s="9" t="s">
        <v>15</v>
      </c>
      <c r="B6" s="9" t="s">
        <v>354</v>
      </c>
      <c r="C6" s="9">
        <v>10</v>
      </c>
      <c r="D6" s="205" t="str">
        <f>DEC2HEX(HEX2DEC(BaseAddressTable!$B$6)+HEX2DEC(C6))</f>
        <v>A026E010</v>
      </c>
      <c r="E6" s="9" t="s">
        <v>46</v>
      </c>
      <c r="F6" s="9" t="s">
        <v>361</v>
      </c>
      <c r="G6" s="9" t="s">
        <v>123</v>
      </c>
      <c r="H6" s="9">
        <v>0</v>
      </c>
      <c r="I6" s="12" t="s">
        <v>362</v>
      </c>
      <c r="J6" s="9" t="s">
        <v>363</v>
      </c>
    </row>
    <row r="7" spans="1:58" s="5" customFormat="1">
      <c r="A7" s="9" t="s">
        <v>15</v>
      </c>
      <c r="B7" s="9" t="s">
        <v>354</v>
      </c>
      <c r="C7" s="9">
        <v>10</v>
      </c>
      <c r="D7" s="205" t="str">
        <f>DEC2HEX(HEX2DEC(BaseAddressTable!$B$6)+HEX2DEC(C7))</f>
        <v>A026E010</v>
      </c>
      <c r="E7" s="9" t="s">
        <v>46</v>
      </c>
      <c r="F7" s="9" t="s">
        <v>364</v>
      </c>
      <c r="G7" s="9" t="s">
        <v>127</v>
      </c>
      <c r="H7" s="9">
        <v>0</v>
      </c>
      <c r="I7" s="12" t="s">
        <v>365</v>
      </c>
      <c r="J7" s="9" t="s">
        <v>366</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s="5" customFormat="1">
      <c r="A8" s="9" t="s">
        <v>15</v>
      </c>
      <c r="B8" s="9" t="s">
        <v>354</v>
      </c>
      <c r="C8" s="9">
        <v>10</v>
      </c>
      <c r="D8" s="205" t="str">
        <f>DEC2HEX(HEX2DEC(BaseAddressTable!$B$6)+HEX2DEC(C8))</f>
        <v>A026E010</v>
      </c>
      <c r="E8" s="9" t="s">
        <v>46</v>
      </c>
      <c r="F8" s="9" t="s">
        <v>367</v>
      </c>
      <c r="G8" s="9" t="s">
        <v>131</v>
      </c>
      <c r="H8" s="9">
        <v>0</v>
      </c>
      <c r="I8" s="12" t="s">
        <v>368</v>
      </c>
      <c r="J8" s="9" t="s">
        <v>369</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c r="A9" s="9" t="s">
        <v>15</v>
      </c>
      <c r="B9" s="9" t="s">
        <v>354</v>
      </c>
      <c r="C9" s="9">
        <v>10</v>
      </c>
      <c r="D9" s="205" t="str">
        <f>DEC2HEX(HEX2DEC(BaseAddressTable!$B$6)+HEX2DEC(C9))</f>
        <v>A026E010</v>
      </c>
      <c r="E9" s="9" t="s">
        <v>46</v>
      </c>
      <c r="F9" s="9" t="s">
        <v>370</v>
      </c>
      <c r="G9" s="9" t="s">
        <v>135</v>
      </c>
      <c r="H9" s="9">
        <v>0</v>
      </c>
      <c r="I9" s="12" t="s">
        <v>371</v>
      </c>
      <c r="J9" s="9" t="s">
        <v>372</v>
      </c>
    </row>
    <row r="10" spans="1:58">
      <c r="A10" s="9" t="s">
        <v>15</v>
      </c>
      <c r="B10" s="9" t="s">
        <v>354</v>
      </c>
      <c r="C10" s="9">
        <v>10</v>
      </c>
      <c r="D10" s="205" t="str">
        <f>DEC2HEX(HEX2DEC(BaseAddressTable!$B$6)+HEX2DEC(C10))</f>
        <v>A026E010</v>
      </c>
      <c r="E10" s="9" t="s">
        <v>46</v>
      </c>
      <c r="F10" s="9" t="s">
        <v>373</v>
      </c>
      <c r="G10" s="9" t="s">
        <v>374</v>
      </c>
      <c r="H10" s="9">
        <v>0</v>
      </c>
      <c r="I10" s="12" t="s">
        <v>375</v>
      </c>
      <c r="J10" s="9" t="s">
        <v>376</v>
      </c>
    </row>
    <row r="11" spans="1:58">
      <c r="A11" s="9" t="s">
        <v>15</v>
      </c>
      <c r="B11" s="9" t="s">
        <v>377</v>
      </c>
      <c r="C11" s="9">
        <v>14</v>
      </c>
      <c r="D11" s="205" t="str">
        <f>DEC2HEX(HEX2DEC(BaseAddressTable!$B$6)+HEX2DEC(C11))</f>
        <v>A026E014</v>
      </c>
      <c r="E11" s="9" t="s">
        <v>61</v>
      </c>
      <c r="F11" s="9" t="s">
        <v>378</v>
      </c>
      <c r="G11" s="9" t="s">
        <v>91</v>
      </c>
      <c r="H11" s="9">
        <v>0</v>
      </c>
      <c r="I11" s="12" t="s">
        <v>379</v>
      </c>
      <c r="J11" s="9" t="s">
        <v>380</v>
      </c>
    </row>
    <row r="12" spans="1:58">
      <c r="A12" s="9" t="s">
        <v>15</v>
      </c>
      <c r="B12" s="9" t="s">
        <v>377</v>
      </c>
      <c r="C12" s="9">
        <v>14</v>
      </c>
      <c r="D12" s="205" t="str">
        <f>DEC2HEX(HEX2DEC(BaseAddressTable!$B$6)+HEX2DEC(C12))</f>
        <v>A026E014</v>
      </c>
      <c r="E12" s="9" t="s">
        <v>61</v>
      </c>
      <c r="F12" s="9" t="s">
        <v>381</v>
      </c>
      <c r="G12" s="9" t="s">
        <v>119</v>
      </c>
      <c r="H12" s="9">
        <v>0</v>
      </c>
      <c r="I12" s="12" t="s">
        <v>379</v>
      </c>
      <c r="J12" s="9" t="s">
        <v>382</v>
      </c>
    </row>
    <row r="13" spans="1:58">
      <c r="A13" s="9" t="s">
        <v>15</v>
      </c>
      <c r="B13" s="9" t="s">
        <v>377</v>
      </c>
      <c r="C13" s="9">
        <v>14</v>
      </c>
      <c r="D13" s="205" t="str">
        <f>DEC2HEX(HEX2DEC(BaseAddressTable!$B$6)+HEX2DEC(C13))</f>
        <v>A026E014</v>
      </c>
      <c r="E13" s="9" t="s">
        <v>61</v>
      </c>
      <c r="F13" s="9" t="s">
        <v>383</v>
      </c>
      <c r="G13" s="9" t="s">
        <v>123</v>
      </c>
      <c r="H13" s="9">
        <v>0</v>
      </c>
      <c r="I13" s="12" t="s">
        <v>379</v>
      </c>
      <c r="J13" s="9" t="s">
        <v>384</v>
      </c>
    </row>
    <row r="14" spans="1:58">
      <c r="A14" s="9" t="s">
        <v>15</v>
      </c>
      <c r="B14" s="9" t="s">
        <v>377</v>
      </c>
      <c r="C14" s="9">
        <v>14</v>
      </c>
      <c r="D14" s="205" t="str">
        <f>DEC2HEX(HEX2DEC(BaseAddressTable!$B$6)+HEX2DEC(C14))</f>
        <v>A026E014</v>
      </c>
      <c r="E14" s="9" t="s">
        <v>61</v>
      </c>
      <c r="F14" s="9" t="s">
        <v>385</v>
      </c>
      <c r="G14" s="9" t="s">
        <v>127</v>
      </c>
      <c r="H14" s="9">
        <v>0</v>
      </c>
      <c r="I14" s="12" t="s">
        <v>379</v>
      </c>
      <c r="J14" s="9" t="s">
        <v>386</v>
      </c>
    </row>
    <row r="15" spans="1:58">
      <c r="A15" s="9" t="s">
        <v>15</v>
      </c>
      <c r="B15" s="9" t="s">
        <v>377</v>
      </c>
      <c r="C15" s="9">
        <v>14</v>
      </c>
      <c r="D15" s="205" t="str">
        <f>DEC2HEX(HEX2DEC(BaseAddressTable!$B$6)+HEX2DEC(C15))</f>
        <v>A026E014</v>
      </c>
      <c r="E15" s="9" t="s">
        <v>61</v>
      </c>
      <c r="F15" s="9" t="s">
        <v>387</v>
      </c>
      <c r="G15" s="9" t="s">
        <v>131</v>
      </c>
      <c r="H15" s="9">
        <v>0</v>
      </c>
      <c r="I15" s="12" t="s">
        <v>379</v>
      </c>
      <c r="J15" s="9" t="s">
        <v>388</v>
      </c>
    </row>
    <row r="16" spans="1:58">
      <c r="A16" s="9" t="s">
        <v>15</v>
      </c>
      <c r="B16" s="9" t="s">
        <v>377</v>
      </c>
      <c r="C16" s="9">
        <v>14</v>
      </c>
      <c r="D16" s="205" t="str">
        <f>DEC2HEX(HEX2DEC(BaseAddressTable!$B$6)+HEX2DEC(C16))</f>
        <v>A026E014</v>
      </c>
      <c r="E16" s="9" t="s">
        <v>61</v>
      </c>
      <c r="F16" s="9" t="s">
        <v>389</v>
      </c>
      <c r="G16" s="9" t="s">
        <v>135</v>
      </c>
      <c r="H16" s="9">
        <v>0</v>
      </c>
      <c r="I16" s="12" t="s">
        <v>379</v>
      </c>
      <c r="J16" s="9" t="s">
        <v>390</v>
      </c>
    </row>
    <row r="17" spans="1:10">
      <c r="A17" s="9" t="s">
        <v>15</v>
      </c>
      <c r="B17" s="9" t="s">
        <v>377</v>
      </c>
      <c r="C17" s="9">
        <v>14</v>
      </c>
      <c r="D17" s="205" t="str">
        <f>DEC2HEX(HEX2DEC(BaseAddressTable!$B$6)+HEX2DEC(C17))</f>
        <v>A026E014</v>
      </c>
      <c r="E17" s="9" t="s">
        <v>61</v>
      </c>
      <c r="F17" s="9" t="s">
        <v>391</v>
      </c>
      <c r="G17" s="9" t="s">
        <v>374</v>
      </c>
      <c r="H17" s="9">
        <v>0</v>
      </c>
      <c r="I17" s="12" t="s">
        <v>379</v>
      </c>
      <c r="J17" s="9" t="s">
        <v>392</v>
      </c>
    </row>
    <row r="18" spans="1:10">
      <c r="A18" s="9" t="s">
        <v>15</v>
      </c>
      <c r="B18" s="9" t="s">
        <v>393</v>
      </c>
      <c r="C18" s="9">
        <v>18</v>
      </c>
      <c r="D18" s="205" t="str">
        <f>DEC2HEX(HEX2DEC(BaseAddressTable!$B$6)+HEX2DEC(C18))</f>
        <v>A026E018</v>
      </c>
      <c r="E18" s="9" t="s">
        <v>61</v>
      </c>
      <c r="F18" s="9" t="s">
        <v>394</v>
      </c>
      <c r="G18" s="9" t="s">
        <v>91</v>
      </c>
      <c r="H18" s="9">
        <v>0</v>
      </c>
      <c r="I18" s="12" t="s">
        <v>395</v>
      </c>
      <c r="J18" s="9" t="s">
        <v>396</v>
      </c>
    </row>
    <row r="19" spans="1:10">
      <c r="A19" s="9" t="s">
        <v>15</v>
      </c>
      <c r="B19" s="9" t="s">
        <v>393</v>
      </c>
      <c r="C19" s="9">
        <v>18</v>
      </c>
      <c r="D19" s="205" t="str">
        <f>DEC2HEX(HEX2DEC(BaseAddressTable!$B$6)+HEX2DEC(C19))</f>
        <v>A026E018</v>
      </c>
      <c r="E19" s="9" t="s">
        <v>61</v>
      </c>
      <c r="F19" s="9" t="s">
        <v>397</v>
      </c>
      <c r="G19" s="9" t="s">
        <v>119</v>
      </c>
      <c r="H19" s="9">
        <v>0</v>
      </c>
      <c r="I19" s="12" t="s">
        <v>395</v>
      </c>
      <c r="J19" s="9" t="s">
        <v>398</v>
      </c>
    </row>
    <row r="20" spans="1:10">
      <c r="A20" s="9" t="s">
        <v>15</v>
      </c>
      <c r="B20" s="9" t="s">
        <v>393</v>
      </c>
      <c r="C20" s="9">
        <v>18</v>
      </c>
      <c r="D20" s="205" t="str">
        <f>DEC2HEX(HEX2DEC(BaseAddressTable!$B$6)+HEX2DEC(C20))</f>
        <v>A026E018</v>
      </c>
      <c r="E20" s="9" t="s">
        <v>61</v>
      </c>
      <c r="F20" s="9" t="s">
        <v>399</v>
      </c>
      <c r="G20" s="9" t="s">
        <v>123</v>
      </c>
      <c r="H20" s="9">
        <v>0</v>
      </c>
      <c r="I20" s="12" t="s">
        <v>395</v>
      </c>
      <c r="J20" s="9" t="s">
        <v>400</v>
      </c>
    </row>
    <row r="21" spans="1:10">
      <c r="A21" s="9" t="s">
        <v>15</v>
      </c>
      <c r="B21" s="9" t="s">
        <v>393</v>
      </c>
      <c r="C21" s="9">
        <v>18</v>
      </c>
      <c r="D21" s="205" t="str">
        <f>DEC2HEX(HEX2DEC(BaseAddressTable!$B$6)+HEX2DEC(C21))</f>
        <v>A026E018</v>
      </c>
      <c r="E21" s="9" t="s">
        <v>61</v>
      </c>
      <c r="F21" s="9" t="s">
        <v>401</v>
      </c>
      <c r="G21" s="9" t="s">
        <v>127</v>
      </c>
      <c r="H21" s="9">
        <v>0</v>
      </c>
      <c r="I21" s="12" t="s">
        <v>395</v>
      </c>
      <c r="J21" s="9" t="s">
        <v>402</v>
      </c>
    </row>
    <row r="22" spans="1:10">
      <c r="A22" s="9" t="s">
        <v>15</v>
      </c>
      <c r="B22" s="9" t="s">
        <v>393</v>
      </c>
      <c r="C22" s="9">
        <v>18</v>
      </c>
      <c r="D22" s="205" t="str">
        <f>DEC2HEX(HEX2DEC(BaseAddressTable!$B$6)+HEX2DEC(C22))</f>
        <v>A026E018</v>
      </c>
      <c r="E22" s="9" t="s">
        <v>61</v>
      </c>
      <c r="F22" s="9" t="s">
        <v>403</v>
      </c>
      <c r="G22" s="9" t="s">
        <v>131</v>
      </c>
      <c r="H22" s="9">
        <v>0</v>
      </c>
      <c r="I22" s="12" t="s">
        <v>395</v>
      </c>
      <c r="J22" s="9" t="s">
        <v>404</v>
      </c>
    </row>
    <row r="23" spans="1:10">
      <c r="A23" s="9" t="s">
        <v>15</v>
      </c>
      <c r="B23" s="9" t="s">
        <v>393</v>
      </c>
      <c r="C23" s="9">
        <v>18</v>
      </c>
      <c r="D23" s="205" t="str">
        <f>DEC2HEX(HEX2DEC(BaseAddressTable!$B$6)+HEX2DEC(C23))</f>
        <v>A026E018</v>
      </c>
      <c r="E23" s="9" t="s">
        <v>61</v>
      </c>
      <c r="F23" s="9" t="s">
        <v>405</v>
      </c>
      <c r="G23" s="9" t="s">
        <v>135</v>
      </c>
      <c r="H23" s="9">
        <v>0</v>
      </c>
      <c r="I23" s="12" t="s">
        <v>395</v>
      </c>
      <c r="J23" s="9" t="s">
        <v>406</v>
      </c>
    </row>
    <row r="24" spans="1:10">
      <c r="A24" s="9" t="s">
        <v>15</v>
      </c>
      <c r="B24" s="9" t="s">
        <v>393</v>
      </c>
      <c r="C24" s="9">
        <v>18</v>
      </c>
      <c r="D24" s="205" t="str">
        <f>DEC2HEX(HEX2DEC(BaseAddressTable!$B$6)+HEX2DEC(C24))</f>
        <v>A026E018</v>
      </c>
      <c r="E24" s="9" t="s">
        <v>61</v>
      </c>
      <c r="F24" s="9" t="s">
        <v>407</v>
      </c>
      <c r="G24" s="9" t="s">
        <v>374</v>
      </c>
      <c r="H24" s="9">
        <v>0</v>
      </c>
      <c r="I24" s="12" t="s">
        <v>395</v>
      </c>
      <c r="J24" s="9" t="s">
        <v>408</v>
      </c>
    </row>
    <row r="25" spans="1:10">
      <c r="A25" s="9" t="s">
        <v>15</v>
      </c>
      <c r="B25" s="9" t="s">
        <v>409</v>
      </c>
      <c r="C25" s="9">
        <v>110</v>
      </c>
      <c r="D25" s="205" t="str">
        <f>DEC2HEX(HEX2DEC(BaseAddressTable!$B$6)+HEX2DEC(C25))</f>
        <v>A026E110</v>
      </c>
      <c r="E25" s="9" t="s">
        <v>46</v>
      </c>
      <c r="F25" s="9" t="s">
        <v>410</v>
      </c>
      <c r="G25" s="9" t="s">
        <v>91</v>
      </c>
      <c r="H25" s="9">
        <v>0</v>
      </c>
      <c r="I25" s="12" t="s">
        <v>411</v>
      </c>
      <c r="J25" s="9" t="s">
        <v>412</v>
      </c>
    </row>
    <row r="26" spans="1:10">
      <c r="A26" s="9" t="s">
        <v>15</v>
      </c>
      <c r="B26" s="9" t="s">
        <v>409</v>
      </c>
      <c r="C26" s="9">
        <v>110</v>
      </c>
      <c r="D26" s="205" t="str">
        <f>DEC2HEX(HEX2DEC(BaseAddressTable!$B$6)+HEX2DEC(C26))</f>
        <v>A026E110</v>
      </c>
      <c r="E26" s="9" t="s">
        <v>46</v>
      </c>
      <c r="F26" s="9" t="s">
        <v>413</v>
      </c>
      <c r="G26" s="9" t="s">
        <v>119</v>
      </c>
      <c r="H26" s="9">
        <v>0</v>
      </c>
      <c r="I26" s="12"/>
      <c r="J26" s="9" t="s">
        <v>414</v>
      </c>
    </row>
    <row r="27" spans="1:10">
      <c r="A27" s="9" t="s">
        <v>15</v>
      </c>
      <c r="B27" s="9" t="s">
        <v>409</v>
      </c>
      <c r="C27" s="9">
        <v>110</v>
      </c>
      <c r="D27" s="205" t="str">
        <f>DEC2HEX(HEX2DEC(BaseAddressTable!$B$6)+HEX2DEC(C27))</f>
        <v>A026E110</v>
      </c>
      <c r="E27" s="9" t="s">
        <v>46</v>
      </c>
      <c r="F27" s="9" t="s">
        <v>415</v>
      </c>
      <c r="G27" s="9" t="s">
        <v>123</v>
      </c>
      <c r="H27" s="9">
        <v>0</v>
      </c>
      <c r="I27" s="12"/>
      <c r="J27" s="9" t="s">
        <v>416</v>
      </c>
    </row>
    <row r="28" spans="1:10">
      <c r="A28" s="9" t="s">
        <v>15</v>
      </c>
      <c r="B28" s="9" t="s">
        <v>409</v>
      </c>
      <c r="C28" s="9">
        <v>110</v>
      </c>
      <c r="D28" s="205" t="str">
        <f>DEC2HEX(HEX2DEC(BaseAddressTable!$B$6)+HEX2DEC(C28))</f>
        <v>A026E110</v>
      </c>
      <c r="E28" s="9" t="s">
        <v>46</v>
      </c>
      <c r="F28" s="9" t="s">
        <v>417</v>
      </c>
      <c r="G28" s="9" t="s">
        <v>127</v>
      </c>
      <c r="H28" s="9">
        <v>0</v>
      </c>
      <c r="I28" s="12"/>
      <c r="J28" s="9" t="s">
        <v>418</v>
      </c>
    </row>
    <row r="29" spans="1:10">
      <c r="A29" s="9" t="s">
        <v>15</v>
      </c>
      <c r="B29" s="9" t="s">
        <v>419</v>
      </c>
      <c r="C29" s="10">
        <v>114</v>
      </c>
      <c r="D29" s="205" t="str">
        <f>DEC2HEX(HEX2DEC(BaseAddressTable!$B$6)+HEX2DEC(C29))</f>
        <v>A026E114</v>
      </c>
      <c r="E29" s="9" t="s">
        <v>61</v>
      </c>
      <c r="F29" s="9" t="s">
        <v>420</v>
      </c>
      <c r="G29" s="9" t="s">
        <v>91</v>
      </c>
      <c r="H29" s="9">
        <v>0</v>
      </c>
      <c r="I29" s="12" t="s">
        <v>421</v>
      </c>
      <c r="J29" s="9" t="s">
        <v>422</v>
      </c>
    </row>
    <row r="30" spans="1:10">
      <c r="A30" s="9" t="s">
        <v>15</v>
      </c>
      <c r="B30" s="9" t="s">
        <v>419</v>
      </c>
      <c r="C30" s="10">
        <v>114</v>
      </c>
      <c r="D30" s="205" t="str">
        <f>DEC2HEX(HEX2DEC(BaseAddressTable!$B$6)+HEX2DEC(C30))</f>
        <v>A026E114</v>
      </c>
      <c r="E30" s="9" t="s">
        <v>61</v>
      </c>
      <c r="F30" s="9" t="s">
        <v>423</v>
      </c>
      <c r="G30" s="9" t="s">
        <v>119</v>
      </c>
      <c r="H30" s="9">
        <v>0</v>
      </c>
      <c r="I30" s="12"/>
      <c r="J30" s="9" t="s">
        <v>424</v>
      </c>
    </row>
    <row r="31" spans="1:10">
      <c r="A31" s="9" t="s">
        <v>15</v>
      </c>
      <c r="B31" s="9" t="s">
        <v>419</v>
      </c>
      <c r="C31" s="10">
        <v>114</v>
      </c>
      <c r="D31" s="205" t="str">
        <f>DEC2HEX(HEX2DEC(BaseAddressTable!$B$6)+HEX2DEC(C31))</f>
        <v>A026E114</v>
      </c>
      <c r="E31" s="9" t="s">
        <v>61</v>
      </c>
      <c r="F31" s="9" t="s">
        <v>425</v>
      </c>
      <c r="G31" s="9" t="s">
        <v>123</v>
      </c>
      <c r="H31" s="9">
        <v>0</v>
      </c>
      <c r="I31" s="12"/>
      <c r="J31" s="9" t="s">
        <v>426</v>
      </c>
    </row>
    <row r="32" spans="1:10">
      <c r="A32" s="9" t="s">
        <v>15</v>
      </c>
      <c r="B32" s="9" t="s">
        <v>419</v>
      </c>
      <c r="C32" s="10">
        <v>114</v>
      </c>
      <c r="D32" s="205" t="str">
        <f>DEC2HEX(HEX2DEC(BaseAddressTable!$B$6)+HEX2DEC(C32))</f>
        <v>A026E114</v>
      </c>
      <c r="E32" s="9" t="s">
        <v>61</v>
      </c>
      <c r="F32" s="9" t="s">
        <v>427</v>
      </c>
      <c r="G32" s="9" t="s">
        <v>127</v>
      </c>
      <c r="H32" s="9">
        <v>0</v>
      </c>
      <c r="I32" s="12"/>
      <c r="J32" s="9" t="s">
        <v>428</v>
      </c>
    </row>
    <row r="33" spans="1:58" s="5" customFormat="1">
      <c r="A33" s="9" t="s">
        <v>15</v>
      </c>
      <c r="B33" s="9" t="s">
        <v>429</v>
      </c>
      <c r="C33" s="9">
        <v>120</v>
      </c>
      <c r="D33" s="205" t="str">
        <f>DEC2HEX(HEX2DEC(BaseAddressTable!$B$6)+HEX2DEC(C33))</f>
        <v>A026E120</v>
      </c>
      <c r="E33" s="9" t="s">
        <v>46</v>
      </c>
      <c r="F33" s="9" t="s">
        <v>430</v>
      </c>
      <c r="G33" s="9" t="s">
        <v>91</v>
      </c>
      <c r="H33" s="9">
        <v>0</v>
      </c>
      <c r="I33" s="12" t="s">
        <v>431</v>
      </c>
      <c r="J33" s="9" t="s">
        <v>432</v>
      </c>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s="5" customFormat="1" ht="14.25" customHeight="1">
      <c r="A34" s="9" t="s">
        <v>15</v>
      </c>
      <c r="B34" s="9" t="s">
        <v>429</v>
      </c>
      <c r="C34" s="9">
        <v>120</v>
      </c>
      <c r="D34" s="205" t="str">
        <f>DEC2HEX(HEX2DEC(BaseAddressTable!$B$6)+HEX2DEC(C34))</f>
        <v>A026E120</v>
      </c>
      <c r="E34" s="9" t="s">
        <v>46</v>
      </c>
      <c r="F34" s="9" t="s">
        <v>433</v>
      </c>
      <c r="G34" s="9" t="s">
        <v>119</v>
      </c>
      <c r="H34" s="9">
        <v>0</v>
      </c>
      <c r="I34" s="12" t="s">
        <v>434</v>
      </c>
      <c r="J34" s="9" t="s">
        <v>435</v>
      </c>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s="5" customFormat="1" ht="14.25" customHeight="1">
      <c r="A35" s="9" t="s">
        <v>15</v>
      </c>
      <c r="B35" s="9" t="s">
        <v>429</v>
      </c>
      <c r="C35" s="9">
        <v>120</v>
      </c>
      <c r="D35" s="205" t="str">
        <f>DEC2HEX(HEX2DEC(BaseAddressTable!$B$6)+HEX2DEC(C35))</f>
        <v>A026E120</v>
      </c>
      <c r="E35" s="9" t="s">
        <v>46</v>
      </c>
      <c r="F35" s="9" t="s">
        <v>436</v>
      </c>
      <c r="G35" s="9" t="s">
        <v>109</v>
      </c>
      <c r="H35" s="9">
        <v>0</v>
      </c>
      <c r="I35" s="12" t="s">
        <v>437</v>
      </c>
      <c r="J35" s="9" t="s">
        <v>438</v>
      </c>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s="5" customFormat="1" ht="14.25" customHeight="1">
      <c r="A36" s="9" t="s">
        <v>15</v>
      </c>
      <c r="B36" s="9" t="s">
        <v>429</v>
      </c>
      <c r="C36" s="9">
        <v>120</v>
      </c>
      <c r="D36" s="205" t="str">
        <f>DEC2HEX(HEX2DEC(BaseAddressTable!$B$6)+HEX2DEC(C36))</f>
        <v>A026E120</v>
      </c>
      <c r="E36" s="9" t="s">
        <v>46</v>
      </c>
      <c r="F36" s="9" t="s">
        <v>439</v>
      </c>
      <c r="G36" s="9" t="s">
        <v>149</v>
      </c>
      <c r="H36" s="9">
        <v>0</v>
      </c>
      <c r="I36" s="12" t="s">
        <v>440</v>
      </c>
      <c r="J36" s="9" t="s">
        <v>441</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s="5" customFormat="1">
      <c r="A37" s="9" t="s">
        <v>15</v>
      </c>
      <c r="B37" s="9" t="s">
        <v>442</v>
      </c>
      <c r="C37" s="10">
        <v>124</v>
      </c>
      <c r="D37" s="205" t="str">
        <f>DEC2HEX(HEX2DEC(BaseAddressTable!$B$6)+HEX2DEC(C37))</f>
        <v>A026E124</v>
      </c>
      <c r="E37" s="9" t="s">
        <v>61</v>
      </c>
      <c r="F37" s="9" t="s">
        <v>443</v>
      </c>
      <c r="G37" s="9" t="s">
        <v>91</v>
      </c>
      <c r="H37" s="9">
        <v>0</v>
      </c>
      <c r="I37" s="12" t="s">
        <v>444</v>
      </c>
      <c r="J37" s="9" t="s">
        <v>445</v>
      </c>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s="5" customFormat="1">
      <c r="A38" s="9" t="s">
        <v>15</v>
      </c>
      <c r="B38" s="9" t="s">
        <v>442</v>
      </c>
      <c r="C38" s="10">
        <v>124</v>
      </c>
      <c r="D38" s="205" t="str">
        <f>DEC2HEX(HEX2DEC(BaseAddressTable!$B$6)+HEX2DEC(C38))</f>
        <v>A026E124</v>
      </c>
      <c r="E38" s="9" t="s">
        <v>61</v>
      </c>
      <c r="F38" s="9" t="s">
        <v>446</v>
      </c>
      <c r="G38" s="9" t="s">
        <v>119</v>
      </c>
      <c r="H38" s="9">
        <v>0</v>
      </c>
      <c r="I38" s="12" t="s">
        <v>447</v>
      </c>
      <c r="J38" s="9" t="s">
        <v>448</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s="5" customFormat="1">
      <c r="A39" s="9" t="s">
        <v>15</v>
      </c>
      <c r="B39" s="9" t="s">
        <v>442</v>
      </c>
      <c r="C39" s="10">
        <v>124</v>
      </c>
      <c r="D39" s="205" t="str">
        <f>DEC2HEX(HEX2DEC(BaseAddressTable!$B$6)+HEX2DEC(C39))</f>
        <v>A026E124</v>
      </c>
      <c r="E39" s="9" t="s">
        <v>61</v>
      </c>
      <c r="F39" s="9" t="s">
        <v>449</v>
      </c>
      <c r="G39" s="9" t="s">
        <v>109</v>
      </c>
      <c r="H39" s="9">
        <v>0</v>
      </c>
      <c r="I39" s="12" t="s">
        <v>450</v>
      </c>
      <c r="J39" s="9" t="s">
        <v>451</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s="5" customFormat="1">
      <c r="A40" s="9" t="s">
        <v>15</v>
      </c>
      <c r="B40" s="9" t="s">
        <v>442</v>
      </c>
      <c r="C40" s="10">
        <v>124</v>
      </c>
      <c r="D40" s="205" t="str">
        <f>DEC2HEX(HEX2DEC(BaseAddressTable!$B$6)+HEX2DEC(C40))</f>
        <v>A026E124</v>
      </c>
      <c r="E40" s="9" t="s">
        <v>61</v>
      </c>
      <c r="F40" s="9" t="s">
        <v>452</v>
      </c>
      <c r="G40" s="9" t="s">
        <v>149</v>
      </c>
      <c r="H40" s="9">
        <v>0</v>
      </c>
      <c r="I40" s="12" t="s">
        <v>453</v>
      </c>
      <c r="J40" s="9" t="s">
        <v>454</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s="5" customFormat="1">
      <c r="A41" s="9" t="s">
        <v>15</v>
      </c>
      <c r="B41" s="9" t="s">
        <v>455</v>
      </c>
      <c r="C41" s="9">
        <v>128</v>
      </c>
      <c r="D41" s="205" t="str">
        <f>DEC2HEX(HEX2DEC(BaseAddressTable!$B$6)+HEX2DEC(C41))</f>
        <v>A026E128</v>
      </c>
      <c r="E41" s="9" t="s">
        <v>46</v>
      </c>
      <c r="F41" s="9" t="s">
        <v>456</v>
      </c>
      <c r="G41" s="9" t="s">
        <v>91</v>
      </c>
      <c r="H41" s="9">
        <v>0</v>
      </c>
      <c r="I41" s="12" t="s">
        <v>457</v>
      </c>
      <c r="J41" s="9" t="s">
        <v>458</v>
      </c>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s="5" customFormat="1">
      <c r="A42" s="9" t="s">
        <v>15</v>
      </c>
      <c r="B42" s="9" t="s">
        <v>455</v>
      </c>
      <c r="C42" s="9">
        <v>128</v>
      </c>
      <c r="D42" s="205" t="str">
        <f>DEC2HEX(HEX2DEC(BaseAddressTable!$B$6)+HEX2DEC(C42))</f>
        <v>A026E128</v>
      </c>
      <c r="E42" s="9" t="s">
        <v>46</v>
      </c>
      <c r="F42" s="9" t="s">
        <v>459</v>
      </c>
      <c r="G42" s="9" t="s">
        <v>119</v>
      </c>
      <c r="H42" s="9">
        <v>0</v>
      </c>
      <c r="I42" s="12" t="s">
        <v>460</v>
      </c>
      <c r="J42" s="9" t="s">
        <v>461</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c r="A43" s="9" t="s">
        <v>15</v>
      </c>
      <c r="B43" s="9" t="s">
        <v>462</v>
      </c>
      <c r="C43" s="9">
        <v>150</v>
      </c>
      <c r="D43" s="205" t="str">
        <f>DEC2HEX(HEX2DEC(BaseAddressTable!$B$6)+HEX2DEC(C43))</f>
        <v>A026E150</v>
      </c>
      <c r="E43" s="9" t="s">
        <v>46</v>
      </c>
      <c r="F43" s="9" t="s">
        <v>463</v>
      </c>
      <c r="G43" s="9" t="s">
        <v>91</v>
      </c>
      <c r="H43" s="9">
        <v>0</v>
      </c>
      <c r="I43" s="12" t="s">
        <v>464</v>
      </c>
      <c r="J43" s="9" t="s">
        <v>465</v>
      </c>
    </row>
    <row r="44" spans="1:58">
      <c r="A44" s="9" t="s">
        <v>15</v>
      </c>
      <c r="B44" s="9" t="s">
        <v>462</v>
      </c>
      <c r="C44" s="9">
        <v>150</v>
      </c>
      <c r="D44" s="205" t="str">
        <f>DEC2HEX(HEX2DEC(BaseAddressTable!$B$6)+HEX2DEC(C44))</f>
        <v>A026E150</v>
      </c>
      <c r="E44" s="9" t="s">
        <v>46</v>
      </c>
      <c r="F44" s="9" t="s">
        <v>466</v>
      </c>
      <c r="G44" s="9" t="s">
        <v>119</v>
      </c>
      <c r="H44" s="9">
        <v>0</v>
      </c>
      <c r="I44" s="12" t="s">
        <v>467</v>
      </c>
      <c r="J44" s="9" t="s">
        <v>468</v>
      </c>
    </row>
    <row r="45" spans="1:58">
      <c r="A45" s="9" t="s">
        <v>15</v>
      </c>
      <c r="B45" s="9" t="s">
        <v>462</v>
      </c>
      <c r="C45" s="9">
        <v>150</v>
      </c>
      <c r="D45" s="205" t="str">
        <f>DEC2HEX(HEX2DEC(BaseAddressTable!$B$6)+HEX2DEC(C45))</f>
        <v>A026E150</v>
      </c>
      <c r="E45" s="9" t="s">
        <v>46</v>
      </c>
      <c r="F45" s="9" t="s">
        <v>469</v>
      </c>
      <c r="G45" s="9" t="s">
        <v>123</v>
      </c>
      <c r="H45" s="9">
        <v>0</v>
      </c>
      <c r="I45" s="12" t="s">
        <v>470</v>
      </c>
      <c r="J45" s="9" t="s">
        <v>471</v>
      </c>
    </row>
    <row r="46" spans="1:58">
      <c r="A46" s="9" t="s">
        <v>15</v>
      </c>
      <c r="B46" s="9" t="s">
        <v>462</v>
      </c>
      <c r="C46" s="9">
        <v>150</v>
      </c>
      <c r="D46" s="205" t="str">
        <f>DEC2HEX(HEX2DEC(BaseAddressTable!$B$6)+HEX2DEC(C46))</f>
        <v>A026E150</v>
      </c>
      <c r="E46" s="9" t="s">
        <v>46</v>
      </c>
      <c r="F46" s="9" t="s">
        <v>472</v>
      </c>
      <c r="G46" s="9" t="s">
        <v>127</v>
      </c>
      <c r="H46" s="9">
        <v>0</v>
      </c>
      <c r="I46" s="12" t="s">
        <v>473</v>
      </c>
      <c r="J46" s="9" t="s">
        <v>474</v>
      </c>
    </row>
    <row r="47" spans="1:58">
      <c r="A47" s="9" t="s">
        <v>15</v>
      </c>
      <c r="B47" s="9" t="s">
        <v>462</v>
      </c>
      <c r="C47" s="9">
        <v>150</v>
      </c>
      <c r="D47" s="205" t="str">
        <f>DEC2HEX(HEX2DEC(BaseAddressTable!$B$6)+HEX2DEC(C47))</f>
        <v>A026E150</v>
      </c>
      <c r="E47" s="9" t="s">
        <v>46</v>
      </c>
      <c r="F47" s="9" t="s">
        <v>475</v>
      </c>
      <c r="G47" s="9" t="s">
        <v>131</v>
      </c>
      <c r="H47" s="9">
        <v>0</v>
      </c>
      <c r="I47" s="12" t="s">
        <v>476</v>
      </c>
      <c r="J47" s="9" t="s">
        <v>477</v>
      </c>
    </row>
    <row r="48" spans="1:58">
      <c r="A48" s="9" t="s">
        <v>15</v>
      </c>
      <c r="B48" s="9" t="s">
        <v>462</v>
      </c>
      <c r="C48" s="9">
        <v>150</v>
      </c>
      <c r="D48" s="205" t="str">
        <f>DEC2HEX(HEX2DEC(BaseAddressTable!$B$6)+HEX2DEC(C48))</f>
        <v>A026E150</v>
      </c>
      <c r="E48" s="9" t="s">
        <v>46</v>
      </c>
      <c r="F48" s="9" t="s">
        <v>478</v>
      </c>
      <c r="G48" s="9" t="s">
        <v>135</v>
      </c>
      <c r="H48" s="9">
        <v>0</v>
      </c>
      <c r="I48" s="12" t="s">
        <v>479</v>
      </c>
      <c r="J48" s="9" t="s">
        <v>480</v>
      </c>
    </row>
    <row r="49" spans="1:10">
      <c r="A49" s="9" t="s">
        <v>15</v>
      </c>
      <c r="B49" s="9" t="s">
        <v>462</v>
      </c>
      <c r="C49" s="9">
        <v>150</v>
      </c>
      <c r="D49" s="205" t="str">
        <f>DEC2HEX(HEX2DEC(BaseAddressTable!$B$6)+HEX2DEC(C49))</f>
        <v>A026E150</v>
      </c>
      <c r="E49" s="9" t="s">
        <v>46</v>
      </c>
      <c r="F49" s="9" t="s">
        <v>481</v>
      </c>
      <c r="G49" s="9" t="s">
        <v>139</v>
      </c>
      <c r="H49" s="9">
        <v>0</v>
      </c>
      <c r="I49" s="12" t="s">
        <v>482</v>
      </c>
      <c r="J49" s="9" t="s">
        <v>483</v>
      </c>
    </row>
    <row r="50" spans="1:10">
      <c r="A50" s="9" t="s">
        <v>15</v>
      </c>
      <c r="B50" s="9" t="s">
        <v>462</v>
      </c>
      <c r="C50" s="9">
        <v>150</v>
      </c>
      <c r="D50" s="205" t="str">
        <f>DEC2HEX(HEX2DEC(BaseAddressTable!$B$6)+HEX2DEC(C50))</f>
        <v>A026E150</v>
      </c>
      <c r="E50" s="9" t="s">
        <v>46</v>
      </c>
      <c r="F50" s="9" t="s">
        <v>484</v>
      </c>
      <c r="G50" s="9" t="s">
        <v>143</v>
      </c>
      <c r="H50" s="9">
        <v>0</v>
      </c>
      <c r="I50" s="12" t="s">
        <v>485</v>
      </c>
      <c r="J50" s="9" t="s">
        <v>486</v>
      </c>
    </row>
    <row r="51" spans="1:10">
      <c r="A51" s="9" t="s">
        <v>15</v>
      </c>
      <c r="B51" s="9" t="s">
        <v>487</v>
      </c>
      <c r="C51" s="9">
        <v>154</v>
      </c>
      <c r="D51" s="205" t="str">
        <f>DEC2HEX(HEX2DEC(BaseAddressTable!$B$6)+HEX2DEC(C51))</f>
        <v>A026E154</v>
      </c>
      <c r="E51" s="9" t="s">
        <v>61</v>
      </c>
      <c r="F51" s="9" t="s">
        <v>488</v>
      </c>
      <c r="G51" s="9" t="s">
        <v>91</v>
      </c>
      <c r="H51" s="9">
        <v>0</v>
      </c>
      <c r="I51" s="12" t="s">
        <v>489</v>
      </c>
      <c r="J51" s="9" t="s">
        <v>490</v>
      </c>
    </row>
    <row r="52" spans="1:10">
      <c r="A52" s="9" t="s">
        <v>15</v>
      </c>
      <c r="B52" s="9" t="s">
        <v>487</v>
      </c>
      <c r="C52" s="9">
        <v>154</v>
      </c>
      <c r="D52" s="205" t="str">
        <f>DEC2HEX(HEX2DEC(BaseAddressTable!$B$6)+HEX2DEC(C52))</f>
        <v>A026E154</v>
      </c>
      <c r="E52" s="9" t="s">
        <v>61</v>
      </c>
      <c r="F52" s="9" t="s">
        <v>491</v>
      </c>
      <c r="G52" s="9" t="s">
        <v>119</v>
      </c>
      <c r="H52" s="9">
        <v>0</v>
      </c>
      <c r="I52" s="12" t="s">
        <v>492</v>
      </c>
      <c r="J52" s="9" t="s">
        <v>493</v>
      </c>
    </row>
    <row r="53" spans="1:10">
      <c r="A53" s="9" t="s">
        <v>15</v>
      </c>
      <c r="B53" s="9" t="s">
        <v>487</v>
      </c>
      <c r="C53" s="9">
        <v>154</v>
      </c>
      <c r="D53" s="205" t="str">
        <f>DEC2HEX(HEX2DEC(BaseAddressTable!$B$6)+HEX2DEC(C53))</f>
        <v>A026E154</v>
      </c>
      <c r="E53" s="9" t="s">
        <v>61</v>
      </c>
      <c r="F53" s="9" t="s">
        <v>494</v>
      </c>
      <c r="G53" s="9" t="s">
        <v>123</v>
      </c>
      <c r="H53" s="9">
        <v>0</v>
      </c>
      <c r="I53" s="12" t="s">
        <v>495</v>
      </c>
      <c r="J53" s="9" t="s">
        <v>496</v>
      </c>
    </row>
    <row r="54" spans="1:10">
      <c r="A54" s="9" t="s">
        <v>15</v>
      </c>
      <c r="B54" s="9" t="s">
        <v>487</v>
      </c>
      <c r="C54" s="9">
        <v>154</v>
      </c>
      <c r="D54" s="205" t="str">
        <f>DEC2HEX(HEX2DEC(BaseAddressTable!$B$6)+HEX2DEC(C54))</f>
        <v>A026E154</v>
      </c>
      <c r="E54" s="9" t="s">
        <v>61</v>
      </c>
      <c r="F54" s="9" t="s">
        <v>497</v>
      </c>
      <c r="G54" s="9" t="s">
        <v>127</v>
      </c>
      <c r="H54" s="9">
        <v>0</v>
      </c>
      <c r="I54" s="12" t="s">
        <v>498</v>
      </c>
      <c r="J54" s="9" t="s">
        <v>499</v>
      </c>
    </row>
    <row r="55" spans="1:10">
      <c r="A55" s="9" t="s">
        <v>15</v>
      </c>
      <c r="B55" s="9" t="s">
        <v>487</v>
      </c>
      <c r="C55" s="9">
        <v>154</v>
      </c>
      <c r="D55" s="205" t="str">
        <f>DEC2HEX(HEX2DEC(BaseAddressTable!$B$6)+HEX2DEC(C55))</f>
        <v>A026E154</v>
      </c>
      <c r="E55" s="9" t="s">
        <v>61</v>
      </c>
      <c r="F55" s="9" t="s">
        <v>500</v>
      </c>
      <c r="G55" s="9" t="s">
        <v>131</v>
      </c>
      <c r="H55" s="9">
        <v>0</v>
      </c>
      <c r="I55" s="12" t="s">
        <v>501</v>
      </c>
      <c r="J55" s="9" t="s">
        <v>502</v>
      </c>
    </row>
    <row r="56" spans="1:10">
      <c r="A56" s="9" t="s">
        <v>15</v>
      </c>
      <c r="B56" s="9" t="s">
        <v>487</v>
      </c>
      <c r="C56" s="9">
        <v>154</v>
      </c>
      <c r="D56" s="205" t="str">
        <f>DEC2HEX(HEX2DEC(BaseAddressTable!$B$6)+HEX2DEC(C56))</f>
        <v>A026E154</v>
      </c>
      <c r="E56" s="9" t="s">
        <v>61</v>
      </c>
      <c r="F56" s="9" t="s">
        <v>503</v>
      </c>
      <c r="G56" s="9" t="s">
        <v>135</v>
      </c>
      <c r="H56" s="9">
        <v>0</v>
      </c>
      <c r="I56" s="12" t="s">
        <v>504</v>
      </c>
      <c r="J56" s="9" t="s">
        <v>505</v>
      </c>
    </row>
    <row r="57" spans="1:10">
      <c r="A57" s="9" t="s">
        <v>15</v>
      </c>
      <c r="B57" s="9" t="s">
        <v>487</v>
      </c>
      <c r="C57" s="9">
        <v>154</v>
      </c>
      <c r="D57" s="205" t="str">
        <f>DEC2HEX(HEX2DEC(BaseAddressTable!$B$6)+HEX2DEC(C57))</f>
        <v>A026E154</v>
      </c>
      <c r="E57" s="9" t="s">
        <v>61</v>
      </c>
      <c r="F57" s="9" t="s">
        <v>506</v>
      </c>
      <c r="G57" s="9" t="s">
        <v>139</v>
      </c>
      <c r="H57" s="9">
        <v>0</v>
      </c>
      <c r="I57" s="12" t="s">
        <v>507</v>
      </c>
      <c r="J57" s="9" t="s">
        <v>508</v>
      </c>
    </row>
    <row r="58" spans="1:10">
      <c r="A58" s="9" t="s">
        <v>15</v>
      </c>
      <c r="B58" s="9" t="s">
        <v>487</v>
      </c>
      <c r="C58" s="9">
        <v>154</v>
      </c>
      <c r="D58" s="205" t="str">
        <f>DEC2HEX(HEX2DEC(BaseAddressTable!$B$6)+HEX2DEC(C58))</f>
        <v>A026E154</v>
      </c>
      <c r="E58" s="9" t="s">
        <v>61</v>
      </c>
      <c r="F58" s="9" t="s">
        <v>509</v>
      </c>
      <c r="G58" s="9" t="s">
        <v>143</v>
      </c>
      <c r="H58" s="9">
        <v>0</v>
      </c>
      <c r="I58" s="12" t="s">
        <v>510</v>
      </c>
      <c r="J58" s="9" t="s">
        <v>511</v>
      </c>
    </row>
    <row r="59" spans="1:10">
      <c r="A59" s="9" t="s">
        <v>15</v>
      </c>
      <c r="B59" s="9" t="s">
        <v>512</v>
      </c>
      <c r="C59" s="9">
        <v>158</v>
      </c>
      <c r="D59" s="205" t="str">
        <f>DEC2HEX(HEX2DEC(BaseAddressTable!$B$6)+HEX2DEC(C59))</f>
        <v>A026E158</v>
      </c>
      <c r="E59" s="9" t="s">
        <v>61</v>
      </c>
      <c r="F59" s="9" t="s">
        <v>513</v>
      </c>
      <c r="G59" s="9" t="s">
        <v>91</v>
      </c>
      <c r="H59" s="9">
        <v>0</v>
      </c>
      <c r="I59" s="12" t="s">
        <v>514</v>
      </c>
      <c r="J59" s="9" t="s">
        <v>515</v>
      </c>
    </row>
    <row r="60" spans="1:10">
      <c r="A60" s="9" t="s">
        <v>15</v>
      </c>
      <c r="B60" s="9" t="s">
        <v>512</v>
      </c>
      <c r="C60" s="9">
        <v>158</v>
      </c>
      <c r="D60" s="205" t="str">
        <f>DEC2HEX(HEX2DEC(BaseAddressTable!$B$6)+HEX2DEC(C60))</f>
        <v>A026E158</v>
      </c>
      <c r="E60" s="9" t="s">
        <v>61</v>
      </c>
      <c r="F60" s="9" t="s">
        <v>516</v>
      </c>
      <c r="G60" s="9" t="s">
        <v>119</v>
      </c>
      <c r="H60" s="9">
        <v>0</v>
      </c>
      <c r="I60" s="12" t="s">
        <v>517</v>
      </c>
      <c r="J60" s="9" t="s">
        <v>518</v>
      </c>
    </row>
    <row r="61" spans="1:10">
      <c r="A61" s="9" t="s">
        <v>15</v>
      </c>
      <c r="B61" s="9" t="s">
        <v>512</v>
      </c>
      <c r="C61" s="9">
        <v>158</v>
      </c>
      <c r="D61" s="205" t="str">
        <f>DEC2HEX(HEX2DEC(BaseAddressTable!$B$6)+HEX2DEC(C61))</f>
        <v>A026E158</v>
      </c>
      <c r="E61" s="9" t="s">
        <v>61</v>
      </c>
      <c r="F61" s="9" t="s">
        <v>519</v>
      </c>
      <c r="G61" s="9" t="s">
        <v>123</v>
      </c>
      <c r="H61" s="9">
        <v>0</v>
      </c>
      <c r="I61" s="12" t="s">
        <v>520</v>
      </c>
      <c r="J61" s="9" t="s">
        <v>521</v>
      </c>
    </row>
    <row r="62" spans="1:10">
      <c r="A62" s="9" t="s">
        <v>15</v>
      </c>
      <c r="B62" s="9" t="s">
        <v>512</v>
      </c>
      <c r="C62" s="9">
        <v>158</v>
      </c>
      <c r="D62" s="205" t="str">
        <f>DEC2HEX(HEX2DEC(BaseAddressTable!$B$6)+HEX2DEC(C62))</f>
        <v>A026E158</v>
      </c>
      <c r="E62" s="9" t="s">
        <v>61</v>
      </c>
      <c r="F62" s="9" t="s">
        <v>522</v>
      </c>
      <c r="G62" s="9" t="s">
        <v>127</v>
      </c>
      <c r="H62" s="9">
        <v>0</v>
      </c>
      <c r="I62" s="12" t="s">
        <v>523</v>
      </c>
      <c r="J62" s="9" t="s">
        <v>524</v>
      </c>
    </row>
    <row r="63" spans="1:10">
      <c r="A63" s="9" t="s">
        <v>15</v>
      </c>
      <c r="B63" s="9" t="s">
        <v>512</v>
      </c>
      <c r="C63" s="9">
        <v>158</v>
      </c>
      <c r="D63" s="205" t="str">
        <f>DEC2HEX(HEX2DEC(BaseAddressTable!$B$6)+HEX2DEC(C63))</f>
        <v>A026E158</v>
      </c>
      <c r="E63" s="9" t="s">
        <v>61</v>
      </c>
      <c r="F63" s="9" t="s">
        <v>525</v>
      </c>
      <c r="G63" s="9" t="s">
        <v>131</v>
      </c>
      <c r="H63" s="9">
        <v>0</v>
      </c>
      <c r="I63" s="12" t="s">
        <v>526</v>
      </c>
      <c r="J63" s="9" t="s">
        <v>527</v>
      </c>
    </row>
    <row r="64" spans="1:10">
      <c r="A64" s="9" t="s">
        <v>15</v>
      </c>
      <c r="B64" s="9" t="s">
        <v>512</v>
      </c>
      <c r="C64" s="9">
        <v>158</v>
      </c>
      <c r="D64" s="205" t="str">
        <f>DEC2HEX(HEX2DEC(BaseAddressTable!$B$6)+HEX2DEC(C64))</f>
        <v>A026E158</v>
      </c>
      <c r="E64" s="9" t="s">
        <v>61</v>
      </c>
      <c r="F64" s="9" t="s">
        <v>528</v>
      </c>
      <c r="G64" s="9" t="s">
        <v>135</v>
      </c>
      <c r="H64" s="9">
        <v>0</v>
      </c>
      <c r="I64" s="12" t="s">
        <v>529</v>
      </c>
      <c r="J64" s="9" t="s">
        <v>530</v>
      </c>
    </row>
    <row r="65" spans="1:10">
      <c r="A65" s="9" t="s">
        <v>15</v>
      </c>
      <c r="B65" s="9" t="s">
        <v>512</v>
      </c>
      <c r="C65" s="9">
        <v>158</v>
      </c>
      <c r="D65" s="205" t="str">
        <f>DEC2HEX(HEX2DEC(BaseAddressTable!$B$6)+HEX2DEC(C65))</f>
        <v>A026E158</v>
      </c>
      <c r="E65" s="9" t="s">
        <v>61</v>
      </c>
      <c r="F65" s="9" t="s">
        <v>531</v>
      </c>
      <c r="G65" s="9" t="s">
        <v>139</v>
      </c>
      <c r="H65" s="9">
        <v>0</v>
      </c>
      <c r="I65" s="12" t="s">
        <v>532</v>
      </c>
      <c r="J65" s="9" t="s">
        <v>533</v>
      </c>
    </row>
    <row r="66" spans="1:10">
      <c r="A66" s="9" t="s">
        <v>15</v>
      </c>
      <c r="B66" s="9" t="s">
        <v>512</v>
      </c>
      <c r="C66" s="9">
        <v>158</v>
      </c>
      <c r="D66" s="205" t="str">
        <f>DEC2HEX(HEX2DEC(BaseAddressTable!$B$6)+HEX2DEC(C66))</f>
        <v>A026E158</v>
      </c>
      <c r="E66" s="9" t="s">
        <v>61</v>
      </c>
      <c r="F66" s="9" t="s">
        <v>534</v>
      </c>
      <c r="G66" s="9" t="s">
        <v>143</v>
      </c>
      <c r="H66" s="9">
        <v>0</v>
      </c>
      <c r="I66" s="12" t="s">
        <v>535</v>
      </c>
      <c r="J66" s="9" t="s">
        <v>536</v>
      </c>
    </row>
    <row r="67" spans="1:10">
      <c r="A67" s="9" t="s">
        <v>15</v>
      </c>
      <c r="B67" s="9" t="s">
        <v>537</v>
      </c>
      <c r="C67" s="9">
        <v>160</v>
      </c>
      <c r="D67" s="205" t="str">
        <f>DEC2HEX(HEX2DEC(BaseAddressTable!$B$6)+HEX2DEC(C67))</f>
        <v>A026E160</v>
      </c>
      <c r="E67" s="9" t="s">
        <v>46</v>
      </c>
      <c r="F67" s="9" t="s">
        <v>538</v>
      </c>
      <c r="G67" s="9" t="s">
        <v>91</v>
      </c>
      <c r="H67" s="9">
        <v>0</v>
      </c>
      <c r="I67" s="12" t="s">
        <v>539</v>
      </c>
      <c r="J67" s="9" t="s">
        <v>540</v>
      </c>
    </row>
    <row r="68" spans="1:10">
      <c r="A68" s="9" t="s">
        <v>15</v>
      </c>
      <c r="B68" s="9" t="s">
        <v>537</v>
      </c>
      <c r="C68" s="9">
        <v>160</v>
      </c>
      <c r="D68" s="205" t="str">
        <f>DEC2HEX(HEX2DEC(BaseAddressTable!$B$6)+HEX2DEC(C68))</f>
        <v>A026E160</v>
      </c>
      <c r="E68" s="9" t="s">
        <v>46</v>
      </c>
      <c r="F68" s="9" t="s">
        <v>541</v>
      </c>
      <c r="G68" s="9" t="s">
        <v>119</v>
      </c>
      <c r="H68" s="9">
        <v>0</v>
      </c>
      <c r="I68" s="12" t="s">
        <v>542</v>
      </c>
      <c r="J68" s="9" t="s">
        <v>543</v>
      </c>
    </row>
    <row r="69" spans="1:10">
      <c r="A69" s="9" t="s">
        <v>15</v>
      </c>
      <c r="B69" s="9" t="s">
        <v>537</v>
      </c>
      <c r="C69" s="9">
        <v>160</v>
      </c>
      <c r="D69" s="205" t="str">
        <f>DEC2HEX(HEX2DEC(BaseAddressTable!$B$6)+HEX2DEC(C69))</f>
        <v>A026E160</v>
      </c>
      <c r="E69" s="9" t="s">
        <v>46</v>
      </c>
      <c r="F69" s="9" t="s">
        <v>544</v>
      </c>
      <c r="G69" s="9" t="s">
        <v>123</v>
      </c>
      <c r="H69" s="9">
        <v>0</v>
      </c>
      <c r="I69" s="12" t="s">
        <v>545</v>
      </c>
      <c r="J69" s="9" t="s">
        <v>546</v>
      </c>
    </row>
    <row r="70" spans="1:10">
      <c r="A70" s="9" t="s">
        <v>15</v>
      </c>
      <c r="B70" s="9" t="s">
        <v>537</v>
      </c>
      <c r="C70" s="9">
        <v>160</v>
      </c>
      <c r="D70" s="205" t="str">
        <f>DEC2HEX(HEX2DEC(BaseAddressTable!$B$6)+HEX2DEC(C70))</f>
        <v>A026E160</v>
      </c>
      <c r="E70" s="9" t="s">
        <v>46</v>
      </c>
      <c r="F70" s="9" t="s">
        <v>547</v>
      </c>
      <c r="G70" s="9" t="s">
        <v>127</v>
      </c>
      <c r="H70" s="9">
        <v>0</v>
      </c>
      <c r="I70" s="12" t="s">
        <v>548</v>
      </c>
      <c r="J70" s="9" t="s">
        <v>549</v>
      </c>
    </row>
    <row r="71" spans="1:10">
      <c r="A71" s="9" t="s">
        <v>15</v>
      </c>
      <c r="B71" s="9" t="s">
        <v>537</v>
      </c>
      <c r="C71" s="9">
        <v>160</v>
      </c>
      <c r="D71" s="205" t="str">
        <f>DEC2HEX(HEX2DEC(BaseAddressTable!$B$6)+HEX2DEC(C71))</f>
        <v>A026E160</v>
      </c>
      <c r="E71" s="9" t="s">
        <v>46</v>
      </c>
      <c r="F71" s="9" t="s">
        <v>550</v>
      </c>
      <c r="G71" s="9" t="s">
        <v>131</v>
      </c>
      <c r="H71" s="9">
        <v>0</v>
      </c>
      <c r="I71" s="12" t="s">
        <v>551</v>
      </c>
      <c r="J71" s="9" t="s">
        <v>552</v>
      </c>
    </row>
    <row r="72" spans="1:10">
      <c r="A72" s="9" t="s">
        <v>15</v>
      </c>
      <c r="B72" s="9" t="s">
        <v>537</v>
      </c>
      <c r="C72" s="9">
        <v>160</v>
      </c>
      <c r="D72" s="205" t="str">
        <f>DEC2HEX(HEX2DEC(BaseAddressTable!$B$6)+HEX2DEC(C72))</f>
        <v>A026E160</v>
      </c>
      <c r="E72" s="9" t="s">
        <v>46</v>
      </c>
      <c r="F72" s="9" t="s">
        <v>553</v>
      </c>
      <c r="G72" s="9" t="s">
        <v>135</v>
      </c>
      <c r="H72" s="9">
        <v>0</v>
      </c>
      <c r="I72" s="12" t="s">
        <v>554</v>
      </c>
      <c r="J72" s="9" t="s">
        <v>555</v>
      </c>
    </row>
    <row r="73" spans="1:10">
      <c r="A73" s="9" t="s">
        <v>15</v>
      </c>
      <c r="B73" s="9" t="s">
        <v>537</v>
      </c>
      <c r="C73" s="9">
        <v>160</v>
      </c>
      <c r="D73" s="205" t="str">
        <f>DEC2HEX(HEX2DEC(BaseAddressTable!$B$6)+HEX2DEC(C73))</f>
        <v>A026E160</v>
      </c>
      <c r="E73" s="9" t="s">
        <v>46</v>
      </c>
      <c r="F73" s="9" t="s">
        <v>556</v>
      </c>
      <c r="G73" s="9" t="s">
        <v>139</v>
      </c>
      <c r="H73" s="9">
        <v>0</v>
      </c>
      <c r="I73" s="12" t="s">
        <v>557</v>
      </c>
      <c r="J73" s="9" t="s">
        <v>558</v>
      </c>
    </row>
    <row r="74" spans="1:10">
      <c r="A74" s="9" t="s">
        <v>15</v>
      </c>
      <c r="B74" s="9" t="s">
        <v>537</v>
      </c>
      <c r="C74" s="9">
        <v>160</v>
      </c>
      <c r="D74" s="205" t="str">
        <f>DEC2HEX(HEX2DEC(BaseAddressTable!$B$6)+HEX2DEC(C74))</f>
        <v>A026E160</v>
      </c>
      <c r="E74" s="9" t="s">
        <v>46</v>
      </c>
      <c r="F74" s="9" t="s">
        <v>559</v>
      </c>
      <c r="G74" s="9" t="s">
        <v>143</v>
      </c>
      <c r="H74" s="9">
        <v>0</v>
      </c>
      <c r="I74" s="12" t="s">
        <v>560</v>
      </c>
      <c r="J74" s="9" t="s">
        <v>561</v>
      </c>
    </row>
    <row r="75" spans="1:10">
      <c r="A75" s="9" t="s">
        <v>15</v>
      </c>
      <c r="B75" s="9" t="s">
        <v>562</v>
      </c>
      <c r="C75" s="9">
        <v>164</v>
      </c>
      <c r="D75" s="205" t="str">
        <f>DEC2HEX(HEX2DEC(BaseAddressTable!$B$6)+HEX2DEC(C75))</f>
        <v>A026E164</v>
      </c>
      <c r="E75" s="9" t="s">
        <v>61</v>
      </c>
      <c r="F75" s="9" t="s">
        <v>563</v>
      </c>
      <c r="G75" s="9" t="s">
        <v>91</v>
      </c>
      <c r="H75" s="9">
        <v>0</v>
      </c>
      <c r="I75" s="12" t="s">
        <v>564</v>
      </c>
      <c r="J75" s="9" t="s">
        <v>565</v>
      </c>
    </row>
    <row r="76" spans="1:10">
      <c r="A76" s="9" t="s">
        <v>15</v>
      </c>
      <c r="B76" s="9" t="s">
        <v>562</v>
      </c>
      <c r="C76" s="9">
        <v>164</v>
      </c>
      <c r="D76" s="205" t="str">
        <f>DEC2HEX(HEX2DEC(BaseAddressTable!$B$6)+HEX2DEC(C76))</f>
        <v>A026E164</v>
      </c>
      <c r="E76" s="9" t="s">
        <v>61</v>
      </c>
      <c r="F76" s="9" t="s">
        <v>566</v>
      </c>
      <c r="G76" s="9" t="s">
        <v>119</v>
      </c>
      <c r="H76" s="9">
        <v>0</v>
      </c>
      <c r="I76" s="12" t="s">
        <v>567</v>
      </c>
      <c r="J76" s="9" t="s">
        <v>568</v>
      </c>
    </row>
    <row r="77" spans="1:10">
      <c r="A77" s="9" t="s">
        <v>15</v>
      </c>
      <c r="B77" s="9" t="s">
        <v>562</v>
      </c>
      <c r="C77" s="9">
        <v>164</v>
      </c>
      <c r="D77" s="205" t="str">
        <f>DEC2HEX(HEX2DEC(BaseAddressTable!$B$6)+HEX2DEC(C77))</f>
        <v>A026E164</v>
      </c>
      <c r="E77" s="9" t="s">
        <v>61</v>
      </c>
      <c r="F77" s="9" t="s">
        <v>569</v>
      </c>
      <c r="G77" s="9" t="s">
        <v>123</v>
      </c>
      <c r="H77" s="9">
        <v>0</v>
      </c>
      <c r="I77" s="12" t="s">
        <v>570</v>
      </c>
      <c r="J77" s="9" t="s">
        <v>571</v>
      </c>
    </row>
    <row r="78" spans="1:10">
      <c r="A78" s="9" t="s">
        <v>15</v>
      </c>
      <c r="B78" s="9" t="s">
        <v>562</v>
      </c>
      <c r="C78" s="9">
        <v>164</v>
      </c>
      <c r="D78" s="205" t="str">
        <f>DEC2HEX(HEX2DEC(BaseAddressTable!$B$6)+HEX2DEC(C78))</f>
        <v>A026E164</v>
      </c>
      <c r="E78" s="9" t="s">
        <v>61</v>
      </c>
      <c r="F78" s="9" t="s">
        <v>572</v>
      </c>
      <c r="G78" s="9" t="s">
        <v>127</v>
      </c>
      <c r="H78" s="9">
        <v>0</v>
      </c>
      <c r="I78" s="12" t="s">
        <v>573</v>
      </c>
      <c r="J78" s="9" t="s">
        <v>574</v>
      </c>
    </row>
    <row r="79" spans="1:10">
      <c r="A79" s="9" t="s">
        <v>15</v>
      </c>
      <c r="B79" s="9" t="s">
        <v>562</v>
      </c>
      <c r="C79" s="9">
        <v>164</v>
      </c>
      <c r="D79" s="205" t="str">
        <f>DEC2HEX(HEX2DEC(BaseAddressTable!$B$6)+HEX2DEC(C79))</f>
        <v>A026E164</v>
      </c>
      <c r="E79" s="9" t="s">
        <v>61</v>
      </c>
      <c r="F79" s="9" t="s">
        <v>575</v>
      </c>
      <c r="G79" s="9" t="s">
        <v>131</v>
      </c>
      <c r="H79" s="9">
        <v>0</v>
      </c>
      <c r="I79" s="12" t="s">
        <v>576</v>
      </c>
      <c r="J79" s="9" t="s">
        <v>577</v>
      </c>
    </row>
    <row r="80" spans="1:10">
      <c r="A80" s="9" t="s">
        <v>15</v>
      </c>
      <c r="B80" s="9" t="s">
        <v>562</v>
      </c>
      <c r="C80" s="9">
        <v>164</v>
      </c>
      <c r="D80" s="205" t="str">
        <f>DEC2HEX(HEX2DEC(BaseAddressTable!$B$6)+HEX2DEC(C80))</f>
        <v>A026E164</v>
      </c>
      <c r="E80" s="9" t="s">
        <v>61</v>
      </c>
      <c r="F80" s="9" t="s">
        <v>578</v>
      </c>
      <c r="G80" s="9" t="s">
        <v>135</v>
      </c>
      <c r="H80" s="9">
        <v>0</v>
      </c>
      <c r="I80" s="12" t="s">
        <v>579</v>
      </c>
      <c r="J80" s="9" t="s">
        <v>580</v>
      </c>
    </row>
    <row r="81" spans="1:10">
      <c r="A81" s="9" t="s">
        <v>15</v>
      </c>
      <c r="B81" s="9" t="s">
        <v>562</v>
      </c>
      <c r="C81" s="9">
        <v>164</v>
      </c>
      <c r="D81" s="205" t="str">
        <f>DEC2HEX(HEX2DEC(BaseAddressTable!$B$6)+HEX2DEC(C81))</f>
        <v>A026E164</v>
      </c>
      <c r="E81" s="9" t="s">
        <v>61</v>
      </c>
      <c r="F81" s="9" t="s">
        <v>581</v>
      </c>
      <c r="G81" s="9" t="s">
        <v>139</v>
      </c>
      <c r="H81" s="9">
        <v>0</v>
      </c>
      <c r="I81" s="12" t="s">
        <v>582</v>
      </c>
      <c r="J81" s="9" t="s">
        <v>583</v>
      </c>
    </row>
    <row r="82" spans="1:10">
      <c r="A82" s="9" t="s">
        <v>15</v>
      </c>
      <c r="B82" s="9" t="s">
        <v>562</v>
      </c>
      <c r="C82" s="9">
        <v>164</v>
      </c>
      <c r="D82" s="205" t="str">
        <f>DEC2HEX(HEX2DEC(BaseAddressTable!$B$6)+HEX2DEC(C82))</f>
        <v>A026E164</v>
      </c>
      <c r="E82" s="9" t="s">
        <v>61</v>
      </c>
      <c r="F82" s="9" t="s">
        <v>584</v>
      </c>
      <c r="G82" s="9" t="s">
        <v>143</v>
      </c>
      <c r="H82" s="9">
        <v>0</v>
      </c>
      <c r="I82" s="12" t="s">
        <v>585</v>
      </c>
      <c r="J82" s="9" t="s">
        <v>586</v>
      </c>
    </row>
    <row r="83" spans="1:10">
      <c r="A83" s="9" t="s">
        <v>15</v>
      </c>
      <c r="B83" s="9" t="s">
        <v>587</v>
      </c>
      <c r="C83" s="9">
        <v>168</v>
      </c>
      <c r="D83" s="205" t="str">
        <f>DEC2HEX(HEX2DEC(BaseAddressTable!$B$6)+HEX2DEC(C83))</f>
        <v>A026E168</v>
      </c>
      <c r="E83" s="9" t="s">
        <v>61</v>
      </c>
      <c r="F83" s="9" t="s">
        <v>588</v>
      </c>
      <c r="G83" s="9" t="s">
        <v>91</v>
      </c>
      <c r="H83" s="9">
        <v>0</v>
      </c>
      <c r="I83" s="12" t="s">
        <v>589</v>
      </c>
      <c r="J83" s="9" t="s">
        <v>590</v>
      </c>
    </row>
    <row r="84" spans="1:10">
      <c r="A84" s="9" t="s">
        <v>15</v>
      </c>
      <c r="B84" s="9" t="s">
        <v>587</v>
      </c>
      <c r="C84" s="9">
        <v>168</v>
      </c>
      <c r="D84" s="205" t="str">
        <f>DEC2HEX(HEX2DEC(BaseAddressTable!$B$6)+HEX2DEC(C84))</f>
        <v>A026E168</v>
      </c>
      <c r="E84" s="9" t="s">
        <v>61</v>
      </c>
      <c r="F84" s="9" t="s">
        <v>591</v>
      </c>
      <c r="G84" s="9" t="s">
        <v>119</v>
      </c>
      <c r="H84" s="9">
        <v>0</v>
      </c>
      <c r="I84" s="12" t="s">
        <v>592</v>
      </c>
      <c r="J84" s="9" t="s">
        <v>593</v>
      </c>
    </row>
    <row r="85" spans="1:10">
      <c r="A85" s="9" t="s">
        <v>15</v>
      </c>
      <c r="B85" s="9" t="s">
        <v>587</v>
      </c>
      <c r="C85" s="9">
        <v>168</v>
      </c>
      <c r="D85" s="205" t="str">
        <f>DEC2HEX(HEX2DEC(BaseAddressTable!$B$6)+HEX2DEC(C85))</f>
        <v>A026E168</v>
      </c>
      <c r="E85" s="9" t="s">
        <v>61</v>
      </c>
      <c r="F85" s="9" t="s">
        <v>594</v>
      </c>
      <c r="G85" s="9" t="s">
        <v>123</v>
      </c>
      <c r="H85" s="9">
        <v>0</v>
      </c>
      <c r="I85" s="12" t="s">
        <v>595</v>
      </c>
      <c r="J85" s="9" t="s">
        <v>596</v>
      </c>
    </row>
    <row r="86" spans="1:10">
      <c r="A86" s="9" t="s">
        <v>15</v>
      </c>
      <c r="B86" s="9" t="s">
        <v>587</v>
      </c>
      <c r="C86" s="9">
        <v>168</v>
      </c>
      <c r="D86" s="205" t="str">
        <f>DEC2HEX(HEX2DEC(BaseAddressTable!$B$6)+HEX2DEC(C86))</f>
        <v>A026E168</v>
      </c>
      <c r="E86" s="9" t="s">
        <v>61</v>
      </c>
      <c r="F86" s="9" t="s">
        <v>597</v>
      </c>
      <c r="G86" s="9" t="s">
        <v>127</v>
      </c>
      <c r="H86" s="9">
        <v>0</v>
      </c>
      <c r="I86" s="12" t="s">
        <v>598</v>
      </c>
      <c r="J86" s="9" t="s">
        <v>599</v>
      </c>
    </row>
    <row r="87" spans="1:10">
      <c r="A87" s="9" t="s">
        <v>15</v>
      </c>
      <c r="B87" s="9" t="s">
        <v>587</v>
      </c>
      <c r="C87" s="9">
        <v>168</v>
      </c>
      <c r="D87" s="205" t="str">
        <f>DEC2HEX(HEX2DEC(BaseAddressTable!$B$6)+HEX2DEC(C87))</f>
        <v>A026E168</v>
      </c>
      <c r="E87" s="9" t="s">
        <v>61</v>
      </c>
      <c r="F87" s="9" t="s">
        <v>600</v>
      </c>
      <c r="G87" s="9" t="s">
        <v>131</v>
      </c>
      <c r="H87" s="9">
        <v>0</v>
      </c>
      <c r="I87" s="12" t="s">
        <v>601</v>
      </c>
      <c r="J87" s="9" t="s">
        <v>602</v>
      </c>
    </row>
    <row r="88" spans="1:10">
      <c r="A88" s="9" t="s">
        <v>15</v>
      </c>
      <c r="B88" s="9" t="s">
        <v>587</v>
      </c>
      <c r="C88" s="9">
        <v>168</v>
      </c>
      <c r="D88" s="205" t="str">
        <f>DEC2HEX(HEX2DEC(BaseAddressTable!$B$6)+HEX2DEC(C88))</f>
        <v>A026E168</v>
      </c>
      <c r="E88" s="9" t="s">
        <v>61</v>
      </c>
      <c r="F88" s="9" t="s">
        <v>603</v>
      </c>
      <c r="G88" s="9" t="s">
        <v>135</v>
      </c>
      <c r="H88" s="9">
        <v>0</v>
      </c>
      <c r="I88" s="12" t="s">
        <v>604</v>
      </c>
      <c r="J88" s="9" t="s">
        <v>605</v>
      </c>
    </row>
    <row r="89" spans="1:10">
      <c r="A89" s="9" t="s">
        <v>15</v>
      </c>
      <c r="B89" s="9" t="s">
        <v>587</v>
      </c>
      <c r="C89" s="9">
        <v>168</v>
      </c>
      <c r="D89" s="205" t="str">
        <f>DEC2HEX(HEX2DEC(BaseAddressTable!$B$6)+HEX2DEC(C89))</f>
        <v>A026E168</v>
      </c>
      <c r="E89" s="9" t="s">
        <v>61</v>
      </c>
      <c r="F89" s="9" t="s">
        <v>606</v>
      </c>
      <c r="G89" s="9" t="s">
        <v>139</v>
      </c>
      <c r="H89" s="9">
        <v>0</v>
      </c>
      <c r="I89" s="12" t="s">
        <v>607</v>
      </c>
      <c r="J89" s="9" t="s">
        <v>608</v>
      </c>
    </row>
    <row r="90" spans="1:10">
      <c r="A90" s="9" t="s">
        <v>15</v>
      </c>
      <c r="B90" s="9" t="s">
        <v>587</v>
      </c>
      <c r="C90" s="9">
        <v>168</v>
      </c>
      <c r="D90" s="205" t="str">
        <f>DEC2HEX(HEX2DEC(BaseAddressTable!$B$6)+HEX2DEC(C90))</f>
        <v>A026E168</v>
      </c>
      <c r="E90" s="9" t="s">
        <v>61</v>
      </c>
      <c r="F90" s="9" t="s">
        <v>609</v>
      </c>
      <c r="G90" s="9" t="s">
        <v>143</v>
      </c>
      <c r="H90" s="9">
        <v>0</v>
      </c>
      <c r="I90" s="12" t="s">
        <v>610</v>
      </c>
      <c r="J90" s="9" t="s">
        <v>611</v>
      </c>
    </row>
    <row r="91" spans="1:10">
      <c r="A91" s="9" t="s">
        <v>15</v>
      </c>
      <c r="B91" s="9" t="s">
        <v>612</v>
      </c>
      <c r="C91" s="9">
        <v>170</v>
      </c>
      <c r="D91" s="205" t="str">
        <f>DEC2HEX(HEX2DEC(BaseAddressTable!$B$6)+HEX2DEC(C91))</f>
        <v>A026E170</v>
      </c>
      <c r="E91" s="9" t="s">
        <v>46</v>
      </c>
      <c r="F91" s="9" t="s">
        <v>613</v>
      </c>
      <c r="G91" s="9" t="s">
        <v>91</v>
      </c>
      <c r="H91" s="9">
        <v>0</v>
      </c>
      <c r="I91" s="12" t="s">
        <v>614</v>
      </c>
      <c r="J91" s="9" t="s">
        <v>615</v>
      </c>
    </row>
    <row r="92" spans="1:10">
      <c r="A92" s="9" t="s">
        <v>15</v>
      </c>
      <c r="B92" s="9" t="s">
        <v>612</v>
      </c>
      <c r="C92" s="9">
        <v>170</v>
      </c>
      <c r="D92" s="205" t="str">
        <f>DEC2HEX(HEX2DEC(BaseAddressTable!$B$6)+HEX2DEC(C92))</f>
        <v>A026E170</v>
      </c>
      <c r="E92" s="9" t="s">
        <v>46</v>
      </c>
      <c r="F92" s="9" t="s">
        <v>616</v>
      </c>
      <c r="G92" s="9" t="s">
        <v>119</v>
      </c>
      <c r="H92" s="9">
        <v>0</v>
      </c>
      <c r="I92" s="12" t="s">
        <v>617</v>
      </c>
      <c r="J92" s="9" t="s">
        <v>618</v>
      </c>
    </row>
    <row r="93" spans="1:10">
      <c r="A93" s="9" t="s">
        <v>15</v>
      </c>
      <c r="B93" s="9" t="s">
        <v>612</v>
      </c>
      <c r="C93" s="9">
        <v>170</v>
      </c>
      <c r="D93" s="205" t="str">
        <f>DEC2HEX(HEX2DEC(BaseAddressTable!$B$6)+HEX2DEC(C93))</f>
        <v>A026E170</v>
      </c>
      <c r="E93" s="9" t="s">
        <v>46</v>
      </c>
      <c r="F93" s="9" t="s">
        <v>619</v>
      </c>
      <c r="G93" s="9" t="s">
        <v>123</v>
      </c>
      <c r="H93" s="9">
        <v>0</v>
      </c>
      <c r="I93" s="12" t="s">
        <v>620</v>
      </c>
      <c r="J93" s="9" t="s">
        <v>621</v>
      </c>
    </row>
    <row r="94" spans="1:10">
      <c r="A94" s="9" t="s">
        <v>15</v>
      </c>
      <c r="B94" s="9" t="s">
        <v>612</v>
      </c>
      <c r="C94" s="9">
        <v>170</v>
      </c>
      <c r="D94" s="205" t="str">
        <f>DEC2HEX(HEX2DEC(BaseAddressTable!$B$6)+HEX2DEC(C94))</f>
        <v>A026E170</v>
      </c>
      <c r="E94" s="9" t="s">
        <v>46</v>
      </c>
      <c r="F94" s="9" t="s">
        <v>622</v>
      </c>
      <c r="G94" s="9" t="s">
        <v>127</v>
      </c>
      <c r="H94" s="9">
        <v>0</v>
      </c>
      <c r="I94" s="12" t="s">
        <v>623</v>
      </c>
      <c r="J94" s="9" t="s">
        <v>624</v>
      </c>
    </row>
    <row r="95" spans="1:10">
      <c r="A95" s="9" t="s">
        <v>15</v>
      </c>
      <c r="B95" s="9" t="s">
        <v>612</v>
      </c>
      <c r="C95" s="9">
        <v>170</v>
      </c>
      <c r="D95" s="205" t="str">
        <f>DEC2HEX(HEX2DEC(BaseAddressTable!$B$6)+HEX2DEC(C95))</f>
        <v>A026E170</v>
      </c>
      <c r="E95" s="9" t="s">
        <v>46</v>
      </c>
      <c r="F95" s="9" t="s">
        <v>625</v>
      </c>
      <c r="G95" s="9" t="s">
        <v>131</v>
      </c>
      <c r="H95" s="9">
        <v>0</v>
      </c>
      <c r="I95" s="12" t="s">
        <v>626</v>
      </c>
      <c r="J95" s="9" t="s">
        <v>627</v>
      </c>
    </row>
    <row r="96" spans="1:10">
      <c r="A96" s="9" t="s">
        <v>15</v>
      </c>
      <c r="B96" s="9" t="s">
        <v>612</v>
      </c>
      <c r="C96" s="9">
        <v>170</v>
      </c>
      <c r="D96" s="205" t="str">
        <f>DEC2HEX(HEX2DEC(BaseAddressTable!$B$6)+HEX2DEC(C96))</f>
        <v>A026E170</v>
      </c>
      <c r="E96" s="9" t="s">
        <v>46</v>
      </c>
      <c r="F96" s="9" t="s">
        <v>628</v>
      </c>
      <c r="G96" s="9" t="s">
        <v>135</v>
      </c>
      <c r="H96" s="9">
        <v>0</v>
      </c>
      <c r="I96" s="12" t="s">
        <v>629</v>
      </c>
      <c r="J96" s="9" t="s">
        <v>630</v>
      </c>
    </row>
    <row r="97" spans="1:10">
      <c r="A97" s="9" t="s">
        <v>15</v>
      </c>
      <c r="B97" s="9" t="s">
        <v>612</v>
      </c>
      <c r="C97" s="9">
        <v>170</v>
      </c>
      <c r="D97" s="205" t="str">
        <f>DEC2HEX(HEX2DEC(BaseAddressTable!$B$6)+HEX2DEC(C97))</f>
        <v>A026E170</v>
      </c>
      <c r="E97" s="9" t="s">
        <v>46</v>
      </c>
      <c r="F97" s="9" t="s">
        <v>631</v>
      </c>
      <c r="G97" s="9" t="s">
        <v>139</v>
      </c>
      <c r="H97" s="9">
        <v>0</v>
      </c>
      <c r="I97" s="12" t="s">
        <v>632</v>
      </c>
      <c r="J97" s="9" t="s">
        <v>633</v>
      </c>
    </row>
    <row r="98" spans="1:10">
      <c r="A98" s="9" t="s">
        <v>15</v>
      </c>
      <c r="B98" s="9" t="s">
        <v>612</v>
      </c>
      <c r="C98" s="9">
        <v>170</v>
      </c>
      <c r="D98" s="205" t="str">
        <f>DEC2HEX(HEX2DEC(BaseAddressTable!$B$6)+HEX2DEC(C98))</f>
        <v>A026E170</v>
      </c>
      <c r="E98" s="9" t="s">
        <v>46</v>
      </c>
      <c r="F98" s="9" t="s">
        <v>634</v>
      </c>
      <c r="G98" s="9" t="s">
        <v>143</v>
      </c>
      <c r="H98" s="9">
        <v>0</v>
      </c>
      <c r="I98" s="12" t="s">
        <v>635</v>
      </c>
      <c r="J98" s="9" t="s">
        <v>636</v>
      </c>
    </row>
    <row r="99" spans="1:10">
      <c r="A99" s="9" t="s">
        <v>15</v>
      </c>
      <c r="B99" s="9" t="s">
        <v>637</v>
      </c>
      <c r="C99" s="9">
        <v>174</v>
      </c>
      <c r="D99" s="205" t="str">
        <f>DEC2HEX(HEX2DEC(BaseAddressTable!$B$6)+HEX2DEC(C99))</f>
        <v>A026E174</v>
      </c>
      <c r="E99" s="9" t="s">
        <v>61</v>
      </c>
      <c r="F99" s="9" t="s">
        <v>638</v>
      </c>
      <c r="G99" s="9" t="s">
        <v>91</v>
      </c>
      <c r="H99" s="9">
        <v>0</v>
      </c>
      <c r="I99" s="12" t="s">
        <v>639</v>
      </c>
      <c r="J99" s="9" t="s">
        <v>640</v>
      </c>
    </row>
    <row r="100" spans="1:10">
      <c r="A100" s="9" t="s">
        <v>15</v>
      </c>
      <c r="B100" s="9" t="s">
        <v>637</v>
      </c>
      <c r="C100" s="9">
        <v>174</v>
      </c>
      <c r="D100" s="205" t="str">
        <f>DEC2HEX(HEX2DEC(BaseAddressTable!$B$6)+HEX2DEC(C100))</f>
        <v>A026E174</v>
      </c>
      <c r="E100" s="9" t="s">
        <v>61</v>
      </c>
      <c r="F100" s="9" t="s">
        <v>641</v>
      </c>
      <c r="G100" s="9" t="s">
        <v>119</v>
      </c>
      <c r="H100" s="9">
        <v>0</v>
      </c>
      <c r="I100" s="12" t="s">
        <v>642</v>
      </c>
      <c r="J100" s="9" t="s">
        <v>643</v>
      </c>
    </row>
    <row r="101" spans="1:10">
      <c r="A101" s="9" t="s">
        <v>15</v>
      </c>
      <c r="B101" s="9" t="s">
        <v>637</v>
      </c>
      <c r="C101" s="9">
        <v>174</v>
      </c>
      <c r="D101" s="205" t="str">
        <f>DEC2HEX(HEX2DEC(BaseAddressTable!$B$6)+HEX2DEC(C101))</f>
        <v>A026E174</v>
      </c>
      <c r="E101" s="9" t="s">
        <v>61</v>
      </c>
      <c r="F101" s="9" t="s">
        <v>644</v>
      </c>
      <c r="G101" s="9" t="s">
        <v>123</v>
      </c>
      <c r="H101" s="9">
        <v>0</v>
      </c>
      <c r="I101" s="12" t="s">
        <v>645</v>
      </c>
      <c r="J101" s="9" t="s">
        <v>646</v>
      </c>
    </row>
    <row r="102" spans="1:10">
      <c r="A102" s="9" t="s">
        <v>15</v>
      </c>
      <c r="B102" s="9" t="s">
        <v>637</v>
      </c>
      <c r="C102" s="9">
        <v>174</v>
      </c>
      <c r="D102" s="205" t="str">
        <f>DEC2HEX(HEX2DEC(BaseAddressTable!$B$6)+HEX2DEC(C102))</f>
        <v>A026E174</v>
      </c>
      <c r="E102" s="9" t="s">
        <v>61</v>
      </c>
      <c r="F102" s="9" t="s">
        <v>647</v>
      </c>
      <c r="G102" s="9" t="s">
        <v>127</v>
      </c>
      <c r="H102" s="9">
        <v>0</v>
      </c>
      <c r="I102" s="12" t="s">
        <v>648</v>
      </c>
      <c r="J102" s="9" t="s">
        <v>649</v>
      </c>
    </row>
    <row r="103" spans="1:10">
      <c r="A103" s="9" t="s">
        <v>15</v>
      </c>
      <c r="B103" s="9" t="s">
        <v>637</v>
      </c>
      <c r="C103" s="9">
        <v>174</v>
      </c>
      <c r="D103" s="205" t="str">
        <f>DEC2HEX(HEX2DEC(BaseAddressTable!$B$6)+HEX2DEC(C103))</f>
        <v>A026E174</v>
      </c>
      <c r="E103" s="9" t="s">
        <v>61</v>
      </c>
      <c r="F103" s="9" t="s">
        <v>650</v>
      </c>
      <c r="G103" s="9" t="s">
        <v>131</v>
      </c>
      <c r="H103" s="9">
        <v>0</v>
      </c>
      <c r="I103" s="12" t="s">
        <v>651</v>
      </c>
      <c r="J103" s="9" t="s">
        <v>652</v>
      </c>
    </row>
    <row r="104" spans="1:10">
      <c r="A104" s="9" t="s">
        <v>15</v>
      </c>
      <c r="B104" s="9" t="s">
        <v>637</v>
      </c>
      <c r="C104" s="9">
        <v>174</v>
      </c>
      <c r="D104" s="205" t="str">
        <f>DEC2HEX(HEX2DEC(BaseAddressTable!$B$6)+HEX2DEC(C104))</f>
        <v>A026E174</v>
      </c>
      <c r="E104" s="9" t="s">
        <v>61</v>
      </c>
      <c r="F104" s="9" t="s">
        <v>653</v>
      </c>
      <c r="G104" s="9" t="s">
        <v>135</v>
      </c>
      <c r="H104" s="9">
        <v>0</v>
      </c>
      <c r="I104" s="12" t="s">
        <v>654</v>
      </c>
      <c r="J104" s="9" t="s">
        <v>655</v>
      </c>
    </row>
    <row r="105" spans="1:10">
      <c r="A105" s="9" t="s">
        <v>15</v>
      </c>
      <c r="B105" s="9" t="s">
        <v>637</v>
      </c>
      <c r="C105" s="9">
        <v>174</v>
      </c>
      <c r="D105" s="205" t="str">
        <f>DEC2HEX(HEX2DEC(BaseAddressTable!$B$6)+HEX2DEC(C105))</f>
        <v>A026E174</v>
      </c>
      <c r="E105" s="9" t="s">
        <v>61</v>
      </c>
      <c r="F105" s="9" t="s">
        <v>656</v>
      </c>
      <c r="G105" s="9" t="s">
        <v>139</v>
      </c>
      <c r="H105" s="9">
        <v>0</v>
      </c>
      <c r="I105" s="12" t="s">
        <v>657</v>
      </c>
      <c r="J105" s="9" t="s">
        <v>658</v>
      </c>
    </row>
    <row r="106" spans="1:10">
      <c r="A106" s="9" t="s">
        <v>15</v>
      </c>
      <c r="B106" s="9" t="s">
        <v>637</v>
      </c>
      <c r="C106" s="9">
        <v>174</v>
      </c>
      <c r="D106" s="205" t="str">
        <f>DEC2HEX(HEX2DEC(BaseAddressTable!$B$6)+HEX2DEC(C106))</f>
        <v>A026E174</v>
      </c>
      <c r="E106" s="9" t="s">
        <v>61</v>
      </c>
      <c r="F106" s="9" t="s">
        <v>659</v>
      </c>
      <c r="G106" s="9" t="s">
        <v>143</v>
      </c>
      <c r="H106" s="9">
        <v>0</v>
      </c>
      <c r="I106" s="12" t="s">
        <v>660</v>
      </c>
      <c r="J106" s="9" t="s">
        <v>661</v>
      </c>
    </row>
    <row r="107" spans="1:10">
      <c r="A107" s="9" t="s">
        <v>15</v>
      </c>
      <c r="B107" s="9" t="s">
        <v>662</v>
      </c>
      <c r="C107" s="9">
        <v>178</v>
      </c>
      <c r="D107" s="205" t="str">
        <f>DEC2HEX(HEX2DEC(BaseAddressTable!$B$6)+HEX2DEC(C107))</f>
        <v>A026E178</v>
      </c>
      <c r="E107" s="9" t="s">
        <v>61</v>
      </c>
      <c r="F107" s="9" t="s">
        <v>663</v>
      </c>
      <c r="G107" s="9" t="s">
        <v>91</v>
      </c>
      <c r="H107" s="9">
        <v>0</v>
      </c>
      <c r="I107" s="12" t="s">
        <v>664</v>
      </c>
      <c r="J107" s="9" t="s">
        <v>665</v>
      </c>
    </row>
    <row r="108" spans="1:10">
      <c r="A108" s="9" t="s">
        <v>15</v>
      </c>
      <c r="B108" s="9" t="s">
        <v>662</v>
      </c>
      <c r="C108" s="9">
        <v>178</v>
      </c>
      <c r="D108" s="205" t="str">
        <f>DEC2HEX(HEX2DEC(BaseAddressTable!$B$6)+HEX2DEC(C108))</f>
        <v>A026E178</v>
      </c>
      <c r="E108" s="9" t="s">
        <v>61</v>
      </c>
      <c r="F108" s="9" t="s">
        <v>666</v>
      </c>
      <c r="G108" s="9" t="s">
        <v>119</v>
      </c>
      <c r="H108" s="9">
        <v>0</v>
      </c>
      <c r="I108" s="12" t="s">
        <v>667</v>
      </c>
      <c r="J108" s="9" t="s">
        <v>668</v>
      </c>
    </row>
    <row r="109" spans="1:10">
      <c r="A109" s="9" t="s">
        <v>15</v>
      </c>
      <c r="B109" s="9" t="s">
        <v>662</v>
      </c>
      <c r="C109" s="9">
        <v>178</v>
      </c>
      <c r="D109" s="205" t="str">
        <f>DEC2HEX(HEX2DEC(BaseAddressTable!$B$6)+HEX2DEC(C109))</f>
        <v>A026E178</v>
      </c>
      <c r="E109" s="9" t="s">
        <v>61</v>
      </c>
      <c r="F109" s="9" t="s">
        <v>669</v>
      </c>
      <c r="G109" s="9" t="s">
        <v>123</v>
      </c>
      <c r="H109" s="9">
        <v>0</v>
      </c>
      <c r="I109" s="12" t="s">
        <v>670</v>
      </c>
      <c r="J109" s="9" t="s">
        <v>671</v>
      </c>
    </row>
    <row r="110" spans="1:10">
      <c r="A110" s="9" t="s">
        <v>15</v>
      </c>
      <c r="B110" s="9" t="s">
        <v>662</v>
      </c>
      <c r="C110" s="9">
        <v>178</v>
      </c>
      <c r="D110" s="205" t="str">
        <f>DEC2HEX(HEX2DEC(BaseAddressTable!$B$6)+HEX2DEC(C110))</f>
        <v>A026E178</v>
      </c>
      <c r="E110" s="9" t="s">
        <v>61</v>
      </c>
      <c r="F110" s="9" t="s">
        <v>672</v>
      </c>
      <c r="G110" s="9" t="s">
        <v>127</v>
      </c>
      <c r="H110" s="9">
        <v>0</v>
      </c>
      <c r="I110" s="12" t="s">
        <v>673</v>
      </c>
      <c r="J110" s="9" t="s">
        <v>674</v>
      </c>
    </row>
    <row r="111" spans="1:10">
      <c r="A111" s="9" t="s">
        <v>15</v>
      </c>
      <c r="B111" s="9" t="s">
        <v>662</v>
      </c>
      <c r="C111" s="9">
        <v>178</v>
      </c>
      <c r="D111" s="205" t="str">
        <f>DEC2HEX(HEX2DEC(BaseAddressTable!$B$6)+HEX2DEC(C111))</f>
        <v>A026E178</v>
      </c>
      <c r="E111" s="9" t="s">
        <v>61</v>
      </c>
      <c r="F111" s="9" t="s">
        <v>675</v>
      </c>
      <c r="G111" s="9" t="s">
        <v>131</v>
      </c>
      <c r="H111" s="9">
        <v>0</v>
      </c>
      <c r="I111" s="12" t="s">
        <v>676</v>
      </c>
      <c r="J111" s="9" t="s">
        <v>677</v>
      </c>
    </row>
    <row r="112" spans="1:10">
      <c r="A112" s="9" t="s">
        <v>15</v>
      </c>
      <c r="B112" s="9" t="s">
        <v>662</v>
      </c>
      <c r="C112" s="9">
        <v>178</v>
      </c>
      <c r="D112" s="205" t="str">
        <f>DEC2HEX(HEX2DEC(BaseAddressTable!$B$6)+HEX2DEC(C112))</f>
        <v>A026E178</v>
      </c>
      <c r="E112" s="9" t="s">
        <v>61</v>
      </c>
      <c r="F112" s="9" t="s">
        <v>678</v>
      </c>
      <c r="G112" s="9" t="s">
        <v>135</v>
      </c>
      <c r="H112" s="9">
        <v>0</v>
      </c>
      <c r="I112" s="12" t="s">
        <v>679</v>
      </c>
      <c r="J112" s="9" t="s">
        <v>680</v>
      </c>
    </row>
    <row r="113" spans="1:10">
      <c r="A113" s="9" t="s">
        <v>15</v>
      </c>
      <c r="B113" s="9" t="s">
        <v>662</v>
      </c>
      <c r="C113" s="9">
        <v>178</v>
      </c>
      <c r="D113" s="205" t="str">
        <f>DEC2HEX(HEX2DEC(BaseAddressTable!$B$6)+HEX2DEC(C113))</f>
        <v>A026E178</v>
      </c>
      <c r="E113" s="9" t="s">
        <v>61</v>
      </c>
      <c r="F113" s="9" t="s">
        <v>681</v>
      </c>
      <c r="G113" s="9" t="s">
        <v>139</v>
      </c>
      <c r="H113" s="9">
        <v>0</v>
      </c>
      <c r="I113" s="12" t="s">
        <v>682</v>
      </c>
      <c r="J113" s="9" t="s">
        <v>683</v>
      </c>
    </row>
    <row r="114" spans="1:10">
      <c r="A114" s="9" t="s">
        <v>15</v>
      </c>
      <c r="B114" s="9" t="s">
        <v>662</v>
      </c>
      <c r="C114" s="9">
        <v>178</v>
      </c>
      <c r="D114" s="205" t="str">
        <f>DEC2HEX(HEX2DEC(BaseAddressTable!$B$6)+HEX2DEC(C114))</f>
        <v>A026E178</v>
      </c>
      <c r="E114" s="9" t="s">
        <v>61</v>
      </c>
      <c r="F114" s="9" t="s">
        <v>684</v>
      </c>
      <c r="G114" s="9" t="s">
        <v>143</v>
      </c>
      <c r="H114" s="9">
        <v>0</v>
      </c>
      <c r="I114" s="12" t="s">
        <v>685</v>
      </c>
      <c r="J114" s="9" t="s">
        <v>686</v>
      </c>
    </row>
    <row r="115" spans="1:10">
      <c r="A115" s="9" t="s">
        <v>15</v>
      </c>
      <c r="B115" s="9" t="s">
        <v>687</v>
      </c>
      <c r="C115" s="9">
        <v>180</v>
      </c>
      <c r="D115" s="205" t="str">
        <f>DEC2HEX(HEX2DEC(BaseAddressTable!$B$6)+HEX2DEC(C115))</f>
        <v>A026E180</v>
      </c>
      <c r="E115" s="9" t="s">
        <v>46</v>
      </c>
      <c r="F115" s="9" t="s">
        <v>688</v>
      </c>
      <c r="G115" s="9" t="s">
        <v>58</v>
      </c>
      <c r="H115" s="9">
        <v>0</v>
      </c>
      <c r="I115" s="12" t="s">
        <v>689</v>
      </c>
      <c r="J115" s="9" t="s">
        <v>690</v>
      </c>
    </row>
    <row r="116" spans="1:10">
      <c r="A116" s="9" t="s">
        <v>15</v>
      </c>
      <c r="B116" s="9" t="s">
        <v>691</v>
      </c>
      <c r="C116" s="9">
        <v>184</v>
      </c>
      <c r="D116" s="205" t="str">
        <f>DEC2HEX(HEX2DEC(BaseAddressTable!$B$6)+HEX2DEC(C116))</f>
        <v>A026E184</v>
      </c>
      <c r="E116" s="9" t="s">
        <v>46</v>
      </c>
      <c r="F116" s="9" t="s">
        <v>692</v>
      </c>
      <c r="G116" s="9" t="s">
        <v>58</v>
      </c>
      <c r="H116" s="9">
        <v>0</v>
      </c>
      <c r="I116" s="12" t="s">
        <v>693</v>
      </c>
      <c r="J116" s="9" t="s">
        <v>694</v>
      </c>
    </row>
    <row r="117" spans="1:10">
      <c r="A117" s="9" t="s">
        <v>15</v>
      </c>
      <c r="B117" s="9" t="s">
        <v>695</v>
      </c>
      <c r="C117" s="9">
        <v>188</v>
      </c>
      <c r="D117" s="205" t="str">
        <f>DEC2HEX(HEX2DEC(BaseAddressTable!$B$6)+HEX2DEC(C117))</f>
        <v>A026E188</v>
      </c>
      <c r="E117" s="9" t="s">
        <v>46</v>
      </c>
      <c r="F117" s="9" t="s">
        <v>696</v>
      </c>
      <c r="G117" s="9" t="s">
        <v>58</v>
      </c>
      <c r="H117" s="9">
        <v>0</v>
      </c>
      <c r="I117" s="12" t="s">
        <v>697</v>
      </c>
      <c r="J117" s="9" t="s">
        <v>698</v>
      </c>
    </row>
    <row r="118" spans="1:10">
      <c r="A118" s="9" t="s">
        <v>15</v>
      </c>
      <c r="B118" s="9" t="s">
        <v>699</v>
      </c>
      <c r="C118" s="10" t="s">
        <v>700</v>
      </c>
      <c r="D118" s="205" t="str">
        <f>DEC2HEX(HEX2DEC(BaseAddressTable!$B$6)+HEX2DEC(C118))</f>
        <v>A026E18C</v>
      </c>
      <c r="E118" s="9" t="s">
        <v>46</v>
      </c>
      <c r="F118" s="9" t="s">
        <v>701</v>
      </c>
      <c r="G118" s="9" t="s">
        <v>58</v>
      </c>
      <c r="H118" s="9">
        <v>0</v>
      </c>
      <c r="I118" s="12" t="s">
        <v>702</v>
      </c>
      <c r="J118" s="9" t="s">
        <v>703</v>
      </c>
    </row>
    <row r="119" spans="1:10">
      <c r="A119" s="9" t="s">
        <v>15</v>
      </c>
      <c r="B119" s="9" t="s">
        <v>704</v>
      </c>
      <c r="C119" s="9">
        <v>190</v>
      </c>
      <c r="D119" s="205" t="str">
        <f>DEC2HEX(HEX2DEC(BaseAddressTable!$B$6)+HEX2DEC(C119))</f>
        <v>A026E190</v>
      </c>
      <c r="E119" s="9" t="s">
        <v>46</v>
      </c>
      <c r="F119" s="9" t="s">
        <v>705</v>
      </c>
      <c r="G119" s="9" t="s">
        <v>58</v>
      </c>
      <c r="H119" s="9">
        <v>0</v>
      </c>
      <c r="I119" s="12" t="s">
        <v>706</v>
      </c>
      <c r="J119" s="9" t="s">
        <v>707</v>
      </c>
    </row>
    <row r="120" spans="1:10">
      <c r="A120" s="9" t="s">
        <v>15</v>
      </c>
      <c r="B120" s="9" t="s">
        <v>708</v>
      </c>
      <c r="C120" s="9">
        <v>194</v>
      </c>
      <c r="D120" s="205" t="str">
        <f>DEC2HEX(HEX2DEC(BaseAddressTable!$B$6)+HEX2DEC(C120))</f>
        <v>A026E194</v>
      </c>
      <c r="E120" s="9" t="s">
        <v>46</v>
      </c>
      <c r="F120" s="9" t="s">
        <v>709</v>
      </c>
      <c r="G120" s="9" t="s">
        <v>58</v>
      </c>
      <c r="H120" s="9">
        <v>0</v>
      </c>
      <c r="I120" s="12" t="s">
        <v>710</v>
      </c>
      <c r="J120" s="9" t="s">
        <v>711</v>
      </c>
    </row>
    <row r="121" spans="1:10">
      <c r="A121" s="9" t="s">
        <v>15</v>
      </c>
      <c r="B121" s="9" t="s">
        <v>712</v>
      </c>
      <c r="C121" s="9">
        <v>198</v>
      </c>
      <c r="D121" s="205" t="str">
        <f>DEC2HEX(HEX2DEC(BaseAddressTable!$B$6)+HEX2DEC(C121))</f>
        <v>A026E198</v>
      </c>
      <c r="E121" s="9" t="s">
        <v>46</v>
      </c>
      <c r="F121" s="9" t="s">
        <v>713</v>
      </c>
      <c r="G121" s="9" t="s">
        <v>58</v>
      </c>
      <c r="H121" s="9">
        <v>0</v>
      </c>
      <c r="I121" s="12" t="s">
        <v>714</v>
      </c>
      <c r="J121" s="9" t="s">
        <v>715</v>
      </c>
    </row>
    <row r="122" spans="1:10">
      <c r="A122" s="9" t="s">
        <v>15</v>
      </c>
      <c r="B122" s="9" t="s">
        <v>716</v>
      </c>
      <c r="C122" s="10" t="s">
        <v>717</v>
      </c>
      <c r="D122" s="205" t="str">
        <f>DEC2HEX(HEX2DEC(BaseAddressTable!$B$6)+HEX2DEC(C122))</f>
        <v>A026E19C</v>
      </c>
      <c r="E122" s="9" t="s">
        <v>46</v>
      </c>
      <c r="F122" s="9" t="s">
        <v>718</v>
      </c>
      <c r="G122" s="9" t="s">
        <v>58</v>
      </c>
      <c r="H122" s="9">
        <v>0</v>
      </c>
      <c r="I122" s="12" t="s">
        <v>719</v>
      </c>
      <c r="J122" s="9" t="s">
        <v>720</v>
      </c>
    </row>
    <row r="123" spans="1:10">
      <c r="A123" s="9" t="s">
        <v>15</v>
      </c>
      <c r="B123" s="9" t="s">
        <v>721</v>
      </c>
      <c r="C123" s="10" t="s">
        <v>722</v>
      </c>
      <c r="D123" s="205" t="str">
        <f>DEC2HEX(HEX2DEC(BaseAddressTable!$B$6)+HEX2DEC(C123))</f>
        <v>A026E1A0</v>
      </c>
      <c r="E123" s="9" t="s">
        <v>61</v>
      </c>
      <c r="F123" s="9" t="s">
        <v>723</v>
      </c>
      <c r="G123" s="9" t="s">
        <v>91</v>
      </c>
      <c r="H123" s="9">
        <v>0</v>
      </c>
      <c r="I123" s="12" t="s">
        <v>724</v>
      </c>
      <c r="J123" s="9" t="s">
        <v>725</v>
      </c>
    </row>
    <row r="124" spans="1:10">
      <c r="A124" s="9" t="s">
        <v>15</v>
      </c>
      <c r="B124" s="9" t="s">
        <v>721</v>
      </c>
      <c r="C124" s="10" t="s">
        <v>722</v>
      </c>
      <c r="D124" s="205" t="str">
        <f>DEC2HEX(HEX2DEC(BaseAddressTable!$B$6)+HEX2DEC(C124))</f>
        <v>A026E1A0</v>
      </c>
      <c r="E124" s="9" t="s">
        <v>61</v>
      </c>
      <c r="F124" s="9" t="s">
        <v>726</v>
      </c>
      <c r="G124" s="9" t="s">
        <v>119</v>
      </c>
      <c r="H124" s="9">
        <v>0</v>
      </c>
      <c r="I124" s="12" t="s">
        <v>727</v>
      </c>
      <c r="J124" s="9" t="s">
        <v>728</v>
      </c>
    </row>
    <row r="125" spans="1:10">
      <c r="A125" s="9" t="s">
        <v>15</v>
      </c>
      <c r="B125" s="9" t="s">
        <v>721</v>
      </c>
      <c r="C125" s="10" t="s">
        <v>722</v>
      </c>
      <c r="D125" s="205" t="str">
        <f>DEC2HEX(HEX2DEC(BaseAddressTable!$B$6)+HEX2DEC(C125))</f>
        <v>A026E1A0</v>
      </c>
      <c r="E125" s="9" t="s">
        <v>61</v>
      </c>
      <c r="F125" s="9" t="s">
        <v>729</v>
      </c>
      <c r="G125" s="9" t="s">
        <v>123</v>
      </c>
      <c r="H125" s="9">
        <v>0</v>
      </c>
      <c r="I125" s="12" t="s">
        <v>730</v>
      </c>
      <c r="J125" s="9" t="s">
        <v>731</v>
      </c>
    </row>
    <row r="126" spans="1:10">
      <c r="A126" s="9" t="s">
        <v>15</v>
      </c>
      <c r="B126" s="9" t="s">
        <v>721</v>
      </c>
      <c r="C126" s="10" t="s">
        <v>722</v>
      </c>
      <c r="D126" s="205" t="str">
        <f>DEC2HEX(HEX2DEC(BaseAddressTable!$B$6)+HEX2DEC(C126))</f>
        <v>A026E1A0</v>
      </c>
      <c r="E126" s="9" t="s">
        <v>61</v>
      </c>
      <c r="F126" s="9" t="s">
        <v>732</v>
      </c>
      <c r="G126" s="9" t="s">
        <v>127</v>
      </c>
      <c r="H126" s="9">
        <v>0</v>
      </c>
      <c r="I126" s="12" t="s">
        <v>733</v>
      </c>
      <c r="J126" s="9" t="s">
        <v>734</v>
      </c>
    </row>
    <row r="127" spans="1:10">
      <c r="A127" s="9" t="s">
        <v>15</v>
      </c>
      <c r="B127" s="9" t="s">
        <v>721</v>
      </c>
      <c r="C127" s="10" t="s">
        <v>722</v>
      </c>
      <c r="D127" s="205" t="str">
        <f>DEC2HEX(HEX2DEC(BaseAddressTable!$B$6)+HEX2DEC(C127))</f>
        <v>A026E1A0</v>
      </c>
      <c r="E127" s="9" t="s">
        <v>61</v>
      </c>
      <c r="F127" s="9" t="s">
        <v>735</v>
      </c>
      <c r="G127" s="9" t="s">
        <v>131</v>
      </c>
      <c r="H127" s="9">
        <v>0</v>
      </c>
      <c r="I127" s="12" t="s">
        <v>736</v>
      </c>
      <c r="J127" s="9" t="s">
        <v>737</v>
      </c>
    </row>
    <row r="128" spans="1:10">
      <c r="A128" s="9" t="s">
        <v>15</v>
      </c>
      <c r="B128" s="9" t="s">
        <v>721</v>
      </c>
      <c r="C128" s="10" t="s">
        <v>722</v>
      </c>
      <c r="D128" s="205" t="str">
        <f>DEC2HEX(HEX2DEC(BaseAddressTable!$B$6)+HEX2DEC(C128))</f>
        <v>A026E1A0</v>
      </c>
      <c r="E128" s="9" t="s">
        <v>61</v>
      </c>
      <c r="F128" s="9" t="s">
        <v>738</v>
      </c>
      <c r="G128" s="9" t="s">
        <v>135</v>
      </c>
      <c r="H128" s="9">
        <v>0</v>
      </c>
      <c r="I128" s="12" t="s">
        <v>739</v>
      </c>
      <c r="J128" s="9" t="s">
        <v>740</v>
      </c>
    </row>
    <row r="129" spans="1:10">
      <c r="A129" s="9" t="s">
        <v>15</v>
      </c>
      <c r="B129" s="9" t="s">
        <v>721</v>
      </c>
      <c r="C129" s="10" t="s">
        <v>722</v>
      </c>
      <c r="D129" s="205" t="str">
        <f>DEC2HEX(HEX2DEC(BaseAddressTable!$B$6)+HEX2DEC(C129))</f>
        <v>A026E1A0</v>
      </c>
      <c r="E129" s="9" t="s">
        <v>61</v>
      </c>
      <c r="F129" s="9" t="s">
        <v>741</v>
      </c>
      <c r="G129" s="9" t="s">
        <v>139</v>
      </c>
      <c r="H129" s="9">
        <v>0</v>
      </c>
      <c r="I129" s="12" t="s">
        <v>742</v>
      </c>
      <c r="J129" s="9" t="s">
        <v>743</v>
      </c>
    </row>
    <row r="130" spans="1:10">
      <c r="A130" s="9" t="s">
        <v>15</v>
      </c>
      <c r="B130" s="9" t="s">
        <v>721</v>
      </c>
      <c r="C130" s="10" t="s">
        <v>722</v>
      </c>
      <c r="D130" s="205" t="str">
        <f>DEC2HEX(HEX2DEC(BaseAddressTable!$B$6)+HEX2DEC(C130))</f>
        <v>A026E1A0</v>
      </c>
      <c r="E130" s="9" t="s">
        <v>61</v>
      </c>
      <c r="F130" s="9" t="s">
        <v>744</v>
      </c>
      <c r="G130" s="9" t="s">
        <v>143</v>
      </c>
      <c r="H130" s="9">
        <v>0</v>
      </c>
      <c r="I130" s="12" t="s">
        <v>745</v>
      </c>
      <c r="J130" s="9" t="s">
        <v>746</v>
      </c>
    </row>
    <row r="131" spans="1:10">
      <c r="A131" s="9" t="s">
        <v>15</v>
      </c>
      <c r="B131" s="9" t="s">
        <v>747</v>
      </c>
      <c r="C131" s="10" t="s">
        <v>86</v>
      </c>
      <c r="D131" s="205" t="str">
        <f>DEC2HEX(HEX2DEC(BaseAddressTable!$B$6)+HEX2DEC(C131))</f>
        <v>A026FFFC</v>
      </c>
      <c r="E131" s="9" t="s">
        <v>61</v>
      </c>
      <c r="F131" s="9" t="s">
        <v>748</v>
      </c>
      <c r="G131" s="9" t="s">
        <v>58</v>
      </c>
      <c r="H131" s="9" t="s">
        <v>749</v>
      </c>
      <c r="I131" s="12"/>
      <c r="J131" s="9"/>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216"/>
  <sheetViews>
    <sheetView tabSelected="1" topLeftCell="B1" zoomScale="85" zoomScaleNormal="85" workbookViewId="0">
      <selection activeCell="E4" sqref="E4"/>
    </sheetView>
  </sheetViews>
  <sheetFormatPr defaultColWidth="8.88671875" defaultRowHeight="14.4"/>
  <cols>
    <col min="1" max="1" width="40.88671875" style="203" customWidth="1"/>
    <col min="2" max="2" width="47.109375" style="208" customWidth="1"/>
    <col min="3" max="3" width="19.44140625" style="203" customWidth="1"/>
    <col min="4" max="4" width="15" style="203" customWidth="1"/>
    <col min="5" max="5" width="9.5546875" style="203" customWidth="1"/>
    <col min="6" max="6" width="33.44140625" style="203" customWidth="1"/>
    <col min="7" max="7" width="11.77734375" style="203" customWidth="1"/>
    <col min="8" max="8" width="19.109375" style="203" customWidth="1"/>
    <col min="9" max="9" width="52.44140625" style="224" customWidth="1"/>
    <col min="10" max="10" width="38.6640625" style="203" customWidth="1"/>
    <col min="11" max="16384" width="8.88671875" style="181"/>
  </cols>
  <sheetData>
    <row r="1" spans="1:10" s="1" customFormat="1">
      <c r="A1" s="2" t="s">
        <v>35</v>
      </c>
      <c r="B1" s="204" t="s">
        <v>36</v>
      </c>
      <c r="C1" s="2" t="s">
        <v>37</v>
      </c>
      <c r="D1" s="2" t="s">
        <v>38</v>
      </c>
      <c r="E1" s="2" t="s">
        <v>39</v>
      </c>
      <c r="F1" s="2" t="s">
        <v>40</v>
      </c>
      <c r="G1" s="2" t="s">
        <v>41</v>
      </c>
      <c r="H1" s="2" t="s">
        <v>42</v>
      </c>
      <c r="I1" s="220" t="s">
        <v>43</v>
      </c>
      <c r="J1" s="2" t="s">
        <v>44</v>
      </c>
    </row>
    <row r="2" spans="1:10" ht="86.4">
      <c r="A2" s="189" t="s">
        <v>9</v>
      </c>
      <c r="B2" s="201" t="s">
        <v>3285</v>
      </c>
      <c r="C2" s="189" t="str">
        <f t="shared" ref="C2:C29" si="0">DEC2HEX(HEX2DEC(C3)-4)</f>
        <v>F14</v>
      </c>
      <c r="D2" s="195" t="str">
        <f>DEC2HEX(HEX2DEC(BaseAddressTable!$B$4)+HEX2DEC(C2))</f>
        <v>A026AF14</v>
      </c>
      <c r="E2" s="195" t="s">
        <v>61</v>
      </c>
      <c r="F2" s="228" t="s">
        <v>3315</v>
      </c>
      <c r="G2" s="195" t="s">
        <v>91</v>
      </c>
      <c r="H2" s="195">
        <v>0</v>
      </c>
      <c r="I2" s="221" t="s">
        <v>3227</v>
      </c>
      <c r="J2" s="189" t="s">
        <v>3317</v>
      </c>
    </row>
    <row r="3" spans="1:10" ht="86.4">
      <c r="A3" s="189" t="s">
        <v>9</v>
      </c>
      <c r="B3" s="201" t="s">
        <v>3286</v>
      </c>
      <c r="C3" s="189" t="s">
        <v>3345</v>
      </c>
      <c r="D3" s="195" t="str">
        <f>DEC2HEX(HEX2DEC(BaseAddressTable!$B$4)+HEX2DEC(C3))</f>
        <v>A026AF18</v>
      </c>
      <c r="E3" s="195" t="s">
        <v>61</v>
      </c>
      <c r="F3" s="228" t="s">
        <v>3316</v>
      </c>
      <c r="G3" s="195" t="s">
        <v>91</v>
      </c>
      <c r="H3" s="195">
        <v>0</v>
      </c>
      <c r="I3" s="221" t="s">
        <v>3227</v>
      </c>
      <c r="J3" s="189" t="s">
        <v>3318</v>
      </c>
    </row>
    <row r="4" spans="1:10" ht="74.400000000000006" customHeight="1">
      <c r="A4" s="189" t="s">
        <v>9</v>
      </c>
      <c r="B4" s="201" t="s">
        <v>3281</v>
      </c>
      <c r="C4" s="189" t="str">
        <f t="shared" si="0"/>
        <v>F20</v>
      </c>
      <c r="D4" s="195" t="str">
        <f>DEC2HEX(HEX2DEC(BaseAddressTable!$B$4)+HEX2DEC(C4))</f>
        <v>A026AF20</v>
      </c>
      <c r="E4" s="195" t="s">
        <v>61</v>
      </c>
      <c r="F4" s="229" t="s">
        <v>3279</v>
      </c>
      <c r="G4" s="195" t="s">
        <v>91</v>
      </c>
      <c r="H4" s="195">
        <v>0</v>
      </c>
      <c r="I4" s="221" t="s">
        <v>3228</v>
      </c>
      <c r="J4" s="189" t="s">
        <v>3283</v>
      </c>
    </row>
    <row r="5" spans="1:10" ht="74.400000000000006" customHeight="1">
      <c r="A5" s="189" t="s">
        <v>9</v>
      </c>
      <c r="B5" s="201" t="s">
        <v>3282</v>
      </c>
      <c r="C5" s="189" t="s">
        <v>3346</v>
      </c>
      <c r="D5" s="195" t="str">
        <f>DEC2HEX(HEX2DEC(BaseAddressTable!$B$4)+HEX2DEC(C5))</f>
        <v>A026AF24</v>
      </c>
      <c r="E5" s="195" t="s">
        <v>61</v>
      </c>
      <c r="F5" s="229" t="s">
        <v>3280</v>
      </c>
      <c r="G5" s="195" t="s">
        <v>91</v>
      </c>
      <c r="H5" s="195">
        <v>0</v>
      </c>
      <c r="I5" s="221" t="s">
        <v>3228</v>
      </c>
      <c r="J5" s="189" t="s">
        <v>3284</v>
      </c>
    </row>
    <row r="6" spans="1:10" ht="28.8">
      <c r="A6" s="189" t="s">
        <v>9</v>
      </c>
      <c r="B6" s="201" t="s">
        <v>3287</v>
      </c>
      <c r="C6" s="189" t="str">
        <f t="shared" si="0"/>
        <v>F38</v>
      </c>
      <c r="D6" s="195" t="str">
        <f>DEC2HEX(HEX2DEC(BaseAddressTable!$B$4)+HEX2DEC(C6))</f>
        <v>A026AF38</v>
      </c>
      <c r="E6" s="195" t="s">
        <v>61</v>
      </c>
      <c r="F6" s="205" t="s">
        <v>3289</v>
      </c>
      <c r="G6" s="195" t="s">
        <v>58</v>
      </c>
      <c r="H6" s="195">
        <v>491</v>
      </c>
      <c r="I6" s="221" t="s">
        <v>3229</v>
      </c>
      <c r="J6" s="189" t="s">
        <v>3319</v>
      </c>
    </row>
    <row r="7" spans="1:10" ht="28.8">
      <c r="A7" s="189" t="s">
        <v>9</v>
      </c>
      <c r="B7" s="201" t="s">
        <v>3288</v>
      </c>
      <c r="C7" s="189" t="s">
        <v>3347</v>
      </c>
      <c r="D7" s="195" t="str">
        <f>DEC2HEX(HEX2DEC(BaseAddressTable!$B$4)+HEX2DEC(C7))</f>
        <v>A026AF3C</v>
      </c>
      <c r="E7" s="195" t="s">
        <v>61</v>
      </c>
      <c r="F7" s="205" t="s">
        <v>3290</v>
      </c>
      <c r="G7" s="195" t="s">
        <v>58</v>
      </c>
      <c r="H7" s="195">
        <v>491</v>
      </c>
      <c r="I7" s="221" t="s">
        <v>3229</v>
      </c>
      <c r="J7" s="189" t="s">
        <v>3320</v>
      </c>
    </row>
    <row r="8" spans="1:10" ht="28.8">
      <c r="A8" s="189" t="s">
        <v>9</v>
      </c>
      <c r="B8" s="201" t="s">
        <v>3329</v>
      </c>
      <c r="C8" s="189" t="str">
        <f t="shared" si="0"/>
        <v>F44</v>
      </c>
      <c r="D8" s="195" t="str">
        <f>DEC2HEX(HEX2DEC(BaseAddressTable!$B$4)+HEX2DEC(C8))</f>
        <v>A026AF44</v>
      </c>
      <c r="E8" s="195" t="s">
        <v>61</v>
      </c>
      <c r="F8" s="205" t="s">
        <v>3321</v>
      </c>
      <c r="G8" s="195" t="s">
        <v>3230</v>
      </c>
      <c r="H8" s="195">
        <v>0</v>
      </c>
      <c r="I8" s="221" t="s">
        <v>3234</v>
      </c>
      <c r="J8" s="195" t="s">
        <v>3337</v>
      </c>
    </row>
    <row r="9" spans="1:10">
      <c r="A9" s="189" t="s">
        <v>9</v>
      </c>
      <c r="B9" s="201" t="s">
        <v>3330</v>
      </c>
      <c r="C9" s="189" t="str">
        <f t="shared" si="0"/>
        <v>F48</v>
      </c>
      <c r="D9" s="195" t="str">
        <f>DEC2HEX(HEX2DEC(BaseAddressTable!$B$4)+HEX2DEC(C9))</f>
        <v>A026AF48</v>
      </c>
      <c r="E9" s="195" t="s">
        <v>61</v>
      </c>
      <c r="F9" s="205" t="s">
        <v>3322</v>
      </c>
      <c r="G9" s="195" t="s">
        <v>3230</v>
      </c>
      <c r="H9" s="195">
        <v>0</v>
      </c>
      <c r="I9" s="221" t="s">
        <v>3235</v>
      </c>
      <c r="J9" s="195" t="s">
        <v>3338</v>
      </c>
    </row>
    <row r="10" spans="1:10">
      <c r="A10" s="189" t="s">
        <v>9</v>
      </c>
      <c r="B10" s="201" t="s">
        <v>3331</v>
      </c>
      <c r="C10" s="189" t="str">
        <f t="shared" si="0"/>
        <v>F4C</v>
      </c>
      <c r="D10" s="195" t="str">
        <f>DEC2HEX(HEX2DEC(BaseAddressTable!$B$4)+HEX2DEC(C10))</f>
        <v>A026AF4C</v>
      </c>
      <c r="E10" s="195" t="s">
        <v>61</v>
      </c>
      <c r="F10" s="205" t="s">
        <v>3323</v>
      </c>
      <c r="G10" s="195" t="s">
        <v>3230</v>
      </c>
      <c r="H10" s="195">
        <v>0</v>
      </c>
      <c r="I10" s="221" t="s">
        <v>3233</v>
      </c>
      <c r="J10" s="195" t="s">
        <v>3339</v>
      </c>
    </row>
    <row r="11" spans="1:10">
      <c r="A11" s="189" t="s">
        <v>9</v>
      </c>
      <c r="B11" s="201" t="s">
        <v>3332</v>
      </c>
      <c r="C11" s="189" t="str">
        <f t="shared" si="0"/>
        <v>F50</v>
      </c>
      <c r="D11" s="195" t="str">
        <f>DEC2HEX(HEX2DEC(BaseAddressTable!$B$4)+HEX2DEC(C11))</f>
        <v>A026AF50</v>
      </c>
      <c r="E11" s="195" t="s">
        <v>61</v>
      </c>
      <c r="F11" s="205" t="s">
        <v>3324</v>
      </c>
      <c r="G11" s="195" t="s">
        <v>3230</v>
      </c>
      <c r="H11" s="195">
        <v>0</v>
      </c>
      <c r="I11" s="221" t="s">
        <v>3232</v>
      </c>
      <c r="J11" s="195" t="s">
        <v>3340</v>
      </c>
    </row>
    <row r="12" spans="1:10">
      <c r="A12" s="189" t="s">
        <v>9</v>
      </c>
      <c r="B12" s="201" t="s">
        <v>3333</v>
      </c>
      <c r="C12" s="189" t="str">
        <f t="shared" si="0"/>
        <v>F54</v>
      </c>
      <c r="D12" s="195" t="str">
        <f>DEC2HEX(HEX2DEC(BaseAddressTable!$B$4)+HEX2DEC(C12))</f>
        <v>A026AF54</v>
      </c>
      <c r="E12" s="195" t="s">
        <v>61</v>
      </c>
      <c r="F12" s="205" t="s">
        <v>3325</v>
      </c>
      <c r="G12" s="195" t="s">
        <v>3230</v>
      </c>
      <c r="H12" s="195">
        <v>0</v>
      </c>
      <c r="I12" s="221" t="s">
        <v>3231</v>
      </c>
      <c r="J12" s="195" t="s">
        <v>3341</v>
      </c>
    </row>
    <row r="13" spans="1:10">
      <c r="A13" s="189" t="s">
        <v>9</v>
      </c>
      <c r="B13" s="201" t="s">
        <v>3334</v>
      </c>
      <c r="C13" s="189" t="str">
        <f t="shared" si="0"/>
        <v>F58</v>
      </c>
      <c r="D13" s="195" t="str">
        <f>DEC2HEX(HEX2DEC(BaseAddressTable!$B$4)+HEX2DEC(C13))</f>
        <v>A026AF58</v>
      </c>
      <c r="E13" s="195" t="s">
        <v>61</v>
      </c>
      <c r="F13" s="205" t="s">
        <v>3326</v>
      </c>
      <c r="G13" s="195" t="s">
        <v>3230</v>
      </c>
      <c r="H13" s="195">
        <v>0</v>
      </c>
      <c r="I13" s="221" t="s">
        <v>3236</v>
      </c>
      <c r="J13" s="195" t="s">
        <v>3342</v>
      </c>
    </row>
    <row r="14" spans="1:10">
      <c r="A14" s="189" t="s">
        <v>9</v>
      </c>
      <c r="B14" s="201" t="s">
        <v>3335</v>
      </c>
      <c r="C14" s="189" t="str">
        <f t="shared" si="0"/>
        <v>F5C</v>
      </c>
      <c r="D14" s="195" t="str">
        <f>DEC2HEX(HEX2DEC(BaseAddressTable!$B$4)+HEX2DEC(C14))</f>
        <v>A026AF5C</v>
      </c>
      <c r="E14" s="195" t="s">
        <v>61</v>
      </c>
      <c r="F14" s="205" t="s">
        <v>3327</v>
      </c>
      <c r="G14" s="195" t="s">
        <v>3230</v>
      </c>
      <c r="H14" s="195">
        <v>0</v>
      </c>
      <c r="I14" s="221" t="s">
        <v>3237</v>
      </c>
      <c r="J14" s="195" t="s">
        <v>3343</v>
      </c>
    </row>
    <row r="15" spans="1:10">
      <c r="A15" s="189" t="s">
        <v>9</v>
      </c>
      <c r="B15" s="201" t="s">
        <v>3336</v>
      </c>
      <c r="C15" s="189" t="str">
        <f t="shared" si="0"/>
        <v>F60</v>
      </c>
      <c r="D15" s="195" t="str">
        <f>DEC2HEX(HEX2DEC(BaseAddressTable!$B$4)+HEX2DEC(C15))</f>
        <v>A026AF60</v>
      </c>
      <c r="E15" s="195" t="s">
        <v>61</v>
      </c>
      <c r="F15" s="205" t="s">
        <v>3328</v>
      </c>
      <c r="G15" s="195" t="s">
        <v>3230</v>
      </c>
      <c r="H15" s="195">
        <v>0</v>
      </c>
      <c r="I15" s="221" t="s">
        <v>3238</v>
      </c>
      <c r="J15" s="195" t="s">
        <v>3344</v>
      </c>
    </row>
    <row r="16" spans="1:10" ht="57.6">
      <c r="A16" s="189" t="s">
        <v>9</v>
      </c>
      <c r="B16" s="201" t="s">
        <v>3239</v>
      </c>
      <c r="C16" s="189" t="str">
        <f t="shared" si="0"/>
        <v>F64</v>
      </c>
      <c r="D16" s="195" t="str">
        <f>DEC2HEX(HEX2DEC(BaseAddressTable!$B$4)+HEX2DEC(C16))</f>
        <v>A026AF64</v>
      </c>
      <c r="E16" s="195" t="s">
        <v>61</v>
      </c>
      <c r="F16" s="205" t="s">
        <v>3243</v>
      </c>
      <c r="G16" s="195" t="s">
        <v>58</v>
      </c>
      <c r="H16" s="195">
        <v>0</v>
      </c>
      <c r="I16" s="221" t="s">
        <v>3247</v>
      </c>
      <c r="J16" s="195" t="s">
        <v>3251</v>
      </c>
    </row>
    <row r="17" spans="1:10">
      <c r="A17" s="189" t="s">
        <v>9</v>
      </c>
      <c r="B17" s="201" t="s">
        <v>3240</v>
      </c>
      <c r="C17" s="189" t="str">
        <f t="shared" si="0"/>
        <v>F68</v>
      </c>
      <c r="D17" s="195" t="str">
        <f>DEC2HEX(HEX2DEC(BaseAddressTable!$B$4)+HEX2DEC(C17))</f>
        <v>A026AF68</v>
      </c>
      <c r="E17" s="195" t="s">
        <v>61</v>
      </c>
      <c r="F17" s="205" t="s">
        <v>3244</v>
      </c>
      <c r="G17" s="195" t="s">
        <v>58</v>
      </c>
      <c r="H17" s="195">
        <v>0</v>
      </c>
      <c r="I17" s="221" t="s">
        <v>3248</v>
      </c>
      <c r="J17" s="195" t="s">
        <v>3252</v>
      </c>
    </row>
    <row r="18" spans="1:10">
      <c r="A18" s="189" t="s">
        <v>9</v>
      </c>
      <c r="B18" s="201" t="s">
        <v>3241</v>
      </c>
      <c r="C18" s="189" t="str">
        <f t="shared" si="0"/>
        <v>F6C</v>
      </c>
      <c r="D18" s="195" t="str">
        <f>DEC2HEX(HEX2DEC(BaseAddressTable!$B$4)+HEX2DEC(C18))</f>
        <v>A026AF6C</v>
      </c>
      <c r="E18" s="195" t="s">
        <v>61</v>
      </c>
      <c r="F18" s="205" t="s">
        <v>3245</v>
      </c>
      <c r="G18" s="195" t="s">
        <v>58</v>
      </c>
      <c r="H18" s="195">
        <v>0</v>
      </c>
      <c r="I18" s="221" t="s">
        <v>3249</v>
      </c>
      <c r="J18" s="195" t="s">
        <v>3253</v>
      </c>
    </row>
    <row r="19" spans="1:10">
      <c r="A19" s="189" t="s">
        <v>9</v>
      </c>
      <c r="B19" s="201" t="s">
        <v>3242</v>
      </c>
      <c r="C19" s="189" t="str">
        <f t="shared" si="0"/>
        <v>F70</v>
      </c>
      <c r="D19" s="195" t="str">
        <f>DEC2HEX(HEX2DEC(BaseAddressTable!$B$4)+HEX2DEC(C19))</f>
        <v>A026AF70</v>
      </c>
      <c r="E19" s="195" t="s">
        <v>61</v>
      </c>
      <c r="F19" s="205" t="s">
        <v>3246</v>
      </c>
      <c r="G19" s="195" t="s">
        <v>58</v>
      </c>
      <c r="H19" s="195">
        <v>0</v>
      </c>
      <c r="I19" s="221" t="s">
        <v>3250</v>
      </c>
      <c r="J19" s="195" t="s">
        <v>3254</v>
      </c>
    </row>
    <row r="20" spans="1:10">
      <c r="A20" s="189" t="s">
        <v>9</v>
      </c>
      <c r="B20" s="201" t="s">
        <v>3267</v>
      </c>
      <c r="C20" s="189" t="str">
        <f t="shared" si="0"/>
        <v>F74</v>
      </c>
      <c r="D20" s="195" t="str">
        <f>DEC2HEX(HEX2DEC(BaseAddressTable!$B$4)+HEX2DEC(C20))</f>
        <v>A026AF74</v>
      </c>
      <c r="E20" s="195" t="s">
        <v>61</v>
      </c>
      <c r="F20" s="205" t="s">
        <v>3263</v>
      </c>
      <c r="G20" s="195" t="s">
        <v>58</v>
      </c>
      <c r="H20" s="195">
        <v>0</v>
      </c>
      <c r="I20" s="221" t="s">
        <v>3259</v>
      </c>
      <c r="J20" s="195" t="s">
        <v>3255</v>
      </c>
    </row>
    <row r="21" spans="1:10">
      <c r="A21" s="189" t="s">
        <v>9</v>
      </c>
      <c r="B21" s="201" t="s">
        <v>3268</v>
      </c>
      <c r="C21" s="189" t="str">
        <f t="shared" si="0"/>
        <v>F78</v>
      </c>
      <c r="D21" s="195" t="str">
        <f>DEC2HEX(HEX2DEC(BaseAddressTable!$B$4)+HEX2DEC(C21))</f>
        <v>A026AF78</v>
      </c>
      <c r="E21" s="195" t="s">
        <v>61</v>
      </c>
      <c r="F21" s="205" t="s">
        <v>3264</v>
      </c>
      <c r="G21" s="195" t="s">
        <v>58</v>
      </c>
      <c r="H21" s="195">
        <v>0</v>
      </c>
      <c r="I21" s="221" t="s">
        <v>3260</v>
      </c>
      <c r="J21" s="195" t="s">
        <v>3256</v>
      </c>
    </row>
    <row r="22" spans="1:10">
      <c r="A22" s="189" t="s">
        <v>9</v>
      </c>
      <c r="B22" s="201" t="s">
        <v>3269</v>
      </c>
      <c r="C22" s="189" t="str">
        <f t="shared" si="0"/>
        <v>F7C</v>
      </c>
      <c r="D22" s="195" t="str">
        <f>DEC2HEX(HEX2DEC(BaseAddressTable!$B$4)+HEX2DEC(C22))</f>
        <v>A026AF7C</v>
      </c>
      <c r="E22" s="195" t="s">
        <v>61</v>
      </c>
      <c r="F22" s="205" t="s">
        <v>3265</v>
      </c>
      <c r="G22" s="195" t="s">
        <v>58</v>
      </c>
      <c r="H22" s="195">
        <v>0</v>
      </c>
      <c r="I22" s="221" t="s">
        <v>3261</v>
      </c>
      <c r="J22" s="195" t="s">
        <v>3257</v>
      </c>
    </row>
    <row r="23" spans="1:10">
      <c r="A23" s="189" t="s">
        <v>9</v>
      </c>
      <c r="B23" s="201" t="s">
        <v>3270</v>
      </c>
      <c r="C23" s="189" t="str">
        <f t="shared" si="0"/>
        <v>F80</v>
      </c>
      <c r="D23" s="195" t="str">
        <f>DEC2HEX(HEX2DEC(BaseAddressTable!$B$4)+HEX2DEC(C23))</f>
        <v>A026AF80</v>
      </c>
      <c r="E23" s="195" t="s">
        <v>61</v>
      </c>
      <c r="F23" s="205" t="s">
        <v>3266</v>
      </c>
      <c r="G23" s="195" t="s">
        <v>58</v>
      </c>
      <c r="H23" s="195">
        <v>0</v>
      </c>
      <c r="I23" s="221" t="s">
        <v>3262</v>
      </c>
      <c r="J23" s="195" t="s">
        <v>3258</v>
      </c>
    </row>
    <row r="24" spans="1:10">
      <c r="A24" s="189" t="s">
        <v>9</v>
      </c>
      <c r="B24" s="201" t="s">
        <v>3271</v>
      </c>
      <c r="C24" s="189" t="str">
        <f t="shared" si="0"/>
        <v>F84</v>
      </c>
      <c r="D24" s="195" t="str">
        <f>DEC2HEX(HEX2DEC(BaseAddressTable!$B$4)+HEX2DEC(C24))</f>
        <v>A026AF84</v>
      </c>
      <c r="E24" s="195" t="s">
        <v>61</v>
      </c>
      <c r="F24" s="205" t="s">
        <v>3291</v>
      </c>
      <c r="G24" s="195" t="s">
        <v>58</v>
      </c>
      <c r="H24" s="195">
        <v>0</v>
      </c>
      <c r="I24" s="221" t="s">
        <v>3299</v>
      </c>
      <c r="J24" s="195" t="s">
        <v>3307</v>
      </c>
    </row>
    <row r="25" spans="1:10">
      <c r="A25" s="189" t="s">
        <v>9</v>
      </c>
      <c r="B25" s="201" t="s">
        <v>3272</v>
      </c>
      <c r="C25" s="189" t="str">
        <f t="shared" si="0"/>
        <v>F88</v>
      </c>
      <c r="D25" s="195" t="str">
        <f>DEC2HEX(HEX2DEC(BaseAddressTable!$B$4)+HEX2DEC(C25))</f>
        <v>A026AF88</v>
      </c>
      <c r="E25" s="195" t="s">
        <v>61</v>
      </c>
      <c r="F25" s="205" t="s">
        <v>3292</v>
      </c>
      <c r="G25" s="195" t="s">
        <v>58</v>
      </c>
      <c r="H25" s="195">
        <v>0</v>
      </c>
      <c r="I25" s="221" t="s">
        <v>3300</v>
      </c>
      <c r="J25" s="195" t="s">
        <v>3308</v>
      </c>
    </row>
    <row r="26" spans="1:10">
      <c r="A26" s="189" t="s">
        <v>9</v>
      </c>
      <c r="B26" s="201" t="s">
        <v>3273</v>
      </c>
      <c r="C26" s="189" t="str">
        <f t="shared" si="0"/>
        <v>F8C</v>
      </c>
      <c r="D26" s="195" t="str">
        <f>DEC2HEX(HEX2DEC(BaseAddressTable!$B$4)+HEX2DEC(C26))</f>
        <v>A026AF8C</v>
      </c>
      <c r="E26" s="195" t="s">
        <v>61</v>
      </c>
      <c r="F26" s="205" t="s">
        <v>3293</v>
      </c>
      <c r="G26" s="195" t="s">
        <v>58</v>
      </c>
      <c r="H26" s="195">
        <v>0</v>
      </c>
      <c r="I26" s="221" t="s">
        <v>3301</v>
      </c>
      <c r="J26" s="195" t="s">
        <v>3309</v>
      </c>
    </row>
    <row r="27" spans="1:10">
      <c r="A27" s="189" t="s">
        <v>9</v>
      </c>
      <c r="B27" s="201" t="s">
        <v>3274</v>
      </c>
      <c r="C27" s="189" t="str">
        <f t="shared" si="0"/>
        <v>F90</v>
      </c>
      <c r="D27" s="195" t="str">
        <f>DEC2HEX(HEX2DEC(BaseAddressTable!$B$4)+HEX2DEC(C27))</f>
        <v>A026AF90</v>
      </c>
      <c r="E27" s="195" t="s">
        <v>61</v>
      </c>
      <c r="F27" s="205" t="s">
        <v>3294</v>
      </c>
      <c r="G27" s="195" t="s">
        <v>58</v>
      </c>
      <c r="H27" s="195">
        <v>0</v>
      </c>
      <c r="I27" s="221" t="s">
        <v>3302</v>
      </c>
      <c r="J27" s="195" t="s">
        <v>3310</v>
      </c>
    </row>
    <row r="28" spans="1:10">
      <c r="A28" s="189" t="s">
        <v>9</v>
      </c>
      <c r="B28" s="201" t="s">
        <v>3275</v>
      </c>
      <c r="C28" s="189" t="str">
        <f t="shared" si="0"/>
        <v>F94</v>
      </c>
      <c r="D28" s="195" t="str">
        <f>DEC2HEX(HEX2DEC(BaseAddressTable!$B$4)+HEX2DEC(C28))</f>
        <v>A026AF94</v>
      </c>
      <c r="E28" s="195" t="s">
        <v>61</v>
      </c>
      <c r="F28" s="205" t="s">
        <v>3295</v>
      </c>
      <c r="G28" s="195" t="s">
        <v>58</v>
      </c>
      <c r="H28" s="195">
        <v>0</v>
      </c>
      <c r="I28" s="221" t="s">
        <v>3303</v>
      </c>
      <c r="J28" s="195" t="s">
        <v>3311</v>
      </c>
    </row>
    <row r="29" spans="1:10">
      <c r="A29" s="189" t="s">
        <v>9</v>
      </c>
      <c r="B29" s="201" t="s">
        <v>3276</v>
      </c>
      <c r="C29" s="189" t="str">
        <f t="shared" si="0"/>
        <v>F98</v>
      </c>
      <c r="D29" s="195" t="str">
        <f>DEC2HEX(HEX2DEC(BaseAddressTable!$B$4)+HEX2DEC(C29))</f>
        <v>A026AF98</v>
      </c>
      <c r="E29" s="195" t="s">
        <v>61</v>
      </c>
      <c r="F29" s="205" t="s">
        <v>3296</v>
      </c>
      <c r="G29" s="195" t="s">
        <v>58</v>
      </c>
      <c r="H29" s="195">
        <v>0</v>
      </c>
      <c r="I29" s="221" t="s">
        <v>3304</v>
      </c>
      <c r="J29" s="195" t="s">
        <v>3312</v>
      </c>
    </row>
    <row r="30" spans="1:10">
      <c r="A30" s="189" t="s">
        <v>9</v>
      </c>
      <c r="B30" s="201" t="s">
        <v>3277</v>
      </c>
      <c r="C30" s="189" t="str">
        <f t="shared" ref="C30:C50" si="1">DEC2HEX(HEX2DEC(C31)-4)</f>
        <v>F9C</v>
      </c>
      <c r="D30" s="195" t="str">
        <f>DEC2HEX(HEX2DEC(BaseAddressTable!$B$4)+HEX2DEC(C30))</f>
        <v>A026AF9C</v>
      </c>
      <c r="E30" s="195" t="s">
        <v>61</v>
      </c>
      <c r="F30" s="205" t="s">
        <v>3297</v>
      </c>
      <c r="G30" s="195" t="s">
        <v>58</v>
      </c>
      <c r="H30" s="195">
        <v>0</v>
      </c>
      <c r="I30" s="221" t="s">
        <v>3305</v>
      </c>
      <c r="J30" s="195" t="s">
        <v>3313</v>
      </c>
    </row>
    <row r="31" spans="1:10">
      <c r="A31" s="189" t="s">
        <v>9</v>
      </c>
      <c r="B31" s="201" t="s">
        <v>3278</v>
      </c>
      <c r="C31" s="189" t="str">
        <f t="shared" si="1"/>
        <v>FA0</v>
      </c>
      <c r="D31" s="195" t="str">
        <f>DEC2HEX(HEX2DEC(BaseAddressTable!$B$4)+HEX2DEC(C31))</f>
        <v>A026AFA0</v>
      </c>
      <c r="E31" s="195" t="s">
        <v>61</v>
      </c>
      <c r="F31" s="205" t="s">
        <v>3298</v>
      </c>
      <c r="G31" s="195" t="s">
        <v>58</v>
      </c>
      <c r="H31" s="195">
        <v>0</v>
      </c>
      <c r="I31" s="221" t="s">
        <v>3306</v>
      </c>
      <c r="J31" s="195" t="s">
        <v>3314</v>
      </c>
    </row>
    <row r="32" spans="1:10" ht="123.6" customHeight="1">
      <c r="A32" s="189" t="s">
        <v>9</v>
      </c>
      <c r="B32" s="201" t="s">
        <v>3348</v>
      </c>
      <c r="C32" s="189" t="str">
        <f t="shared" si="1"/>
        <v>FA4</v>
      </c>
      <c r="D32" s="195" t="str">
        <f>DEC2HEX(HEX2DEC(BaseAddressTable!$B$4)+HEX2DEC(C32))</f>
        <v>A026AFA4</v>
      </c>
      <c r="E32" s="20" t="s">
        <v>46</v>
      </c>
      <c r="F32" s="205" t="s">
        <v>3356</v>
      </c>
      <c r="G32" s="195" t="s">
        <v>3230</v>
      </c>
      <c r="H32" s="195">
        <v>0</v>
      </c>
      <c r="I32" s="221" t="s">
        <v>3364</v>
      </c>
      <c r="J32" s="195" t="s">
        <v>3381</v>
      </c>
    </row>
    <row r="33" spans="1:62">
      <c r="A33" s="189" t="s">
        <v>9</v>
      </c>
      <c r="B33" s="201" t="s">
        <v>3349</v>
      </c>
      <c r="C33" s="189" t="str">
        <f t="shared" si="1"/>
        <v>FA8</v>
      </c>
      <c r="D33" s="195" t="str">
        <f>DEC2HEX(HEX2DEC(BaseAddressTable!$B$4)+HEX2DEC(C33))</f>
        <v>A026AFA8</v>
      </c>
      <c r="E33" s="20" t="s">
        <v>46</v>
      </c>
      <c r="F33" s="205" t="s">
        <v>3357</v>
      </c>
      <c r="G33" s="195" t="s">
        <v>3230</v>
      </c>
      <c r="H33" s="195">
        <v>0</v>
      </c>
      <c r="I33" s="221" t="s">
        <v>3365</v>
      </c>
      <c r="J33" s="195" t="s">
        <v>3382</v>
      </c>
    </row>
    <row r="34" spans="1:62">
      <c r="A34" s="189" t="s">
        <v>9</v>
      </c>
      <c r="B34" s="201" t="s">
        <v>3350</v>
      </c>
      <c r="C34" s="189" t="str">
        <f t="shared" si="1"/>
        <v>FAC</v>
      </c>
      <c r="D34" s="195" t="str">
        <f>DEC2HEX(HEX2DEC(BaseAddressTable!$B$4)+HEX2DEC(C34))</f>
        <v>A026AFAC</v>
      </c>
      <c r="E34" s="20" t="s">
        <v>46</v>
      </c>
      <c r="F34" s="205" t="s">
        <v>3358</v>
      </c>
      <c r="G34" s="195" t="s">
        <v>3230</v>
      </c>
      <c r="H34" s="195">
        <v>0</v>
      </c>
      <c r="I34" s="221" t="s">
        <v>3366</v>
      </c>
      <c r="J34" s="195" t="s">
        <v>3383</v>
      </c>
    </row>
    <row r="35" spans="1:62">
      <c r="A35" s="189" t="s">
        <v>9</v>
      </c>
      <c r="B35" s="201" t="s">
        <v>3351</v>
      </c>
      <c r="C35" s="189" t="str">
        <f t="shared" si="1"/>
        <v>FB0</v>
      </c>
      <c r="D35" s="195" t="str">
        <f>DEC2HEX(HEX2DEC(BaseAddressTable!$B$4)+HEX2DEC(C35))</f>
        <v>A026AFB0</v>
      </c>
      <c r="E35" s="20" t="s">
        <v>46</v>
      </c>
      <c r="F35" s="205" t="s">
        <v>3359</v>
      </c>
      <c r="G35" s="195" t="s">
        <v>3230</v>
      </c>
      <c r="H35" s="195">
        <v>0</v>
      </c>
      <c r="I35" s="221" t="s">
        <v>3367</v>
      </c>
      <c r="J35" s="195" t="s">
        <v>3384</v>
      </c>
    </row>
    <row r="36" spans="1:62">
      <c r="A36" s="189" t="s">
        <v>9</v>
      </c>
      <c r="B36" s="201" t="s">
        <v>3352</v>
      </c>
      <c r="C36" s="189" t="str">
        <f t="shared" si="1"/>
        <v>FB4</v>
      </c>
      <c r="D36" s="195" t="str">
        <f>DEC2HEX(HEX2DEC(BaseAddressTable!$B$4)+HEX2DEC(C36))</f>
        <v>A026AFB4</v>
      </c>
      <c r="E36" s="20" t="s">
        <v>46</v>
      </c>
      <c r="F36" s="205" t="s">
        <v>3360</v>
      </c>
      <c r="G36" s="195" t="s">
        <v>3230</v>
      </c>
      <c r="H36" s="195">
        <v>0</v>
      </c>
      <c r="I36" s="221" t="s">
        <v>3368</v>
      </c>
      <c r="J36" s="195" t="s">
        <v>3385</v>
      </c>
    </row>
    <row r="37" spans="1:62">
      <c r="A37" s="189" t="s">
        <v>9</v>
      </c>
      <c r="B37" s="201" t="s">
        <v>3353</v>
      </c>
      <c r="C37" s="189" t="str">
        <f t="shared" si="1"/>
        <v>FB8</v>
      </c>
      <c r="D37" s="195" t="str">
        <f>DEC2HEX(HEX2DEC(BaseAddressTable!$B$4)+HEX2DEC(C37))</f>
        <v>A026AFB8</v>
      </c>
      <c r="E37" s="20" t="s">
        <v>46</v>
      </c>
      <c r="F37" s="205" t="s">
        <v>3361</v>
      </c>
      <c r="G37" s="195" t="s">
        <v>3230</v>
      </c>
      <c r="H37" s="195">
        <v>0</v>
      </c>
      <c r="I37" s="221" t="s">
        <v>3369</v>
      </c>
      <c r="J37" s="195" t="s">
        <v>3386</v>
      </c>
    </row>
    <row r="38" spans="1:62">
      <c r="A38" s="189" t="s">
        <v>9</v>
      </c>
      <c r="B38" s="201" t="s">
        <v>3354</v>
      </c>
      <c r="C38" s="189" t="str">
        <f t="shared" si="1"/>
        <v>FBC</v>
      </c>
      <c r="D38" s="195" t="str">
        <f>DEC2HEX(HEX2DEC(BaseAddressTable!$B$4)+HEX2DEC(C38))</f>
        <v>A026AFBC</v>
      </c>
      <c r="E38" s="20" t="s">
        <v>46</v>
      </c>
      <c r="F38" s="205" t="s">
        <v>3362</v>
      </c>
      <c r="G38" s="195" t="s">
        <v>3230</v>
      </c>
      <c r="H38" s="195">
        <v>0</v>
      </c>
      <c r="I38" s="221" t="s">
        <v>3370</v>
      </c>
      <c r="J38" s="195" t="s">
        <v>3387</v>
      </c>
    </row>
    <row r="39" spans="1:62">
      <c r="A39" s="189" t="s">
        <v>9</v>
      </c>
      <c r="B39" s="201" t="s">
        <v>3355</v>
      </c>
      <c r="C39" s="189" t="str">
        <f t="shared" si="1"/>
        <v>FC0</v>
      </c>
      <c r="D39" s="195" t="str">
        <f>DEC2HEX(HEX2DEC(BaseAddressTable!$B$4)+HEX2DEC(C39))</f>
        <v>A026AFC0</v>
      </c>
      <c r="E39" s="20" t="s">
        <v>46</v>
      </c>
      <c r="F39" s="205" t="s">
        <v>3363</v>
      </c>
      <c r="G39" s="195" t="s">
        <v>3230</v>
      </c>
      <c r="H39" s="195">
        <v>0</v>
      </c>
      <c r="I39" s="221" t="s">
        <v>3371</v>
      </c>
      <c r="J39" s="195" t="s">
        <v>3388</v>
      </c>
    </row>
    <row r="40" spans="1:62" ht="86.4">
      <c r="A40" s="189" t="s">
        <v>9</v>
      </c>
      <c r="B40" s="201" t="s">
        <v>3372</v>
      </c>
      <c r="C40" s="189" t="str">
        <f t="shared" si="1"/>
        <v>FC4</v>
      </c>
      <c r="D40" s="195" t="str">
        <f>DEC2HEX(HEX2DEC(BaseAddressTable!$B$4)+HEX2DEC(C40))</f>
        <v>A026AFC4</v>
      </c>
      <c r="E40" s="20" t="s">
        <v>46</v>
      </c>
      <c r="F40" s="205" t="s">
        <v>3375</v>
      </c>
      <c r="G40" s="195" t="s">
        <v>91</v>
      </c>
      <c r="H40" s="195">
        <v>0</v>
      </c>
      <c r="I40" s="221" t="s">
        <v>3377</v>
      </c>
      <c r="J40" s="195" t="s">
        <v>3379</v>
      </c>
    </row>
    <row r="41" spans="1:62">
      <c r="A41" s="189" t="s">
        <v>9</v>
      </c>
      <c r="B41" s="201" t="s">
        <v>3373</v>
      </c>
      <c r="C41" s="195" t="s">
        <v>3374</v>
      </c>
      <c r="D41" s="195" t="str">
        <f>DEC2HEX(HEX2DEC(BaseAddressTable!$B$4)+HEX2DEC(C41))</f>
        <v>A026AFC8</v>
      </c>
      <c r="E41" s="20" t="s">
        <v>46</v>
      </c>
      <c r="F41" s="205" t="s">
        <v>3376</v>
      </c>
      <c r="G41" s="195" t="s">
        <v>91</v>
      </c>
      <c r="H41" s="195">
        <v>0</v>
      </c>
      <c r="I41" s="221" t="s">
        <v>3378</v>
      </c>
      <c r="J41" s="195" t="s">
        <v>3380</v>
      </c>
    </row>
    <row r="42" spans="1:62" ht="57.6">
      <c r="A42" s="189" t="s">
        <v>9</v>
      </c>
      <c r="B42" s="201" t="s">
        <v>3117</v>
      </c>
      <c r="C42" s="189" t="str">
        <f t="shared" si="1"/>
        <v>FD8</v>
      </c>
      <c r="D42" s="195" t="str">
        <f>DEC2HEX(HEX2DEC(BaseAddressTable!$B$4)+HEX2DEC(C42))</f>
        <v>A026AFD8</v>
      </c>
      <c r="E42" s="195" t="s">
        <v>61</v>
      </c>
      <c r="F42" s="205" t="s">
        <v>3118</v>
      </c>
      <c r="G42" s="195" t="s">
        <v>58</v>
      </c>
      <c r="H42" s="195" t="s">
        <v>3119</v>
      </c>
      <c r="I42" s="221" t="s">
        <v>3129</v>
      </c>
      <c r="J42" s="189" t="s">
        <v>3120</v>
      </c>
    </row>
    <row r="43" spans="1:62" s="179" customFormat="1">
      <c r="A43" s="20" t="s">
        <v>9</v>
      </c>
      <c r="B43" s="201" t="s">
        <v>3002</v>
      </c>
      <c r="C43" s="20" t="str">
        <f t="shared" si="1"/>
        <v>FDC</v>
      </c>
      <c r="D43" s="195" t="str">
        <f>DEC2HEX(HEX2DEC(BaseAddressTable!$B$4)+HEX2DEC(C43))</f>
        <v>A026AFDC</v>
      </c>
      <c r="E43" s="20" t="s">
        <v>61</v>
      </c>
      <c r="F43" s="200" t="s">
        <v>2992</v>
      </c>
      <c r="G43" s="180" t="s">
        <v>58</v>
      </c>
      <c r="H43" s="20">
        <v>0</v>
      </c>
      <c r="I43" s="200" t="s">
        <v>2567</v>
      </c>
      <c r="J43" s="20" t="s">
        <v>3011</v>
      </c>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row>
    <row r="44" spans="1:62" s="179" customFormat="1">
      <c r="A44" s="20" t="s">
        <v>9</v>
      </c>
      <c r="B44" s="201" t="s">
        <v>3010</v>
      </c>
      <c r="C44" s="20" t="str">
        <f t="shared" si="1"/>
        <v>FE0</v>
      </c>
      <c r="D44" s="195" t="str">
        <f>DEC2HEX(HEX2DEC(BaseAddressTable!$B$4)+HEX2DEC(C44))</f>
        <v>A026AFE0</v>
      </c>
      <c r="E44" s="20" t="s">
        <v>61</v>
      </c>
      <c r="F44" s="200" t="s">
        <v>2993</v>
      </c>
      <c r="G44" s="20" t="s">
        <v>58</v>
      </c>
      <c r="H44" s="20">
        <v>0</v>
      </c>
      <c r="I44" s="201" t="s">
        <v>2580</v>
      </c>
      <c r="J44" s="20" t="s">
        <v>3012</v>
      </c>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row>
    <row r="45" spans="1:62" s="179" customFormat="1">
      <c r="A45" s="20" t="s">
        <v>9</v>
      </c>
      <c r="B45" s="201" t="s">
        <v>3096</v>
      </c>
      <c r="C45" s="20" t="str">
        <f t="shared" si="1"/>
        <v>FE4</v>
      </c>
      <c r="D45" s="195" t="str">
        <f>DEC2HEX(HEX2DEC(BaseAddressTable!$B$4)+HEX2DEC(C45))</f>
        <v>A026AFE4</v>
      </c>
      <c r="E45" s="20" t="s">
        <v>46</v>
      </c>
      <c r="F45" s="200" t="s">
        <v>2994</v>
      </c>
      <c r="G45" s="20" t="s">
        <v>58</v>
      </c>
      <c r="H45" s="20">
        <v>0</v>
      </c>
      <c r="I45" s="201" t="s">
        <v>2579</v>
      </c>
      <c r="J45" s="20" t="s">
        <v>3013</v>
      </c>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row>
    <row r="46" spans="1:62" s="179" customFormat="1">
      <c r="A46" s="20" t="s">
        <v>9</v>
      </c>
      <c r="B46" s="201" t="s">
        <v>3003</v>
      </c>
      <c r="C46" s="20" t="str">
        <f t="shared" si="1"/>
        <v>FE8</v>
      </c>
      <c r="D46" s="195" t="str">
        <f>DEC2HEX(HEX2DEC(BaseAddressTable!$B$4)+HEX2DEC(C46))</f>
        <v>A026AFE8</v>
      </c>
      <c r="E46" s="20" t="s">
        <v>46</v>
      </c>
      <c r="F46" s="200" t="s">
        <v>2995</v>
      </c>
      <c r="G46" s="20" t="s">
        <v>58</v>
      </c>
      <c r="H46" s="20">
        <v>0</v>
      </c>
      <c r="I46" s="200" t="s">
        <v>2578</v>
      </c>
      <c r="J46" s="20" t="s">
        <v>3014</v>
      </c>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row>
    <row r="47" spans="1:62" s="179" customFormat="1">
      <c r="A47" s="20" t="s">
        <v>9</v>
      </c>
      <c r="B47" s="201" t="s">
        <v>3004</v>
      </c>
      <c r="C47" s="20" t="str">
        <f t="shared" si="1"/>
        <v>FEC</v>
      </c>
      <c r="D47" s="195" t="str">
        <f>DEC2HEX(HEX2DEC(BaseAddressTable!$B$4)+HEX2DEC(C47))</f>
        <v>A026AFEC</v>
      </c>
      <c r="E47" s="20" t="s">
        <v>46</v>
      </c>
      <c r="F47" s="200" t="s">
        <v>2996</v>
      </c>
      <c r="G47" s="20" t="s">
        <v>58</v>
      </c>
      <c r="H47" s="20">
        <v>0</v>
      </c>
      <c r="I47" s="200" t="s">
        <v>2577</v>
      </c>
      <c r="J47" s="20" t="s">
        <v>3015</v>
      </c>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row>
    <row r="48" spans="1:62" s="179" customFormat="1">
      <c r="A48" s="20" t="s">
        <v>9</v>
      </c>
      <c r="B48" s="201" t="s">
        <v>3005</v>
      </c>
      <c r="C48" s="20" t="str">
        <f t="shared" si="1"/>
        <v>FF0</v>
      </c>
      <c r="D48" s="195" t="str">
        <f>DEC2HEX(HEX2DEC(BaseAddressTable!$B$4)+HEX2DEC(C48))</f>
        <v>A026AFF0</v>
      </c>
      <c r="E48" s="20" t="s">
        <v>61</v>
      </c>
      <c r="F48" s="202" t="s">
        <v>2997</v>
      </c>
      <c r="G48" s="20" t="s">
        <v>58</v>
      </c>
      <c r="H48" s="20">
        <v>0</v>
      </c>
      <c r="I48" s="202" t="s">
        <v>2566</v>
      </c>
      <c r="J48" s="20" t="s">
        <v>3016</v>
      </c>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row>
    <row r="49" spans="1:62" s="179" customFormat="1">
      <c r="A49" s="20" t="s">
        <v>9</v>
      </c>
      <c r="B49" s="201" t="s">
        <v>3006</v>
      </c>
      <c r="C49" s="20" t="str">
        <f t="shared" si="1"/>
        <v>FF4</v>
      </c>
      <c r="D49" s="195" t="str">
        <f>DEC2HEX(HEX2DEC(BaseAddressTable!$B$4)+HEX2DEC(C49))</f>
        <v>A026AFF4</v>
      </c>
      <c r="E49" s="20" t="s">
        <v>61</v>
      </c>
      <c r="F49" s="202" t="s">
        <v>2998</v>
      </c>
      <c r="G49" s="20" t="s">
        <v>58</v>
      </c>
      <c r="H49" s="20">
        <v>0</v>
      </c>
      <c r="I49" s="202" t="s">
        <v>2576</v>
      </c>
      <c r="J49" s="20" t="s">
        <v>3017</v>
      </c>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row>
    <row r="50" spans="1:62" s="179" customFormat="1">
      <c r="A50" s="20" t="s">
        <v>9</v>
      </c>
      <c r="B50" s="201" t="s">
        <v>3007</v>
      </c>
      <c r="C50" s="20" t="str">
        <f t="shared" si="1"/>
        <v>FF8</v>
      </c>
      <c r="D50" s="195" t="str">
        <f>DEC2HEX(HEX2DEC(BaseAddressTable!$B$4)+HEX2DEC(C50))</f>
        <v>A026AFF8</v>
      </c>
      <c r="E50" s="20" t="s">
        <v>46</v>
      </c>
      <c r="F50" s="202" t="s">
        <v>2999</v>
      </c>
      <c r="G50" s="20" t="s">
        <v>58</v>
      </c>
      <c r="H50" s="20">
        <v>0</v>
      </c>
      <c r="I50" s="202" t="s">
        <v>2575</v>
      </c>
      <c r="J50" s="20" t="s">
        <v>3018</v>
      </c>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row>
    <row r="51" spans="1:62" s="179" customFormat="1">
      <c r="A51" s="20" t="s">
        <v>9</v>
      </c>
      <c r="B51" s="201" t="s">
        <v>3008</v>
      </c>
      <c r="C51" s="20" t="str">
        <f>DEC2HEX(HEX2DEC(C52)-4)</f>
        <v>FFC</v>
      </c>
      <c r="D51" s="195" t="str">
        <f>DEC2HEX(HEX2DEC(BaseAddressTable!$B$4)+HEX2DEC(C51))</f>
        <v>A026AFFC</v>
      </c>
      <c r="E51" s="20" t="s">
        <v>46</v>
      </c>
      <c r="F51" s="202" t="s">
        <v>3000</v>
      </c>
      <c r="G51" s="20" t="s">
        <v>58</v>
      </c>
      <c r="H51" s="20">
        <v>0</v>
      </c>
      <c r="I51" s="202" t="s">
        <v>2574</v>
      </c>
      <c r="J51" s="20" t="s">
        <v>3019</v>
      </c>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row>
    <row r="52" spans="1:62" s="179" customFormat="1">
      <c r="A52" s="20" t="s">
        <v>9</v>
      </c>
      <c r="B52" s="201" t="s">
        <v>3009</v>
      </c>
      <c r="C52" s="20">
        <v>1000</v>
      </c>
      <c r="D52" s="195" t="str">
        <f>DEC2HEX(HEX2DEC(BaseAddressTable!$B$4)+HEX2DEC(C52))</f>
        <v>A026B000</v>
      </c>
      <c r="E52" s="20" t="s">
        <v>46</v>
      </c>
      <c r="F52" s="202" t="s">
        <v>3001</v>
      </c>
      <c r="G52" s="20" t="s">
        <v>58</v>
      </c>
      <c r="H52" s="20">
        <v>0</v>
      </c>
      <c r="I52" s="202" t="s">
        <v>2573</v>
      </c>
      <c r="J52" s="20" t="s">
        <v>3020</v>
      </c>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row>
    <row r="53" spans="1:62">
      <c r="A53" s="195" t="s">
        <v>9</v>
      </c>
      <c r="B53" s="205" t="s">
        <v>3021</v>
      </c>
      <c r="C53" s="182" t="str">
        <f t="shared" ref="C53:C116" si="2">DEC2HEX(HEX2DEC(C54)-4)</f>
        <v>1CDC</v>
      </c>
      <c r="D53" s="182" t="str">
        <f>DEC2HEX(HEX2DEC(BaseAddressTable!$B$4)+HEX2DEC(C53))</f>
        <v>A026BCDC</v>
      </c>
      <c r="E53" s="195" t="s">
        <v>61</v>
      </c>
      <c r="F53" s="195" t="s">
        <v>2800</v>
      </c>
      <c r="G53" s="195" t="s">
        <v>69</v>
      </c>
      <c r="H53" s="195">
        <v>0</v>
      </c>
      <c r="I53" s="221" t="s">
        <v>3130</v>
      </c>
      <c r="J53" s="195" t="s">
        <v>2912</v>
      </c>
    </row>
    <row r="54" spans="1:62" ht="43.2">
      <c r="A54" s="195" t="s">
        <v>9</v>
      </c>
      <c r="B54" s="205" t="s">
        <v>3022</v>
      </c>
      <c r="C54" s="182" t="str">
        <f t="shared" si="2"/>
        <v>1CE0</v>
      </c>
      <c r="D54" s="182" t="str">
        <f>DEC2HEX(HEX2DEC(BaseAddressTable!$B$4)+HEX2DEC(C54))</f>
        <v>A026BCE0</v>
      </c>
      <c r="E54" s="195" t="s">
        <v>61</v>
      </c>
      <c r="F54" s="195" t="s">
        <v>2801</v>
      </c>
      <c r="G54" s="195" t="s">
        <v>91</v>
      </c>
      <c r="H54" s="195">
        <v>0</v>
      </c>
      <c r="I54" s="221" t="s">
        <v>2804</v>
      </c>
      <c r="J54" s="195" t="s">
        <v>2913</v>
      </c>
    </row>
    <row r="55" spans="1:62">
      <c r="A55" s="195" t="s">
        <v>9</v>
      </c>
      <c r="B55" s="205" t="s">
        <v>3023</v>
      </c>
      <c r="C55" s="182" t="str">
        <f t="shared" si="2"/>
        <v>1CE4</v>
      </c>
      <c r="D55" s="182" t="str">
        <f>DEC2HEX(HEX2DEC(BaseAddressTable!$B$4)+HEX2DEC(C55))</f>
        <v>A026BCE4</v>
      </c>
      <c r="E55" s="195" t="s">
        <v>61</v>
      </c>
      <c r="F55" s="195" t="s">
        <v>2816</v>
      </c>
      <c r="G55" s="195" t="s">
        <v>2807</v>
      </c>
      <c r="H55" s="195">
        <v>0</v>
      </c>
      <c r="I55" s="221" t="s">
        <v>2808</v>
      </c>
      <c r="J55" s="195" t="s">
        <v>2825</v>
      </c>
    </row>
    <row r="56" spans="1:62">
      <c r="A56" s="195" t="s">
        <v>9</v>
      </c>
      <c r="B56" s="205" t="s">
        <v>3024</v>
      </c>
      <c r="C56" s="182" t="str">
        <f t="shared" si="2"/>
        <v>1CE8</v>
      </c>
      <c r="D56" s="182" t="str">
        <f>DEC2HEX(HEX2DEC(BaseAddressTable!$B$4)+HEX2DEC(C56))</f>
        <v>A026BCE8</v>
      </c>
      <c r="E56" s="195" t="s">
        <v>61</v>
      </c>
      <c r="F56" s="195" t="s">
        <v>2817</v>
      </c>
      <c r="G56" s="195" t="s">
        <v>2807</v>
      </c>
      <c r="H56" s="195">
        <v>0</v>
      </c>
      <c r="I56" s="221" t="s">
        <v>2809</v>
      </c>
      <c r="J56" s="195" t="s">
        <v>2826</v>
      </c>
    </row>
    <row r="57" spans="1:62">
      <c r="A57" s="195" t="s">
        <v>9</v>
      </c>
      <c r="B57" s="205" t="s">
        <v>3025</v>
      </c>
      <c r="C57" s="182" t="str">
        <f t="shared" si="2"/>
        <v>1CEC</v>
      </c>
      <c r="D57" s="182" t="str">
        <f>DEC2HEX(HEX2DEC(BaseAddressTable!$B$4)+HEX2DEC(C57))</f>
        <v>A026BCEC</v>
      </c>
      <c r="E57" s="195" t="s">
        <v>61</v>
      </c>
      <c r="F57" s="195" t="s">
        <v>2818</v>
      </c>
      <c r="G57" s="195" t="s">
        <v>2807</v>
      </c>
      <c r="H57" s="195">
        <v>0</v>
      </c>
      <c r="I57" s="221" t="s">
        <v>2810</v>
      </c>
      <c r="J57" s="195" t="s">
        <v>2827</v>
      </c>
    </row>
    <row r="58" spans="1:62">
      <c r="A58" s="195" t="s">
        <v>9</v>
      </c>
      <c r="B58" s="205" t="s">
        <v>3026</v>
      </c>
      <c r="C58" s="182" t="str">
        <f t="shared" si="2"/>
        <v>1CF0</v>
      </c>
      <c r="D58" s="182" t="str">
        <f>DEC2HEX(HEX2DEC(BaseAddressTable!$B$4)+HEX2DEC(C58))</f>
        <v>A026BCF0</v>
      </c>
      <c r="E58" s="195" t="s">
        <v>61</v>
      </c>
      <c r="F58" s="195" t="s">
        <v>2819</v>
      </c>
      <c r="G58" s="195" t="s">
        <v>2807</v>
      </c>
      <c r="H58" s="195">
        <v>0</v>
      </c>
      <c r="I58" s="221" t="s">
        <v>2811</v>
      </c>
      <c r="J58" s="195" t="s">
        <v>2828</v>
      </c>
    </row>
    <row r="59" spans="1:62">
      <c r="A59" s="195" t="s">
        <v>9</v>
      </c>
      <c r="B59" s="205" t="s">
        <v>3027</v>
      </c>
      <c r="C59" s="182" t="str">
        <f t="shared" si="2"/>
        <v>1CF4</v>
      </c>
      <c r="D59" s="182" t="str">
        <f>DEC2HEX(HEX2DEC(BaseAddressTable!$B$4)+HEX2DEC(C59))</f>
        <v>A026BCF4</v>
      </c>
      <c r="E59" s="195" t="s">
        <v>61</v>
      </c>
      <c r="F59" s="195" t="s">
        <v>2820</v>
      </c>
      <c r="G59" s="195" t="s">
        <v>2807</v>
      </c>
      <c r="H59" s="195">
        <v>0</v>
      </c>
      <c r="I59" s="221" t="s">
        <v>2812</v>
      </c>
      <c r="J59" s="195" t="s">
        <v>2829</v>
      </c>
    </row>
    <row r="60" spans="1:62">
      <c r="A60" s="195" t="s">
        <v>9</v>
      </c>
      <c r="B60" s="205" t="s">
        <v>3028</v>
      </c>
      <c r="C60" s="182" t="str">
        <f t="shared" si="2"/>
        <v>1CF8</v>
      </c>
      <c r="D60" s="182" t="str">
        <f>DEC2HEX(HEX2DEC(BaseAddressTable!$B$4)+HEX2DEC(C60))</f>
        <v>A026BCF8</v>
      </c>
      <c r="E60" s="195" t="s">
        <v>61</v>
      </c>
      <c r="F60" s="195" t="s">
        <v>2821</v>
      </c>
      <c r="G60" s="195" t="s">
        <v>2807</v>
      </c>
      <c r="H60" s="195">
        <v>0</v>
      </c>
      <c r="I60" s="221" t="s">
        <v>2813</v>
      </c>
      <c r="J60" s="195" t="s">
        <v>2830</v>
      </c>
    </row>
    <row r="61" spans="1:62">
      <c r="A61" s="195" t="s">
        <v>9</v>
      </c>
      <c r="B61" s="205" t="s">
        <v>3029</v>
      </c>
      <c r="C61" s="182" t="str">
        <f t="shared" si="2"/>
        <v>1CFC</v>
      </c>
      <c r="D61" s="182" t="str">
        <f>DEC2HEX(HEX2DEC(BaseAddressTable!$B$4)+HEX2DEC(C61))</f>
        <v>A026BCFC</v>
      </c>
      <c r="E61" s="195" t="s">
        <v>61</v>
      </c>
      <c r="F61" s="195" t="s">
        <v>2822</v>
      </c>
      <c r="G61" s="195" t="s">
        <v>2807</v>
      </c>
      <c r="H61" s="195">
        <v>0</v>
      </c>
      <c r="I61" s="221" t="s">
        <v>2814</v>
      </c>
      <c r="J61" s="195" t="s">
        <v>2831</v>
      </c>
    </row>
    <row r="62" spans="1:62">
      <c r="A62" s="195" t="s">
        <v>9</v>
      </c>
      <c r="B62" s="205" t="s">
        <v>3030</v>
      </c>
      <c r="C62" s="182" t="str">
        <f t="shared" si="2"/>
        <v>1D00</v>
      </c>
      <c r="D62" s="182" t="str">
        <f>DEC2HEX(HEX2DEC(BaseAddressTable!$B$4)+HEX2DEC(C62))</f>
        <v>A026BD00</v>
      </c>
      <c r="E62" s="195" t="s">
        <v>61</v>
      </c>
      <c r="F62" s="195" t="s">
        <v>2823</v>
      </c>
      <c r="G62" s="195" t="s">
        <v>2807</v>
      </c>
      <c r="H62" s="195">
        <v>0</v>
      </c>
      <c r="I62" s="221" t="s">
        <v>2815</v>
      </c>
      <c r="J62" s="195" t="s">
        <v>2832</v>
      </c>
    </row>
    <row r="63" spans="1:62" ht="43.2">
      <c r="A63" s="195" t="s">
        <v>9</v>
      </c>
      <c r="B63" s="205" t="s">
        <v>3031</v>
      </c>
      <c r="C63" s="182" t="str">
        <f t="shared" si="2"/>
        <v>1D04</v>
      </c>
      <c r="D63" s="182" t="str">
        <f>DEC2HEX(HEX2DEC(BaseAddressTable!$B$4)+HEX2DEC(C63))</f>
        <v>A026BD04</v>
      </c>
      <c r="E63" s="195" t="s">
        <v>61</v>
      </c>
      <c r="F63" s="195" t="s">
        <v>2645</v>
      </c>
      <c r="G63" s="195" t="s">
        <v>91</v>
      </c>
      <c r="H63" s="195">
        <v>0</v>
      </c>
      <c r="I63" s="221" t="s">
        <v>3131</v>
      </c>
      <c r="J63" s="195" t="s">
        <v>2914</v>
      </c>
    </row>
    <row r="64" spans="1:62" ht="57.6">
      <c r="A64" s="195" t="s">
        <v>9</v>
      </c>
      <c r="B64" s="205" t="s">
        <v>3032</v>
      </c>
      <c r="C64" s="182" t="str">
        <f t="shared" si="2"/>
        <v>1D08</v>
      </c>
      <c r="D64" s="182" t="str">
        <f>DEC2HEX(HEX2DEC(BaseAddressTable!$B$4)+HEX2DEC(C64))</f>
        <v>A026BD08</v>
      </c>
      <c r="E64" s="195" t="s">
        <v>61</v>
      </c>
      <c r="F64" s="195" t="s">
        <v>2642</v>
      </c>
      <c r="G64" s="195" t="s">
        <v>54</v>
      </c>
      <c r="H64" s="195">
        <v>0</v>
      </c>
      <c r="I64" s="222" t="s">
        <v>3132</v>
      </c>
      <c r="J64" s="195" t="s">
        <v>2915</v>
      </c>
    </row>
    <row r="65" spans="1:10" ht="28.8">
      <c r="A65" s="195" t="s">
        <v>9</v>
      </c>
      <c r="B65" s="205" t="s">
        <v>3033</v>
      </c>
      <c r="C65" s="182" t="str">
        <f t="shared" si="2"/>
        <v>1D0C</v>
      </c>
      <c r="D65" s="182" t="str">
        <f>DEC2HEX(HEX2DEC(BaseAddressTable!$B$4)+HEX2DEC(C65))</f>
        <v>A026BD0C</v>
      </c>
      <c r="E65" s="195" t="s">
        <v>61</v>
      </c>
      <c r="F65" s="195" t="s">
        <v>2802</v>
      </c>
      <c r="G65" s="195" t="s">
        <v>54</v>
      </c>
      <c r="H65" s="195">
        <v>0</v>
      </c>
      <c r="I65" s="222" t="s">
        <v>3133</v>
      </c>
      <c r="J65" s="195" t="s">
        <v>2916</v>
      </c>
    </row>
    <row r="66" spans="1:10" ht="43.2">
      <c r="A66" s="195" t="s">
        <v>9</v>
      </c>
      <c r="B66" s="205" t="s">
        <v>3034</v>
      </c>
      <c r="C66" s="182" t="str">
        <f t="shared" si="2"/>
        <v>1D10</v>
      </c>
      <c r="D66" s="182" t="str">
        <f>DEC2HEX(HEX2DEC(BaseAddressTable!$B$4)+HEX2DEC(C66))</f>
        <v>A026BD10</v>
      </c>
      <c r="E66" s="195" t="s">
        <v>61</v>
      </c>
      <c r="F66" s="195" t="s">
        <v>2803</v>
      </c>
      <c r="G66" s="195" t="s">
        <v>91</v>
      </c>
      <c r="H66" s="195">
        <v>0</v>
      </c>
      <c r="I66" s="221" t="s">
        <v>3150</v>
      </c>
      <c r="J66" s="195" t="s">
        <v>2917</v>
      </c>
    </row>
    <row r="67" spans="1:10" ht="72">
      <c r="A67" s="195" t="s">
        <v>9</v>
      </c>
      <c r="B67" s="205" t="s">
        <v>3035</v>
      </c>
      <c r="C67" s="182" t="str">
        <f t="shared" si="2"/>
        <v>1D14</v>
      </c>
      <c r="D67" s="182" t="str">
        <f>DEC2HEX(HEX2DEC(BaseAddressTable!$B$4)+HEX2DEC(C67))</f>
        <v>A026BD14</v>
      </c>
      <c r="E67" s="195" t="s">
        <v>61</v>
      </c>
      <c r="F67" s="195" t="s">
        <v>2805</v>
      </c>
      <c r="G67" s="195" t="s">
        <v>69</v>
      </c>
      <c r="H67" s="195">
        <v>0</v>
      </c>
      <c r="I67" s="221" t="s">
        <v>3151</v>
      </c>
      <c r="J67" s="195" t="s">
        <v>2918</v>
      </c>
    </row>
    <row r="68" spans="1:10" ht="72">
      <c r="A68" s="195" t="s">
        <v>9</v>
      </c>
      <c r="B68" s="205" t="s">
        <v>3036</v>
      </c>
      <c r="C68" s="182" t="str">
        <f t="shared" si="2"/>
        <v>1D18</v>
      </c>
      <c r="D68" s="182" t="str">
        <f>DEC2HEX(HEX2DEC(BaseAddressTable!$B$4)+HEX2DEC(C68))</f>
        <v>A026BD18</v>
      </c>
      <c r="E68" s="195" t="s">
        <v>61</v>
      </c>
      <c r="F68" s="195" t="s">
        <v>2833</v>
      </c>
      <c r="G68" s="195" t="s">
        <v>153</v>
      </c>
      <c r="H68" s="195">
        <v>0</v>
      </c>
      <c r="I68" s="221" t="s">
        <v>3154</v>
      </c>
      <c r="J68" s="195" t="s">
        <v>2824</v>
      </c>
    </row>
    <row r="69" spans="1:10" ht="72">
      <c r="A69" s="195" t="s">
        <v>9</v>
      </c>
      <c r="B69" s="205" t="s">
        <v>3037</v>
      </c>
      <c r="C69" s="182" t="str">
        <f t="shared" si="2"/>
        <v>1D1C</v>
      </c>
      <c r="D69" s="182" t="str">
        <f>DEC2HEX(HEX2DEC(BaseAddressTable!$B$4)+HEX2DEC(C69))</f>
        <v>A026BD1C</v>
      </c>
      <c r="E69" s="195" t="s">
        <v>61</v>
      </c>
      <c r="F69" s="195" t="s">
        <v>2834</v>
      </c>
      <c r="G69" s="195" t="s">
        <v>153</v>
      </c>
      <c r="H69" s="195">
        <v>0</v>
      </c>
      <c r="I69" s="221" t="s">
        <v>3155</v>
      </c>
      <c r="J69" s="195" t="s">
        <v>2850</v>
      </c>
    </row>
    <row r="70" spans="1:10" ht="72">
      <c r="A70" s="195" t="s">
        <v>9</v>
      </c>
      <c r="B70" s="205" t="s">
        <v>3038</v>
      </c>
      <c r="C70" s="182" t="str">
        <f t="shared" si="2"/>
        <v>1D20</v>
      </c>
      <c r="D70" s="182" t="str">
        <f>DEC2HEX(HEX2DEC(BaseAddressTable!$B$4)+HEX2DEC(C70))</f>
        <v>A026BD20</v>
      </c>
      <c r="E70" s="195" t="s">
        <v>61</v>
      </c>
      <c r="F70" s="195" t="s">
        <v>2835</v>
      </c>
      <c r="G70" s="195" t="s">
        <v>153</v>
      </c>
      <c r="H70" s="195">
        <v>0</v>
      </c>
      <c r="I70" s="221" t="s">
        <v>3156</v>
      </c>
      <c r="J70" s="195" t="s">
        <v>2851</v>
      </c>
    </row>
    <row r="71" spans="1:10" ht="72">
      <c r="A71" s="195" t="s">
        <v>9</v>
      </c>
      <c r="B71" s="205" t="s">
        <v>3039</v>
      </c>
      <c r="C71" s="182" t="str">
        <f t="shared" si="2"/>
        <v>1D24</v>
      </c>
      <c r="D71" s="182" t="str">
        <f>DEC2HEX(HEX2DEC(BaseAddressTable!$B$4)+HEX2DEC(C71))</f>
        <v>A026BD24</v>
      </c>
      <c r="E71" s="195" t="s">
        <v>61</v>
      </c>
      <c r="F71" s="195" t="s">
        <v>2836</v>
      </c>
      <c r="G71" s="195" t="s">
        <v>153</v>
      </c>
      <c r="H71" s="195">
        <v>0</v>
      </c>
      <c r="I71" s="221" t="s">
        <v>3157</v>
      </c>
      <c r="J71" s="195" t="s">
        <v>2852</v>
      </c>
    </row>
    <row r="72" spans="1:10" ht="72">
      <c r="A72" s="195" t="s">
        <v>9</v>
      </c>
      <c r="B72" s="205" t="s">
        <v>3040</v>
      </c>
      <c r="C72" s="182" t="str">
        <f t="shared" si="2"/>
        <v>1D28</v>
      </c>
      <c r="D72" s="182" t="str">
        <f>DEC2HEX(HEX2DEC(BaseAddressTable!$B$4)+HEX2DEC(C72))</f>
        <v>A026BD28</v>
      </c>
      <c r="E72" s="195" t="s">
        <v>61</v>
      </c>
      <c r="F72" s="195" t="s">
        <v>2837</v>
      </c>
      <c r="G72" s="195" t="s">
        <v>153</v>
      </c>
      <c r="H72" s="195">
        <v>0</v>
      </c>
      <c r="I72" s="221" t="s">
        <v>3158</v>
      </c>
      <c r="J72" s="195" t="s">
        <v>2853</v>
      </c>
    </row>
    <row r="73" spans="1:10" ht="72">
      <c r="A73" s="195" t="s">
        <v>9</v>
      </c>
      <c r="B73" s="205" t="s">
        <v>3041</v>
      </c>
      <c r="C73" s="182" t="str">
        <f t="shared" si="2"/>
        <v>1D2C</v>
      </c>
      <c r="D73" s="182" t="str">
        <f>DEC2HEX(HEX2DEC(BaseAddressTable!$B$4)+HEX2DEC(C73))</f>
        <v>A026BD2C</v>
      </c>
      <c r="E73" s="195" t="s">
        <v>61</v>
      </c>
      <c r="F73" s="195" t="s">
        <v>2838</v>
      </c>
      <c r="G73" s="195" t="s">
        <v>153</v>
      </c>
      <c r="H73" s="195">
        <v>0</v>
      </c>
      <c r="I73" s="221" t="s">
        <v>3159</v>
      </c>
      <c r="J73" s="195" t="s">
        <v>2854</v>
      </c>
    </row>
    <row r="74" spans="1:10" ht="72">
      <c r="A74" s="195" t="s">
        <v>9</v>
      </c>
      <c r="B74" s="205" t="s">
        <v>3042</v>
      </c>
      <c r="C74" s="182" t="str">
        <f t="shared" si="2"/>
        <v>1D30</v>
      </c>
      <c r="D74" s="182" t="str">
        <f>DEC2HEX(HEX2DEC(BaseAddressTable!$B$4)+HEX2DEC(C74))</f>
        <v>A026BD30</v>
      </c>
      <c r="E74" s="195" t="s">
        <v>61</v>
      </c>
      <c r="F74" s="195" t="s">
        <v>2839</v>
      </c>
      <c r="G74" s="195" t="s">
        <v>153</v>
      </c>
      <c r="H74" s="195">
        <v>0</v>
      </c>
      <c r="I74" s="221" t="s">
        <v>3160</v>
      </c>
      <c r="J74" s="195" t="s">
        <v>2855</v>
      </c>
    </row>
    <row r="75" spans="1:10" ht="72">
      <c r="A75" s="195" t="s">
        <v>9</v>
      </c>
      <c r="B75" s="205" t="s">
        <v>3043</v>
      </c>
      <c r="C75" s="182" t="str">
        <f t="shared" si="2"/>
        <v>1D34</v>
      </c>
      <c r="D75" s="182" t="str">
        <f>DEC2HEX(HEX2DEC(BaseAddressTable!$B$4)+HEX2DEC(C75))</f>
        <v>A026BD34</v>
      </c>
      <c r="E75" s="195" t="s">
        <v>61</v>
      </c>
      <c r="F75" s="195" t="s">
        <v>2840</v>
      </c>
      <c r="G75" s="195" t="s">
        <v>153</v>
      </c>
      <c r="H75" s="195">
        <v>0</v>
      </c>
      <c r="I75" s="221" t="s">
        <v>3161</v>
      </c>
      <c r="J75" s="195" t="s">
        <v>2856</v>
      </c>
    </row>
    <row r="76" spans="1:10" ht="57.6">
      <c r="A76" s="195" t="s">
        <v>9</v>
      </c>
      <c r="B76" s="205" t="s">
        <v>3044</v>
      </c>
      <c r="C76" s="182" t="str">
        <f t="shared" si="2"/>
        <v>1D38</v>
      </c>
      <c r="D76" s="182" t="str">
        <f>DEC2HEX(HEX2DEC(BaseAddressTable!$B$4)+HEX2DEC(C76))</f>
        <v>A026BD38</v>
      </c>
      <c r="E76" s="195" t="s">
        <v>61</v>
      </c>
      <c r="F76" s="195" t="s">
        <v>2841</v>
      </c>
      <c r="G76" s="195" t="s">
        <v>2842</v>
      </c>
      <c r="H76" s="195">
        <v>0</v>
      </c>
      <c r="I76" s="221" t="s">
        <v>3162</v>
      </c>
      <c r="J76" s="195" t="s">
        <v>3088</v>
      </c>
    </row>
    <row r="77" spans="1:10" ht="57.6">
      <c r="A77" s="195" t="s">
        <v>9</v>
      </c>
      <c r="B77" s="205" t="s">
        <v>3045</v>
      </c>
      <c r="C77" s="182" t="str">
        <f t="shared" si="2"/>
        <v>1D3C</v>
      </c>
      <c r="D77" s="182" t="str">
        <f>DEC2HEX(HEX2DEC(BaseAddressTable!$B$4)+HEX2DEC(C77))</f>
        <v>A026BD3C</v>
      </c>
      <c r="E77" s="195" t="s">
        <v>61</v>
      </c>
      <c r="F77" s="195" t="s">
        <v>2843</v>
      </c>
      <c r="G77" s="195" t="s">
        <v>2842</v>
      </c>
      <c r="H77" s="195">
        <v>0</v>
      </c>
      <c r="I77" s="221" t="s">
        <v>3163</v>
      </c>
      <c r="J77" s="195" t="s">
        <v>3089</v>
      </c>
    </row>
    <row r="78" spans="1:10" ht="57.6">
      <c r="A78" s="195" t="s">
        <v>9</v>
      </c>
      <c r="B78" s="205" t="s">
        <v>3046</v>
      </c>
      <c r="C78" s="182" t="str">
        <f t="shared" si="2"/>
        <v>1D40</v>
      </c>
      <c r="D78" s="182" t="str">
        <f>DEC2HEX(HEX2DEC(BaseAddressTable!$B$4)+HEX2DEC(C78))</f>
        <v>A026BD40</v>
      </c>
      <c r="E78" s="195" t="s">
        <v>61</v>
      </c>
      <c r="F78" s="195" t="s">
        <v>2844</v>
      </c>
      <c r="G78" s="195" t="s">
        <v>2842</v>
      </c>
      <c r="H78" s="195">
        <v>0</v>
      </c>
      <c r="I78" s="221" t="s">
        <v>3164</v>
      </c>
      <c r="J78" s="195" t="s">
        <v>3090</v>
      </c>
    </row>
    <row r="79" spans="1:10" ht="57.6">
      <c r="A79" s="195" t="s">
        <v>9</v>
      </c>
      <c r="B79" s="205" t="s">
        <v>3047</v>
      </c>
      <c r="C79" s="182" t="str">
        <f t="shared" si="2"/>
        <v>1D44</v>
      </c>
      <c r="D79" s="182" t="str">
        <f>DEC2HEX(HEX2DEC(BaseAddressTable!$B$4)+HEX2DEC(C79))</f>
        <v>A026BD44</v>
      </c>
      <c r="E79" s="195" t="s">
        <v>61</v>
      </c>
      <c r="F79" s="195" t="s">
        <v>2845</v>
      </c>
      <c r="G79" s="195" t="s">
        <v>2842</v>
      </c>
      <c r="H79" s="195">
        <v>0</v>
      </c>
      <c r="I79" s="221" t="s">
        <v>3165</v>
      </c>
      <c r="J79" s="195" t="s">
        <v>3091</v>
      </c>
    </row>
    <row r="80" spans="1:10" ht="57.6">
      <c r="A80" s="195" t="s">
        <v>9</v>
      </c>
      <c r="B80" s="205" t="s">
        <v>3048</v>
      </c>
      <c r="C80" s="182" t="str">
        <f t="shared" si="2"/>
        <v>1D48</v>
      </c>
      <c r="D80" s="182" t="str">
        <f>DEC2HEX(HEX2DEC(BaseAddressTable!$B$4)+HEX2DEC(C80))</f>
        <v>A026BD48</v>
      </c>
      <c r="E80" s="195" t="s">
        <v>61</v>
      </c>
      <c r="F80" s="195" t="s">
        <v>2846</v>
      </c>
      <c r="G80" s="195" t="s">
        <v>2842</v>
      </c>
      <c r="H80" s="195">
        <v>0</v>
      </c>
      <c r="I80" s="221" t="s">
        <v>3166</v>
      </c>
      <c r="J80" s="195" t="s">
        <v>3092</v>
      </c>
    </row>
    <row r="81" spans="1:10" ht="57.6">
      <c r="A81" s="195" t="s">
        <v>9</v>
      </c>
      <c r="B81" s="205" t="s">
        <v>3049</v>
      </c>
      <c r="C81" s="182" t="str">
        <f t="shared" si="2"/>
        <v>1D4C</v>
      </c>
      <c r="D81" s="182" t="str">
        <f>DEC2HEX(HEX2DEC(BaseAddressTable!$B$4)+HEX2DEC(C81))</f>
        <v>A026BD4C</v>
      </c>
      <c r="E81" s="195" t="s">
        <v>61</v>
      </c>
      <c r="F81" s="195" t="s">
        <v>2847</v>
      </c>
      <c r="G81" s="195" t="s">
        <v>2842</v>
      </c>
      <c r="H81" s="195">
        <v>0</v>
      </c>
      <c r="I81" s="221" t="s">
        <v>3167</v>
      </c>
      <c r="J81" s="195" t="s">
        <v>3093</v>
      </c>
    </row>
    <row r="82" spans="1:10" ht="57.6">
      <c r="A82" s="195" t="s">
        <v>9</v>
      </c>
      <c r="B82" s="205" t="s">
        <v>3050</v>
      </c>
      <c r="C82" s="182" t="str">
        <f t="shared" si="2"/>
        <v>1D50</v>
      </c>
      <c r="D82" s="182" t="str">
        <f>DEC2HEX(HEX2DEC(BaseAddressTable!$B$4)+HEX2DEC(C82))</f>
        <v>A026BD50</v>
      </c>
      <c r="E82" s="195" t="s">
        <v>61</v>
      </c>
      <c r="F82" s="195" t="s">
        <v>2848</v>
      </c>
      <c r="G82" s="195" t="s">
        <v>2842</v>
      </c>
      <c r="H82" s="195">
        <v>0</v>
      </c>
      <c r="I82" s="221" t="s">
        <v>3168</v>
      </c>
      <c r="J82" s="195" t="s">
        <v>3094</v>
      </c>
    </row>
    <row r="83" spans="1:10" ht="57.6">
      <c r="A83" s="195" t="s">
        <v>9</v>
      </c>
      <c r="B83" s="205" t="s">
        <v>3051</v>
      </c>
      <c r="C83" s="182" t="str">
        <f t="shared" si="2"/>
        <v>1D54</v>
      </c>
      <c r="D83" s="182" t="str">
        <f>DEC2HEX(HEX2DEC(BaseAddressTable!$B$4)+HEX2DEC(C83))</f>
        <v>A026BD54</v>
      </c>
      <c r="E83" s="195" t="s">
        <v>61</v>
      </c>
      <c r="F83" s="195" t="s">
        <v>2849</v>
      </c>
      <c r="G83" s="195" t="s">
        <v>2842</v>
      </c>
      <c r="H83" s="195">
        <v>0</v>
      </c>
      <c r="I83" s="221" t="s">
        <v>3169</v>
      </c>
      <c r="J83" s="195" t="s">
        <v>3095</v>
      </c>
    </row>
    <row r="84" spans="1:10" ht="43.2">
      <c r="A84" s="195" t="s">
        <v>9</v>
      </c>
      <c r="B84" s="205" t="s">
        <v>3052</v>
      </c>
      <c r="C84" s="182" t="str">
        <f t="shared" si="2"/>
        <v>1D58</v>
      </c>
      <c r="D84" s="182" t="str">
        <f>DEC2HEX(HEX2DEC(BaseAddressTable!$B$4)+HEX2DEC(C84))</f>
        <v>A026BD58</v>
      </c>
      <c r="E84" s="195" t="s">
        <v>61</v>
      </c>
      <c r="F84" s="196" t="s">
        <v>2857</v>
      </c>
      <c r="G84" s="195" t="s">
        <v>54</v>
      </c>
      <c r="H84" s="195">
        <v>0</v>
      </c>
      <c r="I84" s="221" t="s">
        <v>2806</v>
      </c>
      <c r="J84" s="195" t="s">
        <v>2919</v>
      </c>
    </row>
    <row r="85" spans="1:10" ht="28.8">
      <c r="A85" s="195" t="s">
        <v>9</v>
      </c>
      <c r="B85" s="205" t="s">
        <v>3053</v>
      </c>
      <c r="C85" s="182" t="str">
        <f t="shared" si="2"/>
        <v>1D5C</v>
      </c>
      <c r="D85" s="182" t="str">
        <f>DEC2HEX(HEX2DEC(BaseAddressTable!$B$4)+HEX2DEC(C85))</f>
        <v>A026BD5C</v>
      </c>
      <c r="E85" s="195" t="s">
        <v>46</v>
      </c>
      <c r="F85" s="195" t="s">
        <v>2858</v>
      </c>
      <c r="G85" s="195" t="s">
        <v>91</v>
      </c>
      <c r="H85" s="195">
        <v>0</v>
      </c>
      <c r="I85" s="221" t="s">
        <v>2859</v>
      </c>
      <c r="J85" s="195" t="s">
        <v>2920</v>
      </c>
    </row>
    <row r="86" spans="1:10" ht="28.8">
      <c r="A86" s="195" t="s">
        <v>9</v>
      </c>
      <c r="B86" s="205" t="s">
        <v>3079</v>
      </c>
      <c r="C86" s="182" t="str">
        <f t="shared" si="2"/>
        <v>1D60</v>
      </c>
      <c r="D86" s="182" t="str">
        <f>DEC2HEX(HEX2DEC(BaseAddressTable!$B$4)+HEX2DEC(C86))</f>
        <v>A026BD60</v>
      </c>
      <c r="E86" s="195" t="s">
        <v>46</v>
      </c>
      <c r="F86" s="195" t="s">
        <v>2860</v>
      </c>
      <c r="G86" s="195" t="s">
        <v>58</v>
      </c>
      <c r="H86" s="195">
        <v>0</v>
      </c>
      <c r="I86" s="221" t="s">
        <v>2911</v>
      </c>
      <c r="J86" s="195" t="s">
        <v>2921</v>
      </c>
    </row>
    <row r="87" spans="1:10" ht="28.8">
      <c r="A87" s="195" t="s">
        <v>9</v>
      </c>
      <c r="B87" s="205" t="s">
        <v>3080</v>
      </c>
      <c r="C87" s="182" t="str">
        <f t="shared" si="2"/>
        <v>1D64</v>
      </c>
      <c r="D87" s="182" t="str">
        <f>DEC2HEX(HEX2DEC(BaseAddressTable!$B$4)+HEX2DEC(C87))</f>
        <v>A026BD64</v>
      </c>
      <c r="E87" s="195" t="s">
        <v>46</v>
      </c>
      <c r="F87" s="195" t="s">
        <v>2861</v>
      </c>
      <c r="G87" s="195" t="s">
        <v>58</v>
      </c>
      <c r="H87" s="195">
        <v>0</v>
      </c>
      <c r="I87" s="221" t="s">
        <v>2910</v>
      </c>
      <c r="J87" s="195" t="s">
        <v>2922</v>
      </c>
    </row>
    <row r="88" spans="1:10" ht="28.8">
      <c r="A88" s="195" t="s">
        <v>9</v>
      </c>
      <c r="B88" s="205" t="s">
        <v>3081</v>
      </c>
      <c r="C88" s="182" t="str">
        <f t="shared" si="2"/>
        <v>1D68</v>
      </c>
      <c r="D88" s="182" t="str">
        <f>DEC2HEX(HEX2DEC(BaseAddressTable!$B$4)+HEX2DEC(C88))</f>
        <v>A026BD68</v>
      </c>
      <c r="E88" s="195" t="s">
        <v>46</v>
      </c>
      <c r="F88" s="195" t="s">
        <v>2862</v>
      </c>
      <c r="G88" s="195" t="s">
        <v>58</v>
      </c>
      <c r="H88" s="195">
        <v>0</v>
      </c>
      <c r="I88" s="221" t="s">
        <v>2909</v>
      </c>
      <c r="J88" s="195" t="s">
        <v>2923</v>
      </c>
    </row>
    <row r="89" spans="1:10" ht="28.8">
      <c r="A89" s="195" t="s">
        <v>9</v>
      </c>
      <c r="B89" s="205" t="s">
        <v>3082</v>
      </c>
      <c r="C89" s="182" t="str">
        <f t="shared" si="2"/>
        <v>1D6C</v>
      </c>
      <c r="D89" s="182" t="str">
        <f>DEC2HEX(HEX2DEC(BaseAddressTable!$B$4)+HEX2DEC(C89))</f>
        <v>A026BD6C</v>
      </c>
      <c r="E89" s="195" t="s">
        <v>46</v>
      </c>
      <c r="F89" s="196" t="s">
        <v>2863</v>
      </c>
      <c r="G89" s="195" t="s">
        <v>58</v>
      </c>
      <c r="H89" s="195">
        <v>0</v>
      </c>
      <c r="I89" s="221" t="s">
        <v>2908</v>
      </c>
      <c r="J89" s="195" t="s">
        <v>2924</v>
      </c>
    </row>
    <row r="90" spans="1:10" ht="28.8">
      <c r="A90" s="195" t="s">
        <v>9</v>
      </c>
      <c r="B90" s="205" t="s">
        <v>3083</v>
      </c>
      <c r="C90" s="182" t="str">
        <f t="shared" si="2"/>
        <v>1D70</v>
      </c>
      <c r="D90" s="182" t="str">
        <f>DEC2HEX(HEX2DEC(BaseAddressTable!$B$4)+HEX2DEC(C90))</f>
        <v>A026BD70</v>
      </c>
      <c r="E90" s="195" t="s">
        <v>46</v>
      </c>
      <c r="F90" s="195" t="s">
        <v>2864</v>
      </c>
      <c r="G90" s="195" t="s">
        <v>91</v>
      </c>
      <c r="H90" s="195">
        <v>0</v>
      </c>
      <c r="I90" s="221" t="s">
        <v>2902</v>
      </c>
      <c r="J90" s="195" t="s">
        <v>2925</v>
      </c>
    </row>
    <row r="91" spans="1:10" ht="28.8">
      <c r="A91" s="195" t="s">
        <v>9</v>
      </c>
      <c r="B91" s="205" t="s">
        <v>3084</v>
      </c>
      <c r="C91" s="182" t="str">
        <f t="shared" si="2"/>
        <v>1D74</v>
      </c>
      <c r="D91" s="182" t="str">
        <f>DEC2HEX(HEX2DEC(BaseAddressTable!$B$4)+HEX2DEC(C91))</f>
        <v>A026BD74</v>
      </c>
      <c r="E91" s="195" t="s">
        <v>46</v>
      </c>
      <c r="F91" s="195" t="s">
        <v>2865</v>
      </c>
      <c r="G91" s="195" t="s">
        <v>58</v>
      </c>
      <c r="H91" s="195">
        <v>0</v>
      </c>
      <c r="I91" s="221" t="s">
        <v>2907</v>
      </c>
      <c r="J91" s="195" t="s">
        <v>2926</v>
      </c>
    </row>
    <row r="92" spans="1:10" ht="28.8">
      <c r="A92" s="195" t="s">
        <v>9</v>
      </c>
      <c r="B92" s="205" t="s">
        <v>3085</v>
      </c>
      <c r="C92" s="182" t="str">
        <f t="shared" si="2"/>
        <v>1D78</v>
      </c>
      <c r="D92" s="182" t="str">
        <f>DEC2HEX(HEX2DEC(BaseAddressTable!$B$4)+HEX2DEC(C92))</f>
        <v>A026BD78</v>
      </c>
      <c r="E92" s="195" t="s">
        <v>46</v>
      </c>
      <c r="F92" s="195" t="s">
        <v>2866</v>
      </c>
      <c r="G92" s="195" t="s">
        <v>58</v>
      </c>
      <c r="H92" s="195">
        <v>0</v>
      </c>
      <c r="I92" s="221" t="s">
        <v>2906</v>
      </c>
      <c r="J92" s="195" t="s">
        <v>2927</v>
      </c>
    </row>
    <row r="93" spans="1:10" ht="28.8">
      <c r="A93" s="195" t="s">
        <v>9</v>
      </c>
      <c r="B93" s="205" t="s">
        <v>3086</v>
      </c>
      <c r="C93" s="182" t="str">
        <f t="shared" si="2"/>
        <v>1D7C</v>
      </c>
      <c r="D93" s="182" t="str">
        <f>DEC2HEX(HEX2DEC(BaseAddressTable!$B$4)+HEX2DEC(C93))</f>
        <v>A026BD7C</v>
      </c>
      <c r="E93" s="195" t="s">
        <v>46</v>
      </c>
      <c r="F93" s="195" t="s">
        <v>2867</v>
      </c>
      <c r="G93" s="195" t="s">
        <v>91</v>
      </c>
      <c r="H93" s="195">
        <v>0</v>
      </c>
      <c r="I93" s="221" t="s">
        <v>2902</v>
      </c>
      <c r="J93" s="195" t="s">
        <v>2928</v>
      </c>
    </row>
    <row r="94" spans="1:10" ht="28.8">
      <c r="A94" s="195" t="s">
        <v>9</v>
      </c>
      <c r="B94" s="205" t="s">
        <v>3087</v>
      </c>
      <c r="C94" s="182" t="str">
        <f t="shared" si="2"/>
        <v>1D80</v>
      </c>
      <c r="D94" s="182" t="str">
        <f>DEC2HEX(HEX2DEC(BaseAddressTable!$B$4)+HEX2DEC(C94))</f>
        <v>A026BD80</v>
      </c>
      <c r="E94" s="195" t="s">
        <v>46</v>
      </c>
      <c r="F94" s="196" t="s">
        <v>2868</v>
      </c>
      <c r="G94" s="195" t="s">
        <v>58</v>
      </c>
      <c r="H94" s="195">
        <v>0</v>
      </c>
      <c r="I94" s="221" t="s">
        <v>2904</v>
      </c>
      <c r="J94" s="195" t="s">
        <v>2929</v>
      </c>
    </row>
    <row r="95" spans="1:10" ht="28.8">
      <c r="A95" s="195" t="s">
        <v>9</v>
      </c>
      <c r="B95" s="205" t="s">
        <v>3078</v>
      </c>
      <c r="C95" s="182" t="str">
        <f t="shared" si="2"/>
        <v>1D84</v>
      </c>
      <c r="D95" s="182" t="str">
        <f>DEC2HEX(HEX2DEC(BaseAddressTable!$B$4)+HEX2DEC(C95))</f>
        <v>A026BD84</v>
      </c>
      <c r="E95" s="195" t="s">
        <v>46</v>
      </c>
      <c r="F95" s="195" t="s">
        <v>2869</v>
      </c>
      <c r="G95" s="195" t="s">
        <v>58</v>
      </c>
      <c r="H95" s="195">
        <v>0</v>
      </c>
      <c r="I95" s="221" t="s">
        <v>2905</v>
      </c>
      <c r="J95" s="195" t="s">
        <v>2930</v>
      </c>
    </row>
    <row r="96" spans="1:10" ht="100.8">
      <c r="A96" s="195" t="s">
        <v>9</v>
      </c>
      <c r="B96" s="205" t="s">
        <v>3070</v>
      </c>
      <c r="C96" s="182" t="str">
        <f t="shared" si="2"/>
        <v>1D88</v>
      </c>
      <c r="D96" s="182" t="str">
        <f>DEC2HEX(HEX2DEC(BaseAddressTable!$B$4)+HEX2DEC(C96))</f>
        <v>A026BD88</v>
      </c>
      <c r="E96" s="195" t="s">
        <v>46</v>
      </c>
      <c r="F96" s="195" t="s">
        <v>2870</v>
      </c>
      <c r="G96" s="195" t="s">
        <v>2807</v>
      </c>
      <c r="H96" s="195">
        <v>0</v>
      </c>
      <c r="I96" s="221" t="s">
        <v>3170</v>
      </c>
      <c r="J96" s="195" t="s">
        <v>2878</v>
      </c>
    </row>
    <row r="97" spans="1:10" ht="100.8">
      <c r="A97" s="195" t="s">
        <v>9</v>
      </c>
      <c r="B97" s="205" t="s">
        <v>3071</v>
      </c>
      <c r="C97" s="182" t="str">
        <f t="shared" si="2"/>
        <v>1D8C</v>
      </c>
      <c r="D97" s="182" t="str">
        <f>DEC2HEX(HEX2DEC(BaseAddressTable!$B$4)+HEX2DEC(C97))</f>
        <v>A026BD8C</v>
      </c>
      <c r="E97" s="195" t="s">
        <v>46</v>
      </c>
      <c r="F97" s="195" t="s">
        <v>2871</v>
      </c>
      <c r="G97" s="195" t="s">
        <v>2807</v>
      </c>
      <c r="H97" s="195">
        <v>0</v>
      </c>
      <c r="I97" s="221" t="s">
        <v>3170</v>
      </c>
      <c r="J97" s="195" t="s">
        <v>2879</v>
      </c>
    </row>
    <row r="98" spans="1:10" ht="100.8">
      <c r="A98" s="195" t="s">
        <v>9</v>
      </c>
      <c r="B98" s="205" t="s">
        <v>3072</v>
      </c>
      <c r="C98" s="182" t="str">
        <f t="shared" si="2"/>
        <v>1D90</v>
      </c>
      <c r="D98" s="182" t="str">
        <f>DEC2HEX(HEX2DEC(BaseAddressTable!$B$4)+HEX2DEC(C98))</f>
        <v>A026BD90</v>
      </c>
      <c r="E98" s="195" t="s">
        <v>46</v>
      </c>
      <c r="F98" s="195" t="s">
        <v>2872</v>
      </c>
      <c r="G98" s="195" t="s">
        <v>2807</v>
      </c>
      <c r="H98" s="195">
        <v>0</v>
      </c>
      <c r="I98" s="221" t="s">
        <v>3170</v>
      </c>
      <c r="J98" s="195" t="s">
        <v>2880</v>
      </c>
    </row>
    <row r="99" spans="1:10" ht="100.8">
      <c r="A99" s="195" t="s">
        <v>9</v>
      </c>
      <c r="B99" s="205" t="s">
        <v>3073</v>
      </c>
      <c r="C99" s="182" t="str">
        <f t="shared" si="2"/>
        <v>1D94</v>
      </c>
      <c r="D99" s="182" t="str">
        <f>DEC2HEX(HEX2DEC(BaseAddressTable!$B$4)+HEX2DEC(C99))</f>
        <v>A026BD94</v>
      </c>
      <c r="E99" s="195" t="s">
        <v>46</v>
      </c>
      <c r="F99" s="195" t="s">
        <v>2873</v>
      </c>
      <c r="G99" s="195" t="s">
        <v>2807</v>
      </c>
      <c r="H99" s="195">
        <v>0</v>
      </c>
      <c r="I99" s="221" t="s">
        <v>3170</v>
      </c>
      <c r="J99" s="195" t="s">
        <v>2881</v>
      </c>
    </row>
    <row r="100" spans="1:10" ht="100.8">
      <c r="A100" s="195" t="s">
        <v>9</v>
      </c>
      <c r="B100" s="205" t="s">
        <v>3074</v>
      </c>
      <c r="C100" s="182" t="str">
        <f t="shared" si="2"/>
        <v>1D98</v>
      </c>
      <c r="D100" s="182" t="str">
        <f>DEC2HEX(HEX2DEC(BaseAddressTable!$B$4)+HEX2DEC(C100))</f>
        <v>A026BD98</v>
      </c>
      <c r="E100" s="195" t="s">
        <v>46</v>
      </c>
      <c r="F100" s="195" t="s">
        <v>2874</v>
      </c>
      <c r="G100" s="195" t="s">
        <v>2807</v>
      </c>
      <c r="H100" s="195">
        <v>0</v>
      </c>
      <c r="I100" s="221" t="s">
        <v>3170</v>
      </c>
      <c r="J100" s="195" t="s">
        <v>2882</v>
      </c>
    </row>
    <row r="101" spans="1:10" ht="100.8">
      <c r="A101" s="195" t="s">
        <v>9</v>
      </c>
      <c r="B101" s="205" t="s">
        <v>3075</v>
      </c>
      <c r="C101" s="182" t="str">
        <f t="shared" si="2"/>
        <v>1D9C</v>
      </c>
      <c r="D101" s="182" t="str">
        <f>DEC2HEX(HEX2DEC(BaseAddressTable!$B$4)+HEX2DEC(C101))</f>
        <v>A026BD9C</v>
      </c>
      <c r="E101" s="195" t="s">
        <v>46</v>
      </c>
      <c r="F101" s="195" t="s">
        <v>2875</v>
      </c>
      <c r="G101" s="195" t="s">
        <v>2807</v>
      </c>
      <c r="H101" s="195">
        <v>0</v>
      </c>
      <c r="I101" s="221" t="s">
        <v>3170</v>
      </c>
      <c r="J101" s="195" t="s">
        <v>2883</v>
      </c>
    </row>
    <row r="102" spans="1:10" ht="100.8">
      <c r="A102" s="195" t="s">
        <v>9</v>
      </c>
      <c r="B102" s="205" t="s">
        <v>3076</v>
      </c>
      <c r="C102" s="182" t="str">
        <f t="shared" si="2"/>
        <v>1DA0</v>
      </c>
      <c r="D102" s="182" t="str">
        <f>DEC2HEX(HEX2DEC(BaseAddressTable!$B$4)+HEX2DEC(C102))</f>
        <v>A026BDA0</v>
      </c>
      <c r="E102" s="195" t="s">
        <v>46</v>
      </c>
      <c r="F102" s="195" t="s">
        <v>2876</v>
      </c>
      <c r="G102" s="195" t="s">
        <v>2807</v>
      </c>
      <c r="H102" s="195">
        <v>0</v>
      </c>
      <c r="I102" s="221" t="s">
        <v>3170</v>
      </c>
      <c r="J102" s="195" t="s">
        <v>2884</v>
      </c>
    </row>
    <row r="103" spans="1:10" ht="100.8">
      <c r="A103" s="195" t="s">
        <v>9</v>
      </c>
      <c r="B103" s="205" t="s">
        <v>3077</v>
      </c>
      <c r="C103" s="182" t="str">
        <f t="shared" si="2"/>
        <v>1DA4</v>
      </c>
      <c r="D103" s="182" t="str">
        <f>DEC2HEX(HEX2DEC(BaseAddressTable!$B$4)+HEX2DEC(C103))</f>
        <v>A026BDA4</v>
      </c>
      <c r="E103" s="195" t="s">
        <v>46</v>
      </c>
      <c r="F103" s="195" t="s">
        <v>2877</v>
      </c>
      <c r="G103" s="195" t="s">
        <v>2807</v>
      </c>
      <c r="H103" s="195">
        <v>0</v>
      </c>
      <c r="I103" s="221" t="s">
        <v>3170</v>
      </c>
      <c r="J103" s="195" t="s">
        <v>2885</v>
      </c>
    </row>
    <row r="104" spans="1:10">
      <c r="A104" s="195" t="s">
        <v>9</v>
      </c>
      <c r="B104" s="205" t="s">
        <v>3054</v>
      </c>
      <c r="C104" s="182" t="str">
        <f t="shared" si="2"/>
        <v>1DA8</v>
      </c>
      <c r="D104" s="182" t="str">
        <f>DEC2HEX(HEX2DEC(BaseAddressTable!$B$4)+HEX2DEC(C104))</f>
        <v>A026BDA8</v>
      </c>
      <c r="E104" s="195" t="s">
        <v>46</v>
      </c>
      <c r="F104" s="195" t="s">
        <v>2886</v>
      </c>
      <c r="G104" s="195" t="s">
        <v>153</v>
      </c>
      <c r="H104" s="195">
        <v>0</v>
      </c>
      <c r="I104" s="221" t="s">
        <v>3134</v>
      </c>
      <c r="J104" s="195" t="s">
        <v>2931</v>
      </c>
    </row>
    <row r="105" spans="1:10">
      <c r="A105" s="195" t="s">
        <v>9</v>
      </c>
      <c r="B105" s="205" t="s">
        <v>3055</v>
      </c>
      <c r="C105" s="182" t="str">
        <f t="shared" si="2"/>
        <v>1DAC</v>
      </c>
      <c r="D105" s="182" t="str">
        <f>DEC2HEX(HEX2DEC(BaseAddressTable!$B$4)+HEX2DEC(C105))</f>
        <v>A026BDAC</v>
      </c>
      <c r="E105" s="195" t="s">
        <v>46</v>
      </c>
      <c r="F105" s="195" t="s">
        <v>2887</v>
      </c>
      <c r="G105" s="195" t="s">
        <v>153</v>
      </c>
      <c r="H105" s="195">
        <v>0</v>
      </c>
      <c r="I105" s="221" t="s">
        <v>3135</v>
      </c>
      <c r="J105" s="195" t="s">
        <v>2932</v>
      </c>
    </row>
    <row r="106" spans="1:10">
      <c r="A106" s="195" t="s">
        <v>9</v>
      </c>
      <c r="B106" s="205" t="s">
        <v>3056</v>
      </c>
      <c r="C106" s="182" t="str">
        <f t="shared" si="2"/>
        <v>1DB0</v>
      </c>
      <c r="D106" s="182" t="str">
        <f>DEC2HEX(HEX2DEC(BaseAddressTable!$B$4)+HEX2DEC(C106))</f>
        <v>A026BDB0</v>
      </c>
      <c r="E106" s="195" t="s">
        <v>46</v>
      </c>
      <c r="F106" s="195" t="s">
        <v>2888</v>
      </c>
      <c r="G106" s="195" t="s">
        <v>153</v>
      </c>
      <c r="H106" s="195">
        <v>0</v>
      </c>
      <c r="I106" s="221" t="s">
        <v>3136</v>
      </c>
      <c r="J106" s="195" t="s">
        <v>2941</v>
      </c>
    </row>
    <row r="107" spans="1:10">
      <c r="A107" s="195" t="s">
        <v>9</v>
      </c>
      <c r="B107" s="205" t="s">
        <v>3057</v>
      </c>
      <c r="C107" s="182" t="str">
        <f t="shared" si="2"/>
        <v>1DB4</v>
      </c>
      <c r="D107" s="182" t="str">
        <f>DEC2HEX(HEX2DEC(BaseAddressTable!$B$4)+HEX2DEC(C107))</f>
        <v>A026BDB4</v>
      </c>
      <c r="E107" s="195" t="s">
        <v>46</v>
      </c>
      <c r="F107" s="195" t="s">
        <v>2889</v>
      </c>
      <c r="G107" s="195" t="s">
        <v>153</v>
      </c>
      <c r="H107" s="195">
        <v>0</v>
      </c>
      <c r="I107" s="221" t="s">
        <v>3137</v>
      </c>
      <c r="J107" s="195" t="s">
        <v>2942</v>
      </c>
    </row>
    <row r="108" spans="1:10">
      <c r="A108" s="195" t="s">
        <v>9</v>
      </c>
      <c r="B108" s="205" t="s">
        <v>3058</v>
      </c>
      <c r="C108" s="182" t="str">
        <f t="shared" si="2"/>
        <v>1DB8</v>
      </c>
      <c r="D108" s="182" t="str">
        <f>DEC2HEX(HEX2DEC(BaseAddressTable!$B$4)+HEX2DEC(C108))</f>
        <v>A026BDB8</v>
      </c>
      <c r="E108" s="195" t="s">
        <v>46</v>
      </c>
      <c r="F108" s="195" t="s">
        <v>2890</v>
      </c>
      <c r="G108" s="195" t="s">
        <v>153</v>
      </c>
      <c r="H108" s="195">
        <v>0</v>
      </c>
      <c r="I108" s="221" t="s">
        <v>3138</v>
      </c>
      <c r="J108" s="195" t="s">
        <v>2943</v>
      </c>
    </row>
    <row r="109" spans="1:10">
      <c r="A109" s="195" t="s">
        <v>9</v>
      </c>
      <c r="B109" s="205" t="s">
        <v>3059</v>
      </c>
      <c r="C109" s="182" t="str">
        <f t="shared" si="2"/>
        <v>1DBC</v>
      </c>
      <c r="D109" s="182" t="str">
        <f>DEC2HEX(HEX2DEC(BaseAddressTable!$B$4)+HEX2DEC(C109))</f>
        <v>A026BDBC</v>
      </c>
      <c r="E109" s="195" t="s">
        <v>46</v>
      </c>
      <c r="F109" s="195" t="s">
        <v>2891</v>
      </c>
      <c r="G109" s="195" t="s">
        <v>153</v>
      </c>
      <c r="H109" s="195">
        <v>0</v>
      </c>
      <c r="I109" s="221" t="s">
        <v>3139</v>
      </c>
      <c r="J109" s="195" t="s">
        <v>2944</v>
      </c>
    </row>
    <row r="110" spans="1:10">
      <c r="A110" s="195" t="s">
        <v>9</v>
      </c>
      <c r="B110" s="205" t="s">
        <v>3060</v>
      </c>
      <c r="C110" s="182" t="str">
        <f t="shared" si="2"/>
        <v>1DC0</v>
      </c>
      <c r="D110" s="182" t="str">
        <f>DEC2HEX(HEX2DEC(BaseAddressTable!$B$4)+HEX2DEC(C110))</f>
        <v>A026BDC0</v>
      </c>
      <c r="E110" s="195" t="s">
        <v>46</v>
      </c>
      <c r="F110" s="195" t="s">
        <v>2892</v>
      </c>
      <c r="G110" s="195" t="s">
        <v>153</v>
      </c>
      <c r="H110" s="195">
        <v>0</v>
      </c>
      <c r="I110" s="221" t="s">
        <v>3140</v>
      </c>
      <c r="J110" s="195" t="s">
        <v>2945</v>
      </c>
    </row>
    <row r="111" spans="1:10">
      <c r="A111" s="195" t="s">
        <v>9</v>
      </c>
      <c r="B111" s="205" t="s">
        <v>3061</v>
      </c>
      <c r="C111" s="182" t="str">
        <f t="shared" si="2"/>
        <v>1DC4</v>
      </c>
      <c r="D111" s="182" t="str">
        <f>DEC2HEX(HEX2DEC(BaseAddressTable!$B$4)+HEX2DEC(C111))</f>
        <v>A026BDC4</v>
      </c>
      <c r="E111" s="195" t="s">
        <v>46</v>
      </c>
      <c r="F111" s="195" t="s">
        <v>2893</v>
      </c>
      <c r="G111" s="195" t="s">
        <v>153</v>
      </c>
      <c r="H111" s="195">
        <v>0</v>
      </c>
      <c r="I111" s="221" t="s">
        <v>3141</v>
      </c>
      <c r="J111" s="195" t="s">
        <v>2946</v>
      </c>
    </row>
    <row r="112" spans="1:10">
      <c r="A112" s="195" t="s">
        <v>9</v>
      </c>
      <c r="B112" s="205" t="s">
        <v>3062</v>
      </c>
      <c r="C112" s="182" t="str">
        <f t="shared" si="2"/>
        <v>1DC8</v>
      </c>
      <c r="D112" s="182" t="str">
        <f>DEC2HEX(HEX2DEC(BaseAddressTable!$B$4)+HEX2DEC(C112))</f>
        <v>A026BDC8</v>
      </c>
      <c r="E112" s="195" t="s">
        <v>46</v>
      </c>
      <c r="F112" s="195" t="s">
        <v>2894</v>
      </c>
      <c r="G112" s="195" t="s">
        <v>2842</v>
      </c>
      <c r="H112" s="195">
        <v>0</v>
      </c>
      <c r="I112" s="221" t="s">
        <v>3142</v>
      </c>
      <c r="J112" s="195" t="s">
        <v>2933</v>
      </c>
    </row>
    <row r="113" spans="1:10">
      <c r="A113" s="195" t="s">
        <v>9</v>
      </c>
      <c r="B113" s="205" t="s">
        <v>3063</v>
      </c>
      <c r="C113" s="182" t="str">
        <f t="shared" si="2"/>
        <v>1DCC</v>
      </c>
      <c r="D113" s="182" t="str">
        <f>DEC2HEX(HEX2DEC(BaseAddressTable!$B$4)+HEX2DEC(C113))</f>
        <v>A026BDCC</v>
      </c>
      <c r="E113" s="195" t="s">
        <v>46</v>
      </c>
      <c r="F113" s="195" t="s">
        <v>2895</v>
      </c>
      <c r="G113" s="195" t="s">
        <v>2842</v>
      </c>
      <c r="H113" s="195">
        <v>0</v>
      </c>
      <c r="I113" s="221" t="s">
        <v>3143</v>
      </c>
      <c r="J113" s="195" t="s">
        <v>2934</v>
      </c>
    </row>
    <row r="114" spans="1:10">
      <c r="A114" s="195" t="s">
        <v>9</v>
      </c>
      <c r="B114" s="205" t="s">
        <v>3064</v>
      </c>
      <c r="C114" s="182" t="str">
        <f t="shared" si="2"/>
        <v>1DD0</v>
      </c>
      <c r="D114" s="182" t="str">
        <f>DEC2HEX(HEX2DEC(BaseAddressTable!$B$4)+HEX2DEC(C114))</f>
        <v>A026BDD0</v>
      </c>
      <c r="E114" s="195" t="s">
        <v>46</v>
      </c>
      <c r="F114" s="195" t="s">
        <v>2896</v>
      </c>
      <c r="G114" s="195" t="s">
        <v>2842</v>
      </c>
      <c r="H114" s="195">
        <v>0</v>
      </c>
      <c r="I114" s="221" t="s">
        <v>3144</v>
      </c>
      <c r="J114" s="195" t="s">
        <v>2935</v>
      </c>
    </row>
    <row r="115" spans="1:10">
      <c r="A115" s="195" t="s">
        <v>9</v>
      </c>
      <c r="B115" s="205" t="s">
        <v>3065</v>
      </c>
      <c r="C115" s="182" t="str">
        <f t="shared" si="2"/>
        <v>1DD4</v>
      </c>
      <c r="D115" s="182" t="str">
        <f>DEC2HEX(HEX2DEC(BaseAddressTable!$B$4)+HEX2DEC(C115))</f>
        <v>A026BDD4</v>
      </c>
      <c r="E115" s="195" t="s">
        <v>46</v>
      </c>
      <c r="F115" s="195" t="s">
        <v>2897</v>
      </c>
      <c r="G115" s="195" t="s">
        <v>2842</v>
      </c>
      <c r="H115" s="195">
        <v>0</v>
      </c>
      <c r="I115" s="221" t="s">
        <v>3145</v>
      </c>
      <c r="J115" s="195" t="s">
        <v>2936</v>
      </c>
    </row>
    <row r="116" spans="1:10">
      <c r="A116" s="195" t="s">
        <v>9</v>
      </c>
      <c r="B116" s="205" t="s">
        <v>3066</v>
      </c>
      <c r="C116" s="182" t="str">
        <f t="shared" si="2"/>
        <v>1DD8</v>
      </c>
      <c r="D116" s="182" t="str">
        <f>DEC2HEX(HEX2DEC(BaseAddressTable!$B$4)+HEX2DEC(C116))</f>
        <v>A026BDD8</v>
      </c>
      <c r="E116" s="195" t="s">
        <v>46</v>
      </c>
      <c r="F116" s="195" t="s">
        <v>2898</v>
      </c>
      <c r="G116" s="195" t="s">
        <v>2842</v>
      </c>
      <c r="H116" s="195">
        <v>0</v>
      </c>
      <c r="I116" s="221" t="s">
        <v>3146</v>
      </c>
      <c r="J116" s="195" t="s">
        <v>2937</v>
      </c>
    </row>
    <row r="117" spans="1:10">
      <c r="A117" s="195" t="s">
        <v>9</v>
      </c>
      <c r="B117" s="205" t="s">
        <v>3067</v>
      </c>
      <c r="C117" s="182" t="str">
        <f t="shared" ref="C117:C118" si="3">DEC2HEX(HEX2DEC(C118)-4)</f>
        <v>1DDC</v>
      </c>
      <c r="D117" s="182" t="str">
        <f>DEC2HEX(HEX2DEC(BaseAddressTable!$B$4)+HEX2DEC(C117))</f>
        <v>A026BDDC</v>
      </c>
      <c r="E117" s="195" t="s">
        <v>46</v>
      </c>
      <c r="F117" s="195" t="s">
        <v>2899</v>
      </c>
      <c r="G117" s="195" t="s">
        <v>2842</v>
      </c>
      <c r="H117" s="195">
        <v>0</v>
      </c>
      <c r="I117" s="221" t="s">
        <v>3147</v>
      </c>
      <c r="J117" s="195" t="s">
        <v>2938</v>
      </c>
    </row>
    <row r="118" spans="1:10">
      <c r="A118" s="195" t="s">
        <v>9</v>
      </c>
      <c r="B118" s="205" t="s">
        <v>3068</v>
      </c>
      <c r="C118" s="182" t="str">
        <f t="shared" si="3"/>
        <v>1DE0</v>
      </c>
      <c r="D118" s="182" t="str">
        <f>DEC2HEX(HEX2DEC(BaseAddressTable!$B$4)+HEX2DEC(C118))</f>
        <v>A026BDE0</v>
      </c>
      <c r="E118" s="195" t="s">
        <v>46</v>
      </c>
      <c r="F118" s="195" t="s">
        <v>2900</v>
      </c>
      <c r="G118" s="195" t="s">
        <v>2842</v>
      </c>
      <c r="H118" s="195">
        <v>0</v>
      </c>
      <c r="I118" s="221" t="s">
        <v>3148</v>
      </c>
      <c r="J118" s="195" t="s">
        <v>2939</v>
      </c>
    </row>
    <row r="119" spans="1:10">
      <c r="A119" s="195" t="s">
        <v>9</v>
      </c>
      <c r="B119" s="205" t="s">
        <v>3069</v>
      </c>
      <c r="C119" s="182" t="str">
        <f t="shared" ref="C119:C145" si="4">DEC2HEX(HEX2DEC(C120)-4)</f>
        <v>1DE4</v>
      </c>
      <c r="D119" s="182" t="str">
        <f>DEC2HEX(HEX2DEC(BaseAddressTable!$B$4)+HEX2DEC(C119))</f>
        <v>A026BDE4</v>
      </c>
      <c r="E119" s="195" t="s">
        <v>46</v>
      </c>
      <c r="F119" s="195" t="s">
        <v>2901</v>
      </c>
      <c r="G119" s="195" t="s">
        <v>2842</v>
      </c>
      <c r="H119" s="195">
        <v>0</v>
      </c>
      <c r="I119" s="221" t="s">
        <v>3149</v>
      </c>
      <c r="J119" s="195" t="s">
        <v>2940</v>
      </c>
    </row>
    <row r="120" spans="1:10">
      <c r="A120" s="189" t="s">
        <v>9</v>
      </c>
      <c r="B120" s="205" t="s">
        <v>2670</v>
      </c>
      <c r="C120" s="182" t="str">
        <f t="shared" si="4"/>
        <v>1DE8</v>
      </c>
      <c r="D120" s="182" t="str">
        <f>DEC2HEX(HEX2DEC(BaseAddressTable!$B$4)+HEX2DEC(C120))</f>
        <v>A026BDE8</v>
      </c>
      <c r="E120" s="182" t="s">
        <v>46</v>
      </c>
      <c r="F120" s="182" t="s">
        <v>2711</v>
      </c>
      <c r="G120" s="182" t="s">
        <v>58</v>
      </c>
      <c r="H120" s="182">
        <v>0</v>
      </c>
      <c r="I120" s="221" t="s">
        <v>2743</v>
      </c>
      <c r="J120" s="195" t="s">
        <v>2767</v>
      </c>
    </row>
    <row r="121" spans="1:10">
      <c r="A121" s="20" t="s">
        <v>9</v>
      </c>
      <c r="B121" s="206" t="s">
        <v>2671</v>
      </c>
      <c r="C121" s="182" t="str">
        <f t="shared" si="4"/>
        <v>1DEC</v>
      </c>
      <c r="D121" s="182" t="str">
        <f>DEC2HEX(HEX2DEC(BaseAddressTable!$B$4)+HEX2DEC(C121))</f>
        <v>A026BDEC</v>
      </c>
      <c r="E121" s="182" t="s">
        <v>46</v>
      </c>
      <c r="F121" s="182" t="s">
        <v>2712</v>
      </c>
      <c r="G121" s="182" t="s">
        <v>58</v>
      </c>
      <c r="H121" s="182">
        <v>0</v>
      </c>
      <c r="I121" s="223" t="s">
        <v>2744</v>
      </c>
      <c r="J121" s="195" t="s">
        <v>2768</v>
      </c>
    </row>
    <row r="122" spans="1:10">
      <c r="A122" s="20" t="s">
        <v>9</v>
      </c>
      <c r="B122" s="206" t="s">
        <v>2672</v>
      </c>
      <c r="C122" s="182" t="str">
        <f t="shared" si="4"/>
        <v>1DF0</v>
      </c>
      <c r="D122" s="182" t="str">
        <f>DEC2HEX(HEX2DEC(BaseAddressTable!$B$4)+HEX2DEC(C122))</f>
        <v>A026BDF0</v>
      </c>
      <c r="E122" s="182" t="s">
        <v>46</v>
      </c>
      <c r="F122" s="182" t="s">
        <v>2713</v>
      </c>
      <c r="G122" s="182" t="s">
        <v>58</v>
      </c>
      <c r="H122" s="182">
        <v>0</v>
      </c>
      <c r="I122" s="223" t="s">
        <v>2745</v>
      </c>
      <c r="J122" s="195" t="s">
        <v>2769</v>
      </c>
    </row>
    <row r="123" spans="1:10">
      <c r="A123" s="20" t="s">
        <v>9</v>
      </c>
      <c r="B123" s="206" t="s">
        <v>2673</v>
      </c>
      <c r="C123" s="182" t="str">
        <f t="shared" si="4"/>
        <v>1DF4</v>
      </c>
      <c r="D123" s="182" t="str">
        <f>DEC2HEX(HEX2DEC(BaseAddressTable!$B$4)+HEX2DEC(C123))</f>
        <v>A026BDF4</v>
      </c>
      <c r="E123" s="182" t="s">
        <v>46</v>
      </c>
      <c r="F123" s="182" t="s">
        <v>2714</v>
      </c>
      <c r="G123" s="182" t="s">
        <v>58</v>
      </c>
      <c r="H123" s="182">
        <v>0</v>
      </c>
      <c r="I123" s="223" t="s">
        <v>2746</v>
      </c>
      <c r="J123" s="195" t="s">
        <v>2770</v>
      </c>
    </row>
    <row r="124" spans="1:10">
      <c r="A124" s="20" t="s">
        <v>9</v>
      </c>
      <c r="B124" s="206" t="s">
        <v>2674</v>
      </c>
      <c r="C124" s="182" t="str">
        <f t="shared" si="4"/>
        <v>1DF8</v>
      </c>
      <c r="D124" s="182" t="str">
        <f>DEC2HEX(HEX2DEC(BaseAddressTable!$B$4)+HEX2DEC(C124))</f>
        <v>A026BDF8</v>
      </c>
      <c r="E124" s="182" t="s">
        <v>46</v>
      </c>
      <c r="F124" s="182" t="s">
        <v>2715</v>
      </c>
      <c r="G124" s="182" t="s">
        <v>58</v>
      </c>
      <c r="H124" s="182">
        <v>0</v>
      </c>
      <c r="I124" s="223" t="s">
        <v>2747</v>
      </c>
      <c r="J124" s="195" t="s">
        <v>2771</v>
      </c>
    </row>
    <row r="125" spans="1:10">
      <c r="A125" s="20" t="s">
        <v>9</v>
      </c>
      <c r="B125" s="206" t="s">
        <v>2675</v>
      </c>
      <c r="C125" s="182" t="str">
        <f t="shared" si="4"/>
        <v>1DFC</v>
      </c>
      <c r="D125" s="182" t="str">
        <f>DEC2HEX(HEX2DEC(BaseAddressTable!$B$4)+HEX2DEC(C125))</f>
        <v>A026BDFC</v>
      </c>
      <c r="E125" s="182" t="s">
        <v>46</v>
      </c>
      <c r="F125" s="182" t="s">
        <v>2716</v>
      </c>
      <c r="G125" s="182" t="s">
        <v>58</v>
      </c>
      <c r="H125" s="182">
        <v>0</v>
      </c>
      <c r="I125" s="223" t="s">
        <v>2748</v>
      </c>
      <c r="J125" s="195" t="s">
        <v>2772</v>
      </c>
    </row>
    <row r="126" spans="1:10">
      <c r="A126" s="20" t="s">
        <v>9</v>
      </c>
      <c r="B126" s="206" t="s">
        <v>2676</v>
      </c>
      <c r="C126" s="182" t="str">
        <f t="shared" si="4"/>
        <v>1E00</v>
      </c>
      <c r="D126" s="182" t="str">
        <f>DEC2HEX(HEX2DEC(BaseAddressTable!$B$4)+HEX2DEC(C126))</f>
        <v>A026BE00</v>
      </c>
      <c r="E126" s="182" t="s">
        <v>46</v>
      </c>
      <c r="F126" s="182" t="s">
        <v>2717</v>
      </c>
      <c r="G126" s="182" t="s">
        <v>58</v>
      </c>
      <c r="H126" s="182">
        <v>0</v>
      </c>
      <c r="I126" s="223" t="s">
        <v>2749</v>
      </c>
      <c r="J126" s="195" t="s">
        <v>2773</v>
      </c>
    </row>
    <row r="127" spans="1:10">
      <c r="A127" s="20" t="s">
        <v>9</v>
      </c>
      <c r="B127" s="206" t="s">
        <v>2677</v>
      </c>
      <c r="C127" s="182" t="str">
        <f t="shared" si="4"/>
        <v>1E04</v>
      </c>
      <c r="D127" s="182" t="str">
        <f>DEC2HEX(HEX2DEC(BaseAddressTable!$B$4)+HEX2DEC(C127))</f>
        <v>A026BE04</v>
      </c>
      <c r="E127" s="182" t="s">
        <v>46</v>
      </c>
      <c r="F127" s="182" t="s">
        <v>2718</v>
      </c>
      <c r="G127" s="182" t="s">
        <v>58</v>
      </c>
      <c r="H127" s="182">
        <v>0</v>
      </c>
      <c r="I127" s="223" t="s">
        <v>2750</v>
      </c>
      <c r="J127" s="195" t="s">
        <v>2774</v>
      </c>
    </row>
    <row r="128" spans="1:10">
      <c r="A128" s="20" t="s">
        <v>9</v>
      </c>
      <c r="B128" s="206" t="s">
        <v>2678</v>
      </c>
      <c r="C128" s="182" t="str">
        <f t="shared" si="4"/>
        <v>1E08</v>
      </c>
      <c r="D128" s="182" t="str">
        <f>DEC2HEX(HEX2DEC(BaseAddressTable!$B$4)+HEX2DEC(C128))</f>
        <v>A026BE08</v>
      </c>
      <c r="E128" s="182" t="s">
        <v>46</v>
      </c>
      <c r="F128" s="182" t="s">
        <v>2719</v>
      </c>
      <c r="G128" s="182" t="s">
        <v>58</v>
      </c>
      <c r="H128" s="182">
        <v>0</v>
      </c>
      <c r="I128" s="223" t="s">
        <v>2751</v>
      </c>
      <c r="J128" s="195" t="s">
        <v>2775</v>
      </c>
    </row>
    <row r="129" spans="1:10">
      <c r="A129" s="20" t="s">
        <v>9</v>
      </c>
      <c r="B129" s="206" t="s">
        <v>2679</v>
      </c>
      <c r="C129" s="182" t="str">
        <f t="shared" si="4"/>
        <v>1E0C</v>
      </c>
      <c r="D129" s="182" t="str">
        <f>DEC2HEX(HEX2DEC(BaseAddressTable!$B$4)+HEX2DEC(C129))</f>
        <v>A026BE0C</v>
      </c>
      <c r="E129" s="182" t="s">
        <v>46</v>
      </c>
      <c r="F129" s="182" t="s">
        <v>2720</v>
      </c>
      <c r="G129" s="182" t="s">
        <v>58</v>
      </c>
      <c r="H129" s="182">
        <v>0</v>
      </c>
      <c r="I129" s="223" t="s">
        <v>2752</v>
      </c>
      <c r="J129" s="195" t="s">
        <v>2776</v>
      </c>
    </row>
    <row r="130" spans="1:10">
      <c r="A130" s="20" t="s">
        <v>9</v>
      </c>
      <c r="B130" s="206" t="s">
        <v>2680</v>
      </c>
      <c r="C130" s="182" t="str">
        <f t="shared" si="4"/>
        <v>1E10</v>
      </c>
      <c r="D130" s="182" t="str">
        <f>DEC2HEX(HEX2DEC(BaseAddressTable!$B$4)+HEX2DEC(C130))</f>
        <v>A026BE10</v>
      </c>
      <c r="E130" s="182" t="s">
        <v>46</v>
      </c>
      <c r="F130" s="182" t="s">
        <v>2721</v>
      </c>
      <c r="G130" s="182" t="s">
        <v>58</v>
      </c>
      <c r="H130" s="182">
        <v>0</v>
      </c>
      <c r="I130" s="223" t="s">
        <v>2753</v>
      </c>
      <c r="J130" s="195" t="s">
        <v>2777</v>
      </c>
    </row>
    <row r="131" spans="1:10">
      <c r="A131" s="20" t="s">
        <v>9</v>
      </c>
      <c r="B131" s="206" t="s">
        <v>2681</v>
      </c>
      <c r="C131" s="182" t="str">
        <f t="shared" si="4"/>
        <v>1E14</v>
      </c>
      <c r="D131" s="182" t="str">
        <f>DEC2HEX(HEX2DEC(BaseAddressTable!$B$4)+HEX2DEC(C131))</f>
        <v>A026BE14</v>
      </c>
      <c r="E131" s="182" t="s">
        <v>46</v>
      </c>
      <c r="F131" s="182" t="s">
        <v>2722</v>
      </c>
      <c r="G131" s="182" t="s">
        <v>58</v>
      </c>
      <c r="H131" s="182">
        <v>0</v>
      </c>
      <c r="I131" s="223" t="s">
        <v>2754</v>
      </c>
      <c r="J131" s="195" t="s">
        <v>2778</v>
      </c>
    </row>
    <row r="132" spans="1:10">
      <c r="A132" s="20" t="s">
        <v>9</v>
      </c>
      <c r="B132" s="206" t="s">
        <v>2682</v>
      </c>
      <c r="C132" s="182" t="str">
        <f t="shared" si="4"/>
        <v>1E18</v>
      </c>
      <c r="D132" s="182" t="str">
        <f>DEC2HEX(HEX2DEC(BaseAddressTable!$B$4)+HEX2DEC(C132))</f>
        <v>A026BE18</v>
      </c>
      <c r="E132" s="182" t="s">
        <v>46</v>
      </c>
      <c r="F132" s="182" t="s">
        <v>2723</v>
      </c>
      <c r="G132" s="182" t="s">
        <v>58</v>
      </c>
      <c r="H132" s="182">
        <v>0</v>
      </c>
      <c r="I132" s="223" t="s">
        <v>2755</v>
      </c>
      <c r="J132" s="195" t="s">
        <v>2779</v>
      </c>
    </row>
    <row r="133" spans="1:10">
      <c r="A133" s="20" t="s">
        <v>9</v>
      </c>
      <c r="B133" s="206" t="s">
        <v>2683</v>
      </c>
      <c r="C133" s="182" t="str">
        <f t="shared" si="4"/>
        <v>1E1C</v>
      </c>
      <c r="D133" s="182" t="str">
        <f>DEC2HEX(HEX2DEC(BaseAddressTable!$B$4)+HEX2DEC(C133))</f>
        <v>A026BE1C</v>
      </c>
      <c r="E133" s="182" t="s">
        <v>46</v>
      </c>
      <c r="F133" s="182" t="s">
        <v>2724</v>
      </c>
      <c r="G133" s="182" t="s">
        <v>58</v>
      </c>
      <c r="H133" s="182">
        <v>0</v>
      </c>
      <c r="I133" s="223" t="s">
        <v>2756</v>
      </c>
      <c r="J133" s="195" t="s">
        <v>2780</v>
      </c>
    </row>
    <row r="134" spans="1:10">
      <c r="A134" s="20" t="s">
        <v>9</v>
      </c>
      <c r="B134" s="206" t="s">
        <v>2684</v>
      </c>
      <c r="C134" s="182" t="str">
        <f t="shared" si="4"/>
        <v>1E20</v>
      </c>
      <c r="D134" s="182" t="str">
        <f>DEC2HEX(HEX2DEC(BaseAddressTable!$B$4)+HEX2DEC(C134))</f>
        <v>A026BE20</v>
      </c>
      <c r="E134" s="182" t="s">
        <v>46</v>
      </c>
      <c r="F134" s="182" t="s">
        <v>2725</v>
      </c>
      <c r="G134" s="182" t="s">
        <v>58</v>
      </c>
      <c r="H134" s="182">
        <v>0</v>
      </c>
      <c r="I134" s="223" t="s">
        <v>2757</v>
      </c>
      <c r="J134" s="195" t="s">
        <v>2781</v>
      </c>
    </row>
    <row r="135" spans="1:10">
      <c r="A135" s="20" t="s">
        <v>9</v>
      </c>
      <c r="B135" s="206" t="s">
        <v>2685</v>
      </c>
      <c r="C135" s="182" t="str">
        <f t="shared" si="4"/>
        <v>1E24</v>
      </c>
      <c r="D135" s="182" t="str">
        <f>DEC2HEX(HEX2DEC(BaseAddressTable!$B$4)+HEX2DEC(C135))</f>
        <v>A026BE24</v>
      </c>
      <c r="E135" s="182" t="s">
        <v>46</v>
      </c>
      <c r="F135" s="182" t="s">
        <v>2726</v>
      </c>
      <c r="G135" s="182" t="s">
        <v>58</v>
      </c>
      <c r="H135" s="182">
        <v>0</v>
      </c>
      <c r="I135" s="223" t="s">
        <v>2758</v>
      </c>
      <c r="J135" s="195" t="s">
        <v>2782</v>
      </c>
    </row>
    <row r="136" spans="1:10">
      <c r="A136" s="20" t="s">
        <v>9</v>
      </c>
      <c r="B136" s="206" t="s">
        <v>2686</v>
      </c>
      <c r="C136" s="182" t="str">
        <f t="shared" si="4"/>
        <v>1E28</v>
      </c>
      <c r="D136" s="182" t="str">
        <f>DEC2HEX(HEX2DEC(BaseAddressTable!$B$4)+HEX2DEC(C136))</f>
        <v>A026BE28</v>
      </c>
      <c r="E136" s="182" t="s">
        <v>46</v>
      </c>
      <c r="F136" s="182" t="s">
        <v>2727</v>
      </c>
      <c r="G136" s="182" t="s">
        <v>58</v>
      </c>
      <c r="H136" s="182">
        <v>0</v>
      </c>
      <c r="I136" s="223" t="s">
        <v>2759</v>
      </c>
      <c r="J136" s="195" t="s">
        <v>2783</v>
      </c>
    </row>
    <row r="137" spans="1:10">
      <c r="A137" s="20" t="s">
        <v>9</v>
      </c>
      <c r="B137" s="206" t="s">
        <v>2687</v>
      </c>
      <c r="C137" s="182" t="str">
        <f t="shared" si="4"/>
        <v>1E2C</v>
      </c>
      <c r="D137" s="182" t="str">
        <f>DEC2HEX(HEX2DEC(BaseAddressTable!$B$4)+HEX2DEC(C137))</f>
        <v>A026BE2C</v>
      </c>
      <c r="E137" s="182" t="s">
        <v>46</v>
      </c>
      <c r="F137" s="182" t="s">
        <v>2728</v>
      </c>
      <c r="G137" s="182" t="s">
        <v>58</v>
      </c>
      <c r="H137" s="182">
        <v>0</v>
      </c>
      <c r="I137" s="223" t="s">
        <v>2760</v>
      </c>
      <c r="J137" s="195" t="s">
        <v>2784</v>
      </c>
    </row>
    <row r="138" spans="1:10">
      <c r="A138" s="20" t="s">
        <v>9</v>
      </c>
      <c r="B138" s="206" t="s">
        <v>2688</v>
      </c>
      <c r="C138" s="182" t="str">
        <f t="shared" si="4"/>
        <v>1E30</v>
      </c>
      <c r="D138" s="182" t="str">
        <f>DEC2HEX(HEX2DEC(BaseAddressTable!$B$4)+HEX2DEC(C138))</f>
        <v>A026BE30</v>
      </c>
      <c r="E138" s="182" t="s">
        <v>46</v>
      </c>
      <c r="F138" s="182" t="s">
        <v>2729</v>
      </c>
      <c r="G138" s="182" t="s">
        <v>58</v>
      </c>
      <c r="H138" s="182">
        <v>0</v>
      </c>
      <c r="I138" s="223" t="s">
        <v>2761</v>
      </c>
      <c r="J138" s="195" t="s">
        <v>2785</v>
      </c>
    </row>
    <row r="139" spans="1:10">
      <c r="A139" s="20" t="s">
        <v>9</v>
      </c>
      <c r="B139" s="206" t="s">
        <v>2689</v>
      </c>
      <c r="C139" s="182" t="str">
        <f t="shared" si="4"/>
        <v>1E34</v>
      </c>
      <c r="D139" s="182" t="str">
        <f>DEC2HEX(HEX2DEC(BaseAddressTable!$B$4)+HEX2DEC(C139))</f>
        <v>A026BE34</v>
      </c>
      <c r="E139" s="182" t="s">
        <v>46</v>
      </c>
      <c r="F139" s="182" t="s">
        <v>2730</v>
      </c>
      <c r="G139" s="182" t="s">
        <v>58</v>
      </c>
      <c r="H139" s="182">
        <v>0</v>
      </c>
      <c r="I139" s="223" t="s">
        <v>2762</v>
      </c>
      <c r="J139" s="195" t="s">
        <v>2786</v>
      </c>
    </row>
    <row r="140" spans="1:10">
      <c r="A140" s="20" t="s">
        <v>9</v>
      </c>
      <c r="B140" s="206" t="s">
        <v>2690</v>
      </c>
      <c r="C140" s="182" t="str">
        <f t="shared" si="4"/>
        <v>1E38</v>
      </c>
      <c r="D140" s="182" t="str">
        <f>DEC2HEX(HEX2DEC(BaseAddressTable!$B$4)+HEX2DEC(C140))</f>
        <v>A026BE38</v>
      </c>
      <c r="E140" s="182" t="s">
        <v>46</v>
      </c>
      <c r="F140" s="182" t="s">
        <v>2731</v>
      </c>
      <c r="G140" s="182" t="s">
        <v>58</v>
      </c>
      <c r="H140" s="182">
        <v>0</v>
      </c>
      <c r="I140" s="223" t="s">
        <v>2763</v>
      </c>
      <c r="J140" s="195" t="s">
        <v>2787</v>
      </c>
    </row>
    <row r="141" spans="1:10">
      <c r="A141" s="20" t="s">
        <v>9</v>
      </c>
      <c r="B141" s="206" t="s">
        <v>2691</v>
      </c>
      <c r="C141" s="182" t="str">
        <f t="shared" si="4"/>
        <v>1E3C</v>
      </c>
      <c r="D141" s="182" t="str">
        <f>DEC2HEX(HEX2DEC(BaseAddressTable!$B$4)+HEX2DEC(C141))</f>
        <v>A026BE3C</v>
      </c>
      <c r="E141" s="182" t="s">
        <v>46</v>
      </c>
      <c r="F141" s="182" t="s">
        <v>2732</v>
      </c>
      <c r="G141" s="182" t="s">
        <v>58</v>
      </c>
      <c r="H141" s="182">
        <v>0</v>
      </c>
      <c r="I141" s="223" t="s">
        <v>2764</v>
      </c>
      <c r="J141" s="195" t="s">
        <v>2788</v>
      </c>
    </row>
    <row r="142" spans="1:10">
      <c r="A142" s="20" t="s">
        <v>9</v>
      </c>
      <c r="B142" s="206" t="s">
        <v>2692</v>
      </c>
      <c r="C142" s="182" t="str">
        <f t="shared" si="4"/>
        <v>1E40</v>
      </c>
      <c r="D142" s="182" t="str">
        <f>DEC2HEX(HEX2DEC(BaseAddressTable!$B$4)+HEX2DEC(C142))</f>
        <v>A026BE40</v>
      </c>
      <c r="E142" s="182" t="s">
        <v>46</v>
      </c>
      <c r="F142" s="182" t="s">
        <v>2733</v>
      </c>
      <c r="G142" s="182" t="s">
        <v>58</v>
      </c>
      <c r="H142" s="182">
        <v>0</v>
      </c>
      <c r="I142" s="223" t="s">
        <v>2765</v>
      </c>
      <c r="J142" s="195" t="s">
        <v>2789</v>
      </c>
    </row>
    <row r="143" spans="1:10">
      <c r="A143" s="20" t="s">
        <v>9</v>
      </c>
      <c r="B143" s="206" t="s">
        <v>2693</v>
      </c>
      <c r="C143" s="182" t="str">
        <f t="shared" si="4"/>
        <v>1E44</v>
      </c>
      <c r="D143" s="182" t="str">
        <f>DEC2HEX(HEX2DEC(BaseAddressTable!$B$4)+HEX2DEC(C143))</f>
        <v>A026BE44</v>
      </c>
      <c r="E143" s="182" t="s">
        <v>46</v>
      </c>
      <c r="F143" s="182" t="s">
        <v>2734</v>
      </c>
      <c r="G143" s="182" t="s">
        <v>58</v>
      </c>
      <c r="H143" s="182">
        <v>0</v>
      </c>
      <c r="I143" s="223" t="s">
        <v>2766</v>
      </c>
      <c r="J143" s="195" t="s">
        <v>2790</v>
      </c>
    </row>
    <row r="144" spans="1:10">
      <c r="A144" s="20" t="s">
        <v>9</v>
      </c>
      <c r="B144" s="206" t="s">
        <v>2694</v>
      </c>
      <c r="C144" s="182" t="str">
        <f t="shared" si="4"/>
        <v>1E48</v>
      </c>
      <c r="D144" s="182" t="str">
        <f>DEC2HEX(HEX2DEC(BaseAddressTable!$B$4)+HEX2DEC(C144))</f>
        <v>A026BE48</v>
      </c>
      <c r="E144" s="182" t="s">
        <v>46</v>
      </c>
      <c r="F144" s="182" t="s">
        <v>2703</v>
      </c>
      <c r="G144" s="182" t="s">
        <v>2702</v>
      </c>
      <c r="H144" s="182">
        <v>0</v>
      </c>
      <c r="I144" s="223" t="s">
        <v>2735</v>
      </c>
      <c r="J144" s="195" t="s">
        <v>2791</v>
      </c>
    </row>
    <row r="145" spans="1:10">
      <c r="A145" s="20" t="s">
        <v>9</v>
      </c>
      <c r="B145" s="206" t="s">
        <v>2695</v>
      </c>
      <c r="C145" s="182" t="str">
        <f t="shared" si="4"/>
        <v>1E4C</v>
      </c>
      <c r="D145" s="182" t="str">
        <f>DEC2HEX(HEX2DEC(BaseAddressTable!$B$4)+HEX2DEC(C145))</f>
        <v>A026BE4C</v>
      </c>
      <c r="E145" s="182" t="s">
        <v>46</v>
      </c>
      <c r="F145" s="182" t="s">
        <v>2704</v>
      </c>
      <c r="G145" s="182" t="s">
        <v>2702</v>
      </c>
      <c r="H145" s="182">
        <v>0</v>
      </c>
      <c r="I145" s="223" t="s">
        <v>2736</v>
      </c>
      <c r="J145" s="195" t="s">
        <v>2792</v>
      </c>
    </row>
    <row r="146" spans="1:10">
      <c r="A146" s="20" t="s">
        <v>9</v>
      </c>
      <c r="B146" s="206" t="s">
        <v>2696</v>
      </c>
      <c r="C146" s="182" t="str">
        <f t="shared" ref="C146:C149" si="5">DEC2HEX(HEX2DEC(C147)-4)</f>
        <v>1E50</v>
      </c>
      <c r="D146" s="182" t="str">
        <f>DEC2HEX(HEX2DEC(BaseAddressTable!$B$4)+HEX2DEC(C146))</f>
        <v>A026BE50</v>
      </c>
      <c r="E146" s="182" t="s">
        <v>46</v>
      </c>
      <c r="F146" s="182" t="s">
        <v>2705</v>
      </c>
      <c r="G146" s="182" t="s">
        <v>2702</v>
      </c>
      <c r="H146" s="182">
        <v>0</v>
      </c>
      <c r="I146" s="223" t="s">
        <v>2737</v>
      </c>
      <c r="J146" s="195" t="s">
        <v>2793</v>
      </c>
    </row>
    <row r="147" spans="1:10">
      <c r="A147" s="20" t="s">
        <v>9</v>
      </c>
      <c r="B147" s="206" t="s">
        <v>2697</v>
      </c>
      <c r="C147" s="182" t="str">
        <f t="shared" si="5"/>
        <v>1E54</v>
      </c>
      <c r="D147" s="182" t="str">
        <f>DEC2HEX(HEX2DEC(BaseAddressTable!$B$4)+HEX2DEC(C147))</f>
        <v>A026BE54</v>
      </c>
      <c r="E147" s="182" t="s">
        <v>46</v>
      </c>
      <c r="F147" s="182" t="s">
        <v>2706</v>
      </c>
      <c r="G147" s="182" t="s">
        <v>2702</v>
      </c>
      <c r="H147" s="182">
        <v>0</v>
      </c>
      <c r="I147" s="223" t="s">
        <v>2738</v>
      </c>
      <c r="J147" s="195" t="s">
        <v>2794</v>
      </c>
    </row>
    <row r="148" spans="1:10">
      <c r="A148" s="20" t="s">
        <v>9</v>
      </c>
      <c r="B148" s="206" t="s">
        <v>2698</v>
      </c>
      <c r="C148" s="182" t="str">
        <f t="shared" si="5"/>
        <v>1E58</v>
      </c>
      <c r="D148" s="182" t="str">
        <f>DEC2HEX(HEX2DEC(BaseAddressTable!$B$4)+HEX2DEC(C148))</f>
        <v>A026BE58</v>
      </c>
      <c r="E148" s="182" t="s">
        <v>46</v>
      </c>
      <c r="F148" s="182" t="s">
        <v>2707</v>
      </c>
      <c r="G148" s="182" t="s">
        <v>2702</v>
      </c>
      <c r="H148" s="182">
        <v>0</v>
      </c>
      <c r="I148" s="223" t="s">
        <v>2739</v>
      </c>
      <c r="J148" s="195" t="s">
        <v>2795</v>
      </c>
    </row>
    <row r="149" spans="1:10">
      <c r="A149" s="20" t="s">
        <v>9</v>
      </c>
      <c r="B149" s="206" t="s">
        <v>2699</v>
      </c>
      <c r="C149" s="182" t="str">
        <f t="shared" si="5"/>
        <v>1E5C</v>
      </c>
      <c r="D149" s="182" t="str">
        <f>DEC2HEX(HEX2DEC(BaseAddressTable!$B$4)+HEX2DEC(C149))</f>
        <v>A026BE5C</v>
      </c>
      <c r="E149" s="182" t="s">
        <v>46</v>
      </c>
      <c r="F149" s="182" t="s">
        <v>2708</v>
      </c>
      <c r="G149" s="182" t="s">
        <v>2702</v>
      </c>
      <c r="H149" s="182">
        <v>0</v>
      </c>
      <c r="I149" s="223" t="s">
        <v>2740</v>
      </c>
      <c r="J149" s="195" t="s">
        <v>2796</v>
      </c>
    </row>
    <row r="150" spans="1:10">
      <c r="A150" s="20" t="s">
        <v>9</v>
      </c>
      <c r="B150" s="206" t="s">
        <v>2700</v>
      </c>
      <c r="C150" s="182" t="str">
        <f>DEC2HEX(HEX2DEC(C151)-4)</f>
        <v>1E60</v>
      </c>
      <c r="D150" s="182" t="str">
        <f>DEC2HEX(HEX2DEC(BaseAddressTable!$B$4)+HEX2DEC(C150))</f>
        <v>A026BE60</v>
      </c>
      <c r="E150" s="182" t="s">
        <v>46</v>
      </c>
      <c r="F150" s="182" t="s">
        <v>2709</v>
      </c>
      <c r="G150" s="182" t="s">
        <v>2702</v>
      </c>
      <c r="H150" s="182">
        <v>0</v>
      </c>
      <c r="I150" s="223" t="s">
        <v>2741</v>
      </c>
      <c r="J150" s="195" t="s">
        <v>2797</v>
      </c>
    </row>
    <row r="151" spans="1:10">
      <c r="A151" s="20" t="s">
        <v>9</v>
      </c>
      <c r="B151" s="206" t="s">
        <v>2701</v>
      </c>
      <c r="C151" s="182" t="str">
        <f>DEC2HEX(HEX2DEC(C152)-4)</f>
        <v>1E64</v>
      </c>
      <c r="D151" s="182" t="str">
        <f>DEC2HEX(HEX2DEC(BaseAddressTable!$B$4)+HEX2DEC(C151))</f>
        <v>A026BE64</v>
      </c>
      <c r="E151" s="182" t="s">
        <v>46</v>
      </c>
      <c r="F151" s="182" t="s">
        <v>2710</v>
      </c>
      <c r="G151" s="182" t="s">
        <v>2702</v>
      </c>
      <c r="H151" s="182">
        <v>0</v>
      </c>
      <c r="I151" s="223" t="s">
        <v>2742</v>
      </c>
      <c r="J151" s="195" t="s">
        <v>2798</v>
      </c>
    </row>
    <row r="152" spans="1:10">
      <c r="A152" s="20" t="s">
        <v>9</v>
      </c>
      <c r="B152" s="206" t="s">
        <v>2616</v>
      </c>
      <c r="C152" s="184" t="s">
        <v>2635</v>
      </c>
      <c r="D152" s="182" t="str">
        <f>DEC2HEX(HEX2DEC(BaseAddressTable!$B$4)+HEX2DEC(C152))</f>
        <v>A026BE68</v>
      </c>
      <c r="E152" s="182" t="s">
        <v>61</v>
      </c>
      <c r="F152" s="182" t="s">
        <v>2636</v>
      </c>
      <c r="G152" s="182" t="s">
        <v>54</v>
      </c>
      <c r="H152" s="182">
        <v>0</v>
      </c>
      <c r="I152" s="223" t="s">
        <v>2654</v>
      </c>
      <c r="J152" s="182" t="s">
        <v>2655</v>
      </c>
    </row>
    <row r="153" spans="1:10">
      <c r="A153" s="20" t="s">
        <v>9</v>
      </c>
      <c r="B153" s="206" t="s">
        <v>2617</v>
      </c>
      <c r="C153" s="184" t="s">
        <v>2634</v>
      </c>
      <c r="D153" s="182" t="str">
        <f>DEC2HEX(HEX2DEC(BaseAddressTable!$B$4)+HEX2DEC(C153))</f>
        <v>A026BE6C</v>
      </c>
      <c r="E153" s="182" t="s">
        <v>61</v>
      </c>
      <c r="F153" s="182" t="s">
        <v>2637</v>
      </c>
      <c r="G153" s="182" t="s">
        <v>54</v>
      </c>
      <c r="H153" s="182">
        <v>0</v>
      </c>
      <c r="I153" s="223" t="s">
        <v>2656</v>
      </c>
      <c r="J153" s="182" t="s">
        <v>2657</v>
      </c>
    </row>
    <row r="154" spans="1:10">
      <c r="A154" s="20" t="s">
        <v>9</v>
      </c>
      <c r="B154" s="206" t="s">
        <v>2618</v>
      </c>
      <c r="C154" s="184" t="s">
        <v>2633</v>
      </c>
      <c r="D154" s="182" t="str">
        <f>DEC2HEX(HEX2DEC(BaseAddressTable!$B$4)+HEX2DEC(C154))</f>
        <v>A026BE70</v>
      </c>
      <c r="E154" s="182" t="s">
        <v>61</v>
      </c>
      <c r="F154" s="182" t="s">
        <v>2638</v>
      </c>
      <c r="G154" s="182" t="s">
        <v>54</v>
      </c>
      <c r="H154" s="182">
        <v>0</v>
      </c>
      <c r="I154" s="223" t="s">
        <v>2658</v>
      </c>
      <c r="J154" s="182" t="s">
        <v>2659</v>
      </c>
    </row>
    <row r="155" spans="1:10">
      <c r="A155" s="20" t="s">
        <v>9</v>
      </c>
      <c r="B155" s="206" t="s">
        <v>2619</v>
      </c>
      <c r="C155" s="184" t="s">
        <v>2632</v>
      </c>
      <c r="D155" s="182" t="str">
        <f>DEC2HEX(HEX2DEC(BaseAddressTable!$B$4)+HEX2DEC(C155))</f>
        <v>A026BE74</v>
      </c>
      <c r="E155" s="182" t="s">
        <v>61</v>
      </c>
      <c r="F155" s="182" t="s">
        <v>2639</v>
      </c>
      <c r="G155" s="182" t="s">
        <v>54</v>
      </c>
      <c r="H155" s="182">
        <v>0</v>
      </c>
      <c r="I155" s="223" t="s">
        <v>2660</v>
      </c>
      <c r="J155" s="182" t="s">
        <v>2661</v>
      </c>
    </row>
    <row r="156" spans="1:10">
      <c r="A156" s="20" t="s">
        <v>9</v>
      </c>
      <c r="B156" s="206" t="s">
        <v>2620</v>
      </c>
      <c r="C156" s="184" t="s">
        <v>2631</v>
      </c>
      <c r="D156" s="182" t="str">
        <f>DEC2HEX(HEX2DEC(BaseAddressTable!$B$4)+HEX2DEC(C156))</f>
        <v>A026BE78</v>
      </c>
      <c r="E156" s="182" t="s">
        <v>61</v>
      </c>
      <c r="F156" s="182" t="s">
        <v>2643</v>
      </c>
      <c r="G156" s="182" t="s">
        <v>91</v>
      </c>
      <c r="H156" s="182">
        <v>0</v>
      </c>
      <c r="I156" s="223" t="s">
        <v>2662</v>
      </c>
      <c r="J156" s="182" t="s">
        <v>2663</v>
      </c>
    </row>
    <row r="157" spans="1:10">
      <c r="A157" s="20" t="s">
        <v>9</v>
      </c>
      <c r="B157" s="206" t="s">
        <v>2621</v>
      </c>
      <c r="C157" s="184" t="s">
        <v>2630</v>
      </c>
      <c r="D157" s="182" t="str">
        <f>DEC2HEX(HEX2DEC(BaseAddressTable!$B$4)+HEX2DEC(C157))</f>
        <v>A026BE7C</v>
      </c>
      <c r="E157" s="182" t="s">
        <v>61</v>
      </c>
      <c r="F157" s="182" t="s">
        <v>2644</v>
      </c>
      <c r="G157" s="182" t="s">
        <v>91</v>
      </c>
      <c r="H157" s="182">
        <v>1</v>
      </c>
      <c r="I157" s="223" t="s">
        <v>2646</v>
      </c>
      <c r="J157" s="182" t="s">
        <v>2664</v>
      </c>
    </row>
    <row r="158" spans="1:10">
      <c r="A158" s="20" t="s">
        <v>9</v>
      </c>
      <c r="B158" s="206" t="s">
        <v>2623</v>
      </c>
      <c r="C158" s="184" t="s">
        <v>2629</v>
      </c>
      <c r="D158" s="182" t="str">
        <f>DEC2HEX(HEX2DEC(BaseAddressTable!$B$4)+HEX2DEC(C158))</f>
        <v>A026BE80</v>
      </c>
      <c r="E158" s="182" t="s">
        <v>61</v>
      </c>
      <c r="F158" s="182" t="s">
        <v>2640</v>
      </c>
      <c r="G158" s="182" t="s">
        <v>54</v>
      </c>
      <c r="H158" s="182">
        <v>0</v>
      </c>
      <c r="I158" s="223" t="s">
        <v>2647</v>
      </c>
      <c r="J158" s="182" t="s">
        <v>2665</v>
      </c>
    </row>
    <row r="159" spans="1:10">
      <c r="A159" s="20" t="s">
        <v>9</v>
      </c>
      <c r="B159" s="206" t="s">
        <v>2624</v>
      </c>
      <c r="C159" s="184" t="s">
        <v>2628</v>
      </c>
      <c r="D159" s="182" t="str">
        <f>DEC2HEX(HEX2DEC(BaseAddressTable!$B$4)+HEX2DEC(C159))</f>
        <v>A026BE84</v>
      </c>
      <c r="E159" s="182" t="s">
        <v>61</v>
      </c>
      <c r="F159" s="182" t="s">
        <v>2641</v>
      </c>
      <c r="G159" s="182" t="s">
        <v>54</v>
      </c>
      <c r="H159" s="182">
        <v>0</v>
      </c>
      <c r="I159" s="223" t="s">
        <v>2648</v>
      </c>
      <c r="J159" s="182" t="s">
        <v>2653</v>
      </c>
    </row>
    <row r="160" spans="1:10">
      <c r="A160" s="20" t="s">
        <v>9</v>
      </c>
      <c r="B160" s="206" t="s">
        <v>2622</v>
      </c>
      <c r="C160" s="184" t="s">
        <v>2626</v>
      </c>
      <c r="D160" s="182" t="str">
        <f>DEC2HEX(HEX2DEC(BaseAddressTable!$B$4)+HEX2DEC(C160))</f>
        <v>A026BE88</v>
      </c>
      <c r="E160" s="182" t="s">
        <v>61</v>
      </c>
      <c r="F160" s="182" t="s">
        <v>2645</v>
      </c>
      <c r="G160" s="182" t="s">
        <v>91</v>
      </c>
      <c r="H160" s="182">
        <v>0</v>
      </c>
      <c r="I160" s="223" t="s">
        <v>2649</v>
      </c>
      <c r="J160" s="182" t="s">
        <v>2652</v>
      </c>
    </row>
    <row r="161" spans="1:62">
      <c r="A161" s="20" t="s">
        <v>9</v>
      </c>
      <c r="B161" s="206" t="s">
        <v>2625</v>
      </c>
      <c r="C161" s="183" t="s">
        <v>2627</v>
      </c>
      <c r="D161" s="182" t="str">
        <f>DEC2HEX(HEX2DEC(BaseAddressTable!$B$4)+HEX2DEC(C161))</f>
        <v>A026BE8C</v>
      </c>
      <c r="E161" s="182" t="s">
        <v>61</v>
      </c>
      <c r="F161" s="195" t="s">
        <v>2642</v>
      </c>
      <c r="G161" s="182" t="s">
        <v>54</v>
      </c>
      <c r="H161" s="182">
        <v>0</v>
      </c>
      <c r="I161" s="223" t="s">
        <v>2650</v>
      </c>
      <c r="J161" s="182" t="s">
        <v>2651</v>
      </c>
    </row>
    <row r="162" spans="1:62" s="179" customFormat="1">
      <c r="A162" s="20" t="s">
        <v>9</v>
      </c>
      <c r="B162" s="207" t="s">
        <v>2611</v>
      </c>
      <c r="C162" s="180" t="s">
        <v>2614</v>
      </c>
      <c r="D162" s="182" t="str">
        <f>DEC2HEX(HEX2DEC(BaseAddressTable!$B$4)+HEX2DEC(C162))</f>
        <v>A026BEC0</v>
      </c>
      <c r="E162" s="20" t="s">
        <v>61</v>
      </c>
      <c r="F162" s="200" t="s">
        <v>2567</v>
      </c>
      <c r="G162" s="180" t="s">
        <v>58</v>
      </c>
      <c r="H162" s="20">
        <v>0</v>
      </c>
      <c r="I162" s="200" t="s">
        <v>2567</v>
      </c>
      <c r="J162" s="20" t="s">
        <v>2581</v>
      </c>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row>
    <row r="163" spans="1:62" s="179" customFormat="1">
      <c r="A163" s="20" t="s">
        <v>9</v>
      </c>
      <c r="B163" s="207" t="s">
        <v>2610</v>
      </c>
      <c r="C163" s="20" t="s">
        <v>2613</v>
      </c>
      <c r="D163" s="182" t="str">
        <f>DEC2HEX(HEX2DEC(BaseAddressTable!$B$4)+HEX2DEC(C163))</f>
        <v>A026BEC4</v>
      </c>
      <c r="E163" s="20" t="s">
        <v>61</v>
      </c>
      <c r="F163" s="200" t="s">
        <v>2580</v>
      </c>
      <c r="G163" s="20" t="s">
        <v>58</v>
      </c>
      <c r="H163" s="20">
        <v>0</v>
      </c>
      <c r="I163" s="201" t="s">
        <v>2580</v>
      </c>
      <c r="J163" s="20" t="s">
        <v>2582</v>
      </c>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row>
    <row r="164" spans="1:62" s="179" customFormat="1">
      <c r="A164" s="20" t="s">
        <v>9</v>
      </c>
      <c r="B164" s="207" t="s">
        <v>2609</v>
      </c>
      <c r="C164" s="20" t="s">
        <v>2612</v>
      </c>
      <c r="D164" s="182" t="str">
        <f>DEC2HEX(HEX2DEC(BaseAddressTable!$B$4)+HEX2DEC(C164))</f>
        <v>A026BEC8</v>
      </c>
      <c r="E164" s="20" t="s">
        <v>46</v>
      </c>
      <c r="F164" s="200" t="s">
        <v>2579</v>
      </c>
      <c r="G164" s="20" t="s">
        <v>58</v>
      </c>
      <c r="H164" s="20">
        <v>0</v>
      </c>
      <c r="I164" s="201" t="s">
        <v>2579</v>
      </c>
      <c r="J164" s="20" t="s">
        <v>2583</v>
      </c>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row>
    <row r="165" spans="1:62" s="179" customFormat="1">
      <c r="A165" s="20" t="s">
        <v>9</v>
      </c>
      <c r="B165" s="207" t="s">
        <v>2608</v>
      </c>
      <c r="C165" s="20" t="s">
        <v>2563</v>
      </c>
      <c r="D165" s="182" t="str">
        <f>DEC2HEX(HEX2DEC(BaseAddressTable!$B$4)+HEX2DEC(C165))</f>
        <v>A026BECC</v>
      </c>
      <c r="E165" s="20" t="s">
        <v>46</v>
      </c>
      <c r="F165" s="200" t="s">
        <v>2578</v>
      </c>
      <c r="G165" s="20" t="s">
        <v>58</v>
      </c>
      <c r="H165" s="20">
        <v>0</v>
      </c>
      <c r="I165" s="200" t="s">
        <v>2578</v>
      </c>
      <c r="J165" s="20" t="s">
        <v>2584</v>
      </c>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row>
    <row r="166" spans="1:62" s="179" customFormat="1">
      <c r="A166" s="20" t="s">
        <v>9</v>
      </c>
      <c r="B166" s="207" t="s">
        <v>2607</v>
      </c>
      <c r="C166" s="20" t="s">
        <v>2562</v>
      </c>
      <c r="D166" s="182" t="str">
        <f>DEC2HEX(HEX2DEC(BaseAddressTable!$B$4)+HEX2DEC(C166))</f>
        <v>A026BED0</v>
      </c>
      <c r="E166" s="20" t="s">
        <v>46</v>
      </c>
      <c r="F166" s="200" t="s">
        <v>2577</v>
      </c>
      <c r="G166" s="20" t="s">
        <v>58</v>
      </c>
      <c r="H166" s="20">
        <v>0</v>
      </c>
      <c r="I166" s="200" t="s">
        <v>2577</v>
      </c>
      <c r="J166" s="20" t="s">
        <v>2585</v>
      </c>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row>
    <row r="167" spans="1:62" s="179" customFormat="1">
      <c r="A167" s="20" t="s">
        <v>9</v>
      </c>
      <c r="B167" s="207" t="s">
        <v>2606</v>
      </c>
      <c r="C167" s="20" t="s">
        <v>2561</v>
      </c>
      <c r="D167" s="182" t="str">
        <f>DEC2HEX(HEX2DEC(BaseAddressTable!$B$4)+HEX2DEC(C167))</f>
        <v>A026BED4</v>
      </c>
      <c r="E167" s="20" t="s">
        <v>61</v>
      </c>
      <c r="F167" s="202" t="s">
        <v>2566</v>
      </c>
      <c r="G167" s="20" t="s">
        <v>58</v>
      </c>
      <c r="H167" s="20">
        <v>0</v>
      </c>
      <c r="I167" s="202" t="s">
        <v>2566</v>
      </c>
      <c r="J167" s="20" t="s">
        <v>2586</v>
      </c>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row>
    <row r="168" spans="1:62" s="179" customFormat="1">
      <c r="A168" s="20" t="s">
        <v>9</v>
      </c>
      <c r="B168" s="207" t="s">
        <v>2605</v>
      </c>
      <c r="C168" s="20" t="s">
        <v>2560</v>
      </c>
      <c r="D168" s="182" t="str">
        <f>DEC2HEX(HEX2DEC(BaseAddressTable!$B$4)+HEX2DEC(C168))</f>
        <v>A026BED8</v>
      </c>
      <c r="E168" s="20" t="s">
        <v>61</v>
      </c>
      <c r="F168" s="202" t="s">
        <v>2576</v>
      </c>
      <c r="G168" s="20" t="s">
        <v>58</v>
      </c>
      <c r="H168" s="20">
        <v>0</v>
      </c>
      <c r="I168" s="202" t="s">
        <v>2576</v>
      </c>
      <c r="J168" s="20" t="s">
        <v>2587</v>
      </c>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row>
    <row r="169" spans="1:62" s="179" customFormat="1">
      <c r="A169" s="20" t="s">
        <v>9</v>
      </c>
      <c r="B169" s="207" t="s">
        <v>2604</v>
      </c>
      <c r="C169" s="20" t="s">
        <v>2559</v>
      </c>
      <c r="D169" s="182" t="str">
        <f>DEC2HEX(HEX2DEC(BaseAddressTable!$B$4)+HEX2DEC(C169))</f>
        <v>A026BEDC</v>
      </c>
      <c r="E169" s="20" t="s">
        <v>46</v>
      </c>
      <c r="F169" s="202" t="s">
        <v>2575</v>
      </c>
      <c r="G169" s="20" t="s">
        <v>58</v>
      </c>
      <c r="H169" s="20">
        <v>0</v>
      </c>
      <c r="I169" s="202" t="s">
        <v>2575</v>
      </c>
      <c r="J169" s="20" t="s">
        <v>2588</v>
      </c>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row>
    <row r="170" spans="1:62" s="179" customFormat="1">
      <c r="A170" s="20" t="s">
        <v>9</v>
      </c>
      <c r="B170" s="207" t="s">
        <v>2603</v>
      </c>
      <c r="C170" s="20" t="s">
        <v>2558</v>
      </c>
      <c r="D170" s="182" t="str">
        <f>DEC2HEX(HEX2DEC(BaseAddressTable!$B$4)+HEX2DEC(C170))</f>
        <v>A026BEE0</v>
      </c>
      <c r="E170" s="20" t="s">
        <v>46</v>
      </c>
      <c r="F170" s="202" t="s">
        <v>2574</v>
      </c>
      <c r="G170" s="20" t="s">
        <v>58</v>
      </c>
      <c r="H170" s="20">
        <v>0</v>
      </c>
      <c r="I170" s="202" t="s">
        <v>2574</v>
      </c>
      <c r="J170" s="20" t="s">
        <v>2589</v>
      </c>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row>
    <row r="171" spans="1:62" s="179" customFormat="1">
      <c r="A171" s="20" t="s">
        <v>9</v>
      </c>
      <c r="B171" s="207" t="s">
        <v>2602</v>
      </c>
      <c r="C171" s="20" t="s">
        <v>2557</v>
      </c>
      <c r="D171" s="182" t="str">
        <f>DEC2HEX(HEX2DEC(BaseAddressTable!$B$4)+HEX2DEC(C171))</f>
        <v>A026BEE4</v>
      </c>
      <c r="E171" s="20" t="s">
        <v>46</v>
      </c>
      <c r="F171" s="202" t="s">
        <v>2573</v>
      </c>
      <c r="G171" s="20" t="s">
        <v>58</v>
      </c>
      <c r="H171" s="20">
        <v>0</v>
      </c>
      <c r="I171" s="202" t="s">
        <v>2573</v>
      </c>
      <c r="J171" s="20" t="s">
        <v>2590</v>
      </c>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row>
    <row r="172" spans="1:62" s="179" customFormat="1">
      <c r="A172" s="20" t="s">
        <v>9</v>
      </c>
      <c r="B172" s="207" t="s">
        <v>2601</v>
      </c>
      <c r="C172" s="20" t="s">
        <v>2556</v>
      </c>
      <c r="D172" s="182" t="str">
        <f>DEC2HEX(HEX2DEC(BaseAddressTable!$B$4)+HEX2DEC(C172))</f>
        <v>A026BEE8</v>
      </c>
      <c r="E172" s="20" t="s">
        <v>61</v>
      </c>
      <c r="F172" s="202" t="s">
        <v>2569</v>
      </c>
      <c r="G172" s="20" t="s">
        <v>58</v>
      </c>
      <c r="H172" s="20">
        <v>0</v>
      </c>
      <c r="I172" s="202" t="s">
        <v>3417</v>
      </c>
      <c r="J172" s="20" t="s">
        <v>2591</v>
      </c>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row>
    <row r="173" spans="1:62" s="179" customFormat="1">
      <c r="A173" s="20" t="s">
        <v>9</v>
      </c>
      <c r="B173" s="207" t="s">
        <v>2600</v>
      </c>
      <c r="C173" s="20" t="s">
        <v>2555</v>
      </c>
      <c r="D173" s="182" t="str">
        <f>DEC2HEX(HEX2DEC(BaseAddressTable!$B$4)+HEX2DEC(C173))</f>
        <v>A026BEEC</v>
      </c>
      <c r="E173" s="20" t="s">
        <v>61</v>
      </c>
      <c r="F173" s="202" t="s">
        <v>2568</v>
      </c>
      <c r="G173" s="20" t="s">
        <v>58</v>
      </c>
      <c r="H173" s="20">
        <v>0</v>
      </c>
      <c r="I173" s="202" t="s">
        <v>2568</v>
      </c>
      <c r="J173" s="20" t="s">
        <v>2592</v>
      </c>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row>
    <row r="174" spans="1:62" s="179" customFormat="1">
      <c r="A174" s="20" t="s">
        <v>9</v>
      </c>
      <c r="B174" s="207" t="s">
        <v>2599</v>
      </c>
      <c r="C174" s="20" t="s">
        <v>2554</v>
      </c>
      <c r="D174" s="182" t="str">
        <f>DEC2HEX(HEX2DEC(BaseAddressTable!$B$4)+HEX2DEC(C174))</f>
        <v>A026BEF0</v>
      </c>
      <c r="E174" s="20" t="s">
        <v>46</v>
      </c>
      <c r="F174" s="202" t="s">
        <v>2570</v>
      </c>
      <c r="G174" s="20" t="s">
        <v>58</v>
      </c>
      <c r="H174" s="20">
        <v>0</v>
      </c>
      <c r="I174" s="202" t="s">
        <v>2570</v>
      </c>
      <c r="J174" s="20" t="s">
        <v>2593</v>
      </c>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row>
    <row r="175" spans="1:62" s="179" customFormat="1" ht="14.25" customHeight="1">
      <c r="A175" s="20" t="s">
        <v>9</v>
      </c>
      <c r="B175" s="207" t="s">
        <v>2598</v>
      </c>
      <c r="C175" s="20" t="s">
        <v>2553</v>
      </c>
      <c r="D175" s="182" t="str">
        <f>DEC2HEX(HEX2DEC(BaseAddressTable!$B$4)+HEX2DEC(C175))</f>
        <v>A026BEF4</v>
      </c>
      <c r="E175" s="20" t="s">
        <v>46</v>
      </c>
      <c r="F175" s="202" t="s">
        <v>2571</v>
      </c>
      <c r="G175" s="20" t="s">
        <v>58</v>
      </c>
      <c r="H175" s="20">
        <v>0</v>
      </c>
      <c r="I175" s="202" t="s">
        <v>2571</v>
      </c>
      <c r="J175" s="20" t="s">
        <v>2594</v>
      </c>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row>
    <row r="176" spans="1:62" s="179" customFormat="1">
      <c r="A176" s="20" t="s">
        <v>9</v>
      </c>
      <c r="B176" s="207" t="s">
        <v>2597</v>
      </c>
      <c r="C176" s="20" t="s">
        <v>2552</v>
      </c>
      <c r="D176" s="182" t="str">
        <f>DEC2HEX(HEX2DEC(BaseAddressTable!$B$4)+HEX2DEC(C176))</f>
        <v>A026BEF8</v>
      </c>
      <c r="E176" s="20" t="s">
        <v>46</v>
      </c>
      <c r="F176" s="202" t="s">
        <v>2572</v>
      </c>
      <c r="G176" s="20" t="s">
        <v>58</v>
      </c>
      <c r="H176" s="20">
        <v>0</v>
      </c>
      <c r="I176" s="202" t="s">
        <v>2572</v>
      </c>
      <c r="J176" s="20" t="s">
        <v>2595</v>
      </c>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row>
    <row r="177" spans="1:62" s="179" customFormat="1" ht="100.8">
      <c r="A177" s="20" t="s">
        <v>9</v>
      </c>
      <c r="B177" s="200" t="s">
        <v>2565</v>
      </c>
      <c r="C177" s="20" t="s">
        <v>2551</v>
      </c>
      <c r="D177" s="182" t="str">
        <f>DEC2HEX(HEX2DEC(BaseAddressTable!$B$4)+HEX2DEC(C177))</f>
        <v>A026BEFC</v>
      </c>
      <c r="E177" s="20" t="s">
        <v>61</v>
      </c>
      <c r="F177" s="200" t="s">
        <v>2564</v>
      </c>
      <c r="G177" s="20" t="s">
        <v>58</v>
      </c>
      <c r="H177" s="20">
        <v>0</v>
      </c>
      <c r="I177" s="226" t="s">
        <v>2903</v>
      </c>
      <c r="J177" s="20" t="s">
        <v>2596</v>
      </c>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row>
    <row r="178" spans="1:62" s="179" customFormat="1" ht="86.4">
      <c r="A178" s="20" t="s">
        <v>9</v>
      </c>
      <c r="B178" s="200" t="s">
        <v>2513</v>
      </c>
      <c r="C178" s="20" t="s">
        <v>2510</v>
      </c>
      <c r="D178" s="182" t="str">
        <f>DEC2HEX(HEX2DEC(BaseAddressTable!$B$4)+HEX2DEC(C178))</f>
        <v>A026BF00</v>
      </c>
      <c r="E178" s="20" t="s">
        <v>61</v>
      </c>
      <c r="F178" s="20" t="s">
        <v>2507</v>
      </c>
      <c r="G178" s="20" t="s">
        <v>58</v>
      </c>
      <c r="H178" s="20">
        <v>0</v>
      </c>
      <c r="I178" s="197" t="s">
        <v>3116</v>
      </c>
      <c r="J178" s="20" t="s">
        <v>2511</v>
      </c>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row>
    <row r="179" spans="1:62" s="179" customFormat="1" ht="57.6">
      <c r="A179" s="20" t="s">
        <v>9</v>
      </c>
      <c r="B179" s="200" t="s">
        <v>2514</v>
      </c>
      <c r="C179" s="20" t="s">
        <v>2509</v>
      </c>
      <c r="D179" s="182" t="str">
        <f>DEC2HEX(HEX2DEC(BaseAddressTable!$B$4)+HEX2DEC(C179))</f>
        <v>A026BF04</v>
      </c>
      <c r="E179" s="20" t="s">
        <v>61</v>
      </c>
      <c r="F179" s="20" t="s">
        <v>2508</v>
      </c>
      <c r="G179" s="20" t="s">
        <v>58</v>
      </c>
      <c r="H179" s="20">
        <v>0</v>
      </c>
      <c r="I179" s="197" t="s">
        <v>2947</v>
      </c>
      <c r="J179" s="20" t="s">
        <v>2512</v>
      </c>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row>
    <row r="180" spans="1:62" s="179" customFormat="1" ht="28.8">
      <c r="A180" s="20" t="s">
        <v>9</v>
      </c>
      <c r="B180" s="200" t="s">
        <v>750</v>
      </c>
      <c r="C180" s="20" t="s">
        <v>751</v>
      </c>
      <c r="D180" s="182" t="str">
        <f>DEC2HEX(HEX2DEC(BaseAddressTable!$B$4)+HEX2DEC(C180))</f>
        <v>A026BF08</v>
      </c>
      <c r="E180" s="20" t="s">
        <v>61</v>
      </c>
      <c r="F180" s="20" t="s">
        <v>752</v>
      </c>
      <c r="G180" s="20" t="s">
        <v>58</v>
      </c>
      <c r="H180" s="24" t="s">
        <v>3114</v>
      </c>
      <c r="I180" s="197" t="s">
        <v>2948</v>
      </c>
      <c r="J180" s="20" t="s">
        <v>754</v>
      </c>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row>
    <row r="181" spans="1:62" s="179" customFormat="1" ht="28.8">
      <c r="A181" s="20" t="s">
        <v>9</v>
      </c>
      <c r="B181" s="200" t="s">
        <v>755</v>
      </c>
      <c r="C181" s="20" t="str">
        <f t="shared" ref="C181:C200" si="6">DEC2HEX(HEX2DEC(C180)+4)</f>
        <v>1F0C</v>
      </c>
      <c r="D181" s="182" t="str">
        <f>DEC2HEX(HEX2DEC(BaseAddressTable!$B$4)+HEX2DEC(C181))</f>
        <v>A026BF0C</v>
      </c>
      <c r="E181" s="20" t="s">
        <v>61</v>
      </c>
      <c r="F181" s="20" t="s">
        <v>756</v>
      </c>
      <c r="G181" s="20" t="s">
        <v>58</v>
      </c>
      <c r="H181" s="24" t="s">
        <v>3115</v>
      </c>
      <c r="I181" s="197" t="s">
        <v>2949</v>
      </c>
      <c r="J181" s="20" t="s">
        <v>757</v>
      </c>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row>
    <row r="182" spans="1:62" s="179" customFormat="1" ht="28.8">
      <c r="A182" s="20" t="s">
        <v>9</v>
      </c>
      <c r="B182" s="200" t="s">
        <v>758</v>
      </c>
      <c r="C182" s="20" t="str">
        <f t="shared" si="6"/>
        <v>1F10</v>
      </c>
      <c r="D182" s="182" t="str">
        <f>DEC2HEX(HEX2DEC(BaseAddressTable!$B$4)+HEX2DEC(C182))</f>
        <v>A026BF10</v>
      </c>
      <c r="E182" s="20" t="s">
        <v>61</v>
      </c>
      <c r="F182" s="20" t="s">
        <v>759</v>
      </c>
      <c r="G182" s="20" t="s">
        <v>58</v>
      </c>
      <c r="H182" s="20" t="s">
        <v>2950</v>
      </c>
      <c r="I182" s="197" t="s">
        <v>2951</v>
      </c>
      <c r="J182" s="20" t="s">
        <v>760</v>
      </c>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row>
    <row r="183" spans="1:62" s="179" customFormat="1" ht="28.8">
      <c r="A183" s="20" t="s">
        <v>9</v>
      </c>
      <c r="B183" s="200" t="s">
        <v>761</v>
      </c>
      <c r="C183" s="20" t="str">
        <f t="shared" si="6"/>
        <v>1F14</v>
      </c>
      <c r="D183" s="182" t="str">
        <f>DEC2HEX(HEX2DEC(BaseAddressTable!$B$4)+HEX2DEC(C183))</f>
        <v>A026BF14</v>
      </c>
      <c r="E183" s="20" t="s">
        <v>61</v>
      </c>
      <c r="F183" s="20" t="s">
        <v>762</v>
      </c>
      <c r="G183" s="20" t="s">
        <v>58</v>
      </c>
      <c r="H183" s="20" t="s">
        <v>2950</v>
      </c>
      <c r="I183" s="197" t="s">
        <v>2952</v>
      </c>
      <c r="J183" s="20" t="s">
        <v>763</v>
      </c>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row>
    <row r="184" spans="1:62" s="179" customFormat="1">
      <c r="A184" s="20" t="s">
        <v>9</v>
      </c>
      <c r="B184" s="200" t="s">
        <v>764</v>
      </c>
      <c r="C184" s="20" t="str">
        <f t="shared" si="6"/>
        <v>1F18</v>
      </c>
      <c r="D184" s="182" t="str">
        <f>DEC2HEX(HEX2DEC(BaseAddressTable!$B$4)+HEX2DEC(C184))</f>
        <v>A026BF18</v>
      </c>
      <c r="E184" s="20" t="s">
        <v>61</v>
      </c>
      <c r="F184" s="20" t="s">
        <v>765</v>
      </c>
      <c r="G184" s="20" t="s">
        <v>58</v>
      </c>
      <c r="H184" s="20">
        <v>0</v>
      </c>
      <c r="I184" s="197" t="s">
        <v>3101</v>
      </c>
      <c r="J184" s="20" t="s">
        <v>766</v>
      </c>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row>
    <row r="185" spans="1:62" s="179" customFormat="1">
      <c r="A185" s="20" t="s">
        <v>9</v>
      </c>
      <c r="B185" s="200" t="s">
        <v>767</v>
      </c>
      <c r="C185" s="20" t="str">
        <f t="shared" si="6"/>
        <v>1F1C</v>
      </c>
      <c r="D185" s="182" t="str">
        <f>DEC2HEX(HEX2DEC(BaseAddressTable!$B$4)+HEX2DEC(C185))</f>
        <v>A026BF1C</v>
      </c>
      <c r="E185" s="20" t="s">
        <v>61</v>
      </c>
      <c r="F185" s="20" t="s">
        <v>768</v>
      </c>
      <c r="G185" s="20" t="s">
        <v>58</v>
      </c>
      <c r="H185" s="20">
        <v>0</v>
      </c>
      <c r="I185" s="197"/>
      <c r="J185" s="20" t="s">
        <v>769</v>
      </c>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row>
    <row r="186" spans="1:62" s="179" customFormat="1" ht="45" customHeight="1">
      <c r="A186" s="20" t="s">
        <v>9</v>
      </c>
      <c r="B186" s="200" t="s">
        <v>770</v>
      </c>
      <c r="C186" s="20" t="str">
        <f t="shared" si="6"/>
        <v>1F20</v>
      </c>
      <c r="D186" s="182" t="str">
        <f>DEC2HEX(HEX2DEC(BaseAddressTable!$B$4)+HEX2DEC(C186))</f>
        <v>A026BF20</v>
      </c>
      <c r="E186" s="20" t="s">
        <v>61</v>
      </c>
      <c r="F186" s="20" t="s">
        <v>771</v>
      </c>
      <c r="G186" s="20" t="s">
        <v>58</v>
      </c>
      <c r="H186" s="20" t="s">
        <v>3127</v>
      </c>
      <c r="I186" s="197" t="s">
        <v>3126</v>
      </c>
      <c r="J186" s="20" t="s">
        <v>772</v>
      </c>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row>
    <row r="187" spans="1:62" s="179" customFormat="1" ht="43.2">
      <c r="A187" s="20" t="s">
        <v>9</v>
      </c>
      <c r="B187" s="200" t="s">
        <v>773</v>
      </c>
      <c r="C187" s="20" t="str">
        <f t="shared" si="6"/>
        <v>1F24</v>
      </c>
      <c r="D187" s="182" t="str">
        <f>DEC2HEX(HEX2DEC(BaseAddressTable!$B$4)+HEX2DEC(C187))</f>
        <v>A026BF24</v>
      </c>
      <c r="E187" s="20" t="s">
        <v>61</v>
      </c>
      <c r="F187" s="20" t="s">
        <v>774</v>
      </c>
      <c r="G187" s="20" t="s">
        <v>58</v>
      </c>
      <c r="H187" s="20" t="s">
        <v>3112</v>
      </c>
      <c r="I187" s="197" t="s">
        <v>3100</v>
      </c>
      <c r="J187" s="20" t="s">
        <v>775</v>
      </c>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row>
    <row r="188" spans="1:62" s="179" customFormat="1" ht="43.2">
      <c r="A188" s="20" t="s">
        <v>9</v>
      </c>
      <c r="B188" s="200" t="s">
        <v>776</v>
      </c>
      <c r="C188" s="20" t="str">
        <f t="shared" si="6"/>
        <v>1F28</v>
      </c>
      <c r="D188" s="182" t="str">
        <f>DEC2HEX(HEX2DEC(BaseAddressTable!$B$4)+HEX2DEC(C188))</f>
        <v>A026BF28</v>
      </c>
      <c r="E188" s="20" t="s">
        <v>61</v>
      </c>
      <c r="F188" s="20" t="s">
        <v>777</v>
      </c>
      <c r="G188" s="20" t="s">
        <v>58</v>
      </c>
      <c r="H188" s="20" t="s">
        <v>2953</v>
      </c>
      <c r="I188" s="197" t="s">
        <v>2954</v>
      </c>
      <c r="J188" s="20" t="s">
        <v>778</v>
      </c>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row>
    <row r="189" spans="1:62" s="179" customFormat="1" ht="43.2">
      <c r="A189" s="20" t="s">
        <v>9</v>
      </c>
      <c r="B189" s="200" t="s">
        <v>779</v>
      </c>
      <c r="C189" s="20" t="str">
        <f t="shared" si="6"/>
        <v>1F2C</v>
      </c>
      <c r="D189" s="182" t="str">
        <f>DEC2HEX(HEX2DEC(BaseAddressTable!$B$4)+HEX2DEC(C189))</f>
        <v>A026BF2C</v>
      </c>
      <c r="E189" s="20" t="s">
        <v>61</v>
      </c>
      <c r="F189" s="20" t="s">
        <v>780</v>
      </c>
      <c r="G189" s="20" t="s">
        <v>58</v>
      </c>
      <c r="H189" s="20" t="s">
        <v>2955</v>
      </c>
      <c r="I189" s="197" t="s">
        <v>2956</v>
      </c>
      <c r="J189" s="20" t="s">
        <v>781</v>
      </c>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row>
    <row r="190" spans="1:62" s="179" customFormat="1" ht="29.85" customHeight="1">
      <c r="A190" s="20" t="s">
        <v>9</v>
      </c>
      <c r="B190" s="200" t="s">
        <v>782</v>
      </c>
      <c r="C190" s="20" t="str">
        <f t="shared" si="6"/>
        <v>1F30</v>
      </c>
      <c r="D190" s="182" t="str">
        <f>DEC2HEX(HEX2DEC(BaseAddressTable!$B$4)+HEX2DEC(C190))</f>
        <v>A026BF30</v>
      </c>
      <c r="E190" s="20" t="s">
        <v>61</v>
      </c>
      <c r="F190" s="20" t="s">
        <v>783</v>
      </c>
      <c r="G190" s="20" t="s">
        <v>58</v>
      </c>
      <c r="H190" s="20" t="s">
        <v>2957</v>
      </c>
      <c r="I190" s="197" t="s">
        <v>2958</v>
      </c>
      <c r="J190" s="20" t="s">
        <v>784</v>
      </c>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row>
    <row r="191" spans="1:62" s="179" customFormat="1" ht="43.2">
      <c r="A191" s="20" t="s">
        <v>9</v>
      </c>
      <c r="B191" s="200" t="s">
        <v>785</v>
      </c>
      <c r="C191" s="20" t="str">
        <f t="shared" si="6"/>
        <v>1F34</v>
      </c>
      <c r="D191" s="182" t="str">
        <f>DEC2HEX(HEX2DEC(BaseAddressTable!$B$4)+HEX2DEC(C191))</f>
        <v>A026BF34</v>
      </c>
      <c r="E191" s="20" t="s">
        <v>61</v>
      </c>
      <c r="F191" s="20" t="s">
        <v>786</v>
      </c>
      <c r="G191" s="20" t="s">
        <v>58</v>
      </c>
      <c r="H191" s="20" t="s">
        <v>2959</v>
      </c>
      <c r="I191" s="197" t="s">
        <v>3125</v>
      </c>
      <c r="J191" s="20" t="s">
        <v>787</v>
      </c>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row>
    <row r="192" spans="1:62" s="179" customFormat="1" ht="43.2">
      <c r="A192" s="20" t="s">
        <v>9</v>
      </c>
      <c r="B192" s="200" t="s">
        <v>788</v>
      </c>
      <c r="C192" s="20" t="str">
        <f t="shared" si="6"/>
        <v>1F38</v>
      </c>
      <c r="D192" s="182" t="str">
        <f>DEC2HEX(HEX2DEC(BaseAddressTable!$B$4)+HEX2DEC(C192))</f>
        <v>A026BF38</v>
      </c>
      <c r="E192" s="20" t="s">
        <v>61</v>
      </c>
      <c r="F192" s="20" t="s">
        <v>789</v>
      </c>
      <c r="G192" s="20" t="s">
        <v>58</v>
      </c>
      <c r="H192" s="20">
        <v>0</v>
      </c>
      <c r="I192" s="227" t="s">
        <v>2960</v>
      </c>
      <c r="J192" s="20" t="s">
        <v>790</v>
      </c>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row>
    <row r="193" spans="1:62" s="179" customFormat="1" ht="43.2">
      <c r="A193" s="20" t="s">
        <v>9</v>
      </c>
      <c r="B193" s="200" t="s">
        <v>791</v>
      </c>
      <c r="C193" s="20" t="str">
        <f t="shared" si="6"/>
        <v>1F3C</v>
      </c>
      <c r="D193" s="182" t="str">
        <f>DEC2HEX(HEX2DEC(BaseAddressTable!$B$4)+HEX2DEC(C193))</f>
        <v>A026BF3C</v>
      </c>
      <c r="E193" s="20" t="s">
        <v>61</v>
      </c>
      <c r="F193" s="20" t="s">
        <v>792</v>
      </c>
      <c r="G193" s="20" t="s">
        <v>58</v>
      </c>
      <c r="H193" s="20">
        <v>0</v>
      </c>
      <c r="I193" s="227" t="s">
        <v>2961</v>
      </c>
      <c r="J193" s="20" t="s">
        <v>793</v>
      </c>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row>
    <row r="194" spans="1:62" s="179" customFormat="1" ht="14.25" customHeight="1">
      <c r="A194" s="20" t="s">
        <v>9</v>
      </c>
      <c r="B194" s="200" t="s">
        <v>794</v>
      </c>
      <c r="C194" s="20" t="str">
        <f t="shared" si="6"/>
        <v>1F40</v>
      </c>
      <c r="D194" s="182" t="str">
        <f>DEC2HEX(HEX2DEC(BaseAddressTable!$B$4)+HEX2DEC(C194))</f>
        <v>A026BF40</v>
      </c>
      <c r="E194" s="20" t="s">
        <v>61</v>
      </c>
      <c r="F194" s="20" t="s">
        <v>795</v>
      </c>
      <c r="G194" s="20" t="s">
        <v>58</v>
      </c>
      <c r="H194" s="20">
        <v>0</v>
      </c>
      <c r="I194" s="202" t="s">
        <v>2962</v>
      </c>
      <c r="J194" s="20" t="s">
        <v>796</v>
      </c>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row>
    <row r="195" spans="1:62" s="179" customFormat="1">
      <c r="A195" s="20" t="s">
        <v>9</v>
      </c>
      <c r="B195" s="200" t="s">
        <v>797</v>
      </c>
      <c r="C195" s="20" t="str">
        <f t="shared" si="6"/>
        <v>1F44</v>
      </c>
      <c r="D195" s="182" t="str">
        <f>DEC2HEX(HEX2DEC(BaseAddressTable!$B$4)+HEX2DEC(C195))</f>
        <v>A026BF44</v>
      </c>
      <c r="E195" s="20" t="s">
        <v>61</v>
      </c>
      <c r="F195" s="20" t="s">
        <v>798</v>
      </c>
      <c r="G195" s="20" t="s">
        <v>58</v>
      </c>
      <c r="H195" s="20">
        <v>0</v>
      </c>
      <c r="I195" s="202" t="s">
        <v>2963</v>
      </c>
      <c r="J195" s="20" t="s">
        <v>799</v>
      </c>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row>
    <row r="196" spans="1:62" s="179" customFormat="1">
      <c r="A196" s="20" t="s">
        <v>9</v>
      </c>
      <c r="B196" s="200" t="s">
        <v>800</v>
      </c>
      <c r="C196" s="20" t="str">
        <f t="shared" si="6"/>
        <v>1F48</v>
      </c>
      <c r="D196" s="182" t="str">
        <f>DEC2HEX(HEX2DEC(BaseAddressTable!$B$4)+HEX2DEC(C196))</f>
        <v>A026BF48</v>
      </c>
      <c r="E196" s="20" t="s">
        <v>61</v>
      </c>
      <c r="F196" s="20" t="s">
        <v>801</v>
      </c>
      <c r="G196" s="20" t="s">
        <v>58</v>
      </c>
      <c r="H196" s="20">
        <v>0</v>
      </c>
      <c r="I196" s="202" t="s">
        <v>2964</v>
      </c>
      <c r="J196" s="20" t="s">
        <v>802</v>
      </c>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row>
    <row r="197" spans="1:62" s="179" customFormat="1" ht="43.2">
      <c r="A197" s="20" t="s">
        <v>9</v>
      </c>
      <c r="B197" s="200" t="s">
        <v>803</v>
      </c>
      <c r="C197" s="20" t="str">
        <f t="shared" si="6"/>
        <v>1F4C</v>
      </c>
      <c r="D197" s="182" t="str">
        <f>DEC2HEX(HEX2DEC(BaseAddressTable!$B$4)+HEX2DEC(C197))</f>
        <v>A026BF4C</v>
      </c>
      <c r="E197" s="20" t="s">
        <v>61</v>
      </c>
      <c r="F197" s="20" t="s">
        <v>804</v>
      </c>
      <c r="G197" s="20" t="s">
        <v>58</v>
      </c>
      <c r="H197" s="20">
        <v>0</v>
      </c>
      <c r="I197" s="202" t="s">
        <v>3113</v>
      </c>
      <c r="J197" s="20" t="s">
        <v>805</v>
      </c>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row>
    <row r="198" spans="1:62" s="179" customFormat="1" ht="14.25" customHeight="1">
      <c r="A198" s="20" t="s">
        <v>9</v>
      </c>
      <c r="B198" s="200" t="s">
        <v>806</v>
      </c>
      <c r="C198" s="20" t="str">
        <f t="shared" si="6"/>
        <v>1F50</v>
      </c>
      <c r="D198" s="182" t="str">
        <f>DEC2HEX(HEX2DEC(BaseAddressTable!$B$4)+HEX2DEC(C198))</f>
        <v>A026BF50</v>
      </c>
      <c r="E198" s="20" t="s">
        <v>61</v>
      </c>
      <c r="F198" s="20" t="s">
        <v>807</v>
      </c>
      <c r="G198" s="20" t="s">
        <v>58</v>
      </c>
      <c r="H198" s="20">
        <v>0</v>
      </c>
      <c r="I198" s="202" t="s">
        <v>808</v>
      </c>
      <c r="J198" s="20" t="s">
        <v>809</v>
      </c>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row>
    <row r="199" spans="1:62" s="179" customFormat="1">
      <c r="A199" s="20" t="s">
        <v>9</v>
      </c>
      <c r="B199" s="200" t="s">
        <v>810</v>
      </c>
      <c r="C199" s="20" t="str">
        <f t="shared" si="6"/>
        <v>1F54</v>
      </c>
      <c r="D199" s="182" t="str">
        <f>DEC2HEX(HEX2DEC(BaseAddressTable!$B$4)+HEX2DEC(C199))</f>
        <v>A026BF54</v>
      </c>
      <c r="E199" s="20" t="s">
        <v>61</v>
      </c>
      <c r="F199" s="20" t="s">
        <v>811</v>
      </c>
      <c r="G199" s="20" t="s">
        <v>58</v>
      </c>
      <c r="H199" s="20">
        <v>0</v>
      </c>
      <c r="I199" s="202" t="s">
        <v>812</v>
      </c>
      <c r="J199" s="20" t="s">
        <v>813</v>
      </c>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row>
    <row r="200" spans="1:62" s="179" customFormat="1">
      <c r="A200" s="20" t="s">
        <v>9</v>
      </c>
      <c r="B200" s="200" t="s">
        <v>814</v>
      </c>
      <c r="C200" s="20" t="str">
        <f t="shared" si="6"/>
        <v>1F58</v>
      </c>
      <c r="D200" s="182" t="str">
        <f>DEC2HEX(HEX2DEC(BaseAddressTable!$B$4)+HEX2DEC(C200))</f>
        <v>A026BF58</v>
      </c>
      <c r="E200" s="20" t="s">
        <v>61</v>
      </c>
      <c r="F200" s="20" t="s">
        <v>815</v>
      </c>
      <c r="G200" s="20" t="s">
        <v>58</v>
      </c>
      <c r="H200" s="20">
        <v>0</v>
      </c>
      <c r="I200" s="202" t="s">
        <v>816</v>
      </c>
      <c r="J200" s="20" t="s">
        <v>2449</v>
      </c>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row>
    <row r="201" spans="1:62" s="179" customFormat="1">
      <c r="A201" s="20" t="s">
        <v>9</v>
      </c>
      <c r="B201" s="200" t="s">
        <v>2976</v>
      </c>
      <c r="C201" s="20" t="str">
        <f t="shared" ref="C201:C208" si="7">DEC2HEX(HEX2DEC(C200)+4)</f>
        <v>1F5C</v>
      </c>
      <c r="D201" s="182" t="str">
        <f>DEC2HEX(HEX2DEC(BaseAddressTable!$B$4)+HEX2DEC(C201))</f>
        <v>A026BF5C</v>
      </c>
      <c r="E201" s="20" t="s">
        <v>61</v>
      </c>
      <c r="F201" s="20" t="s">
        <v>2968</v>
      </c>
      <c r="G201" s="20" t="s">
        <v>58</v>
      </c>
      <c r="H201" s="20">
        <v>0</v>
      </c>
      <c r="I201" s="202" t="s">
        <v>753</v>
      </c>
      <c r="J201" s="189" t="s">
        <v>2984</v>
      </c>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row>
    <row r="202" spans="1:62" s="179" customFormat="1">
      <c r="A202" s="20" t="s">
        <v>9</v>
      </c>
      <c r="B202" s="200" t="s">
        <v>2977</v>
      </c>
      <c r="C202" s="20" t="str">
        <f t="shared" si="7"/>
        <v>1F60</v>
      </c>
      <c r="D202" s="182" t="str">
        <f>DEC2HEX(HEX2DEC(BaseAddressTable!$B$4)+HEX2DEC(C202))</f>
        <v>A026BF60</v>
      </c>
      <c r="E202" s="20" t="s">
        <v>61</v>
      </c>
      <c r="F202" s="20" t="s">
        <v>2969</v>
      </c>
      <c r="G202" s="20" t="s">
        <v>58</v>
      </c>
      <c r="H202" s="20">
        <v>0</v>
      </c>
      <c r="I202" s="202" t="s">
        <v>753</v>
      </c>
      <c r="J202" s="189" t="s">
        <v>2985</v>
      </c>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row>
    <row r="203" spans="1:62" s="179" customFormat="1">
      <c r="A203" s="20" t="s">
        <v>9</v>
      </c>
      <c r="B203" s="200" t="s">
        <v>2978</v>
      </c>
      <c r="C203" s="20" t="str">
        <f t="shared" si="7"/>
        <v>1F64</v>
      </c>
      <c r="D203" s="182" t="str">
        <f>DEC2HEX(HEX2DEC(BaseAddressTable!$B$4)+HEX2DEC(C203))</f>
        <v>A026BF64</v>
      </c>
      <c r="E203" s="20" t="s">
        <v>61</v>
      </c>
      <c r="F203" s="20" t="s">
        <v>2970</v>
      </c>
      <c r="G203" s="20" t="s">
        <v>58</v>
      </c>
      <c r="H203" s="20">
        <v>0</v>
      </c>
      <c r="I203" s="202" t="s">
        <v>753</v>
      </c>
      <c r="J203" s="189" t="s">
        <v>2986</v>
      </c>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row>
    <row r="204" spans="1:62" s="179" customFormat="1">
      <c r="A204" s="20" t="s">
        <v>9</v>
      </c>
      <c r="B204" s="200" t="s">
        <v>2979</v>
      </c>
      <c r="C204" s="20" t="str">
        <f t="shared" si="7"/>
        <v>1F68</v>
      </c>
      <c r="D204" s="182" t="str">
        <f>DEC2HEX(HEX2DEC(BaseAddressTable!$B$4)+HEX2DEC(C204))</f>
        <v>A026BF68</v>
      </c>
      <c r="E204" s="20" t="s">
        <v>61</v>
      </c>
      <c r="F204" s="20" t="s">
        <v>2971</v>
      </c>
      <c r="G204" s="20" t="s">
        <v>58</v>
      </c>
      <c r="H204" s="20">
        <v>0</v>
      </c>
      <c r="I204" s="202" t="s">
        <v>753</v>
      </c>
      <c r="J204" s="189" t="s">
        <v>2987</v>
      </c>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row>
    <row r="205" spans="1:62" s="179" customFormat="1">
      <c r="A205" s="20" t="s">
        <v>9</v>
      </c>
      <c r="B205" s="200" t="s">
        <v>2980</v>
      </c>
      <c r="C205" s="20" t="str">
        <f t="shared" si="7"/>
        <v>1F6C</v>
      </c>
      <c r="D205" s="182" t="str">
        <f>DEC2HEX(HEX2DEC(BaseAddressTable!$B$4)+HEX2DEC(C205))</f>
        <v>A026BF6C</v>
      </c>
      <c r="E205" s="20" t="s">
        <v>61</v>
      </c>
      <c r="F205" s="20" t="s">
        <v>2972</v>
      </c>
      <c r="G205" s="20" t="s">
        <v>58</v>
      </c>
      <c r="H205" s="20">
        <v>0</v>
      </c>
      <c r="I205" s="202" t="s">
        <v>753</v>
      </c>
      <c r="J205" s="189" t="s">
        <v>2988</v>
      </c>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row>
    <row r="206" spans="1:62" s="179" customFormat="1">
      <c r="A206" s="20" t="s">
        <v>9</v>
      </c>
      <c r="B206" s="200" t="s">
        <v>2981</v>
      </c>
      <c r="C206" s="20" t="str">
        <f t="shared" si="7"/>
        <v>1F70</v>
      </c>
      <c r="D206" s="182" t="str">
        <f>DEC2HEX(HEX2DEC(BaseAddressTable!$B$4)+HEX2DEC(C206))</f>
        <v>A026BF70</v>
      </c>
      <c r="E206" s="20" t="s">
        <v>61</v>
      </c>
      <c r="F206" s="20" t="s">
        <v>2973</v>
      </c>
      <c r="G206" s="20" t="s">
        <v>58</v>
      </c>
      <c r="H206" s="20">
        <v>0</v>
      </c>
      <c r="I206" s="202" t="s">
        <v>753</v>
      </c>
      <c r="J206" s="189" t="s">
        <v>2989</v>
      </c>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row>
    <row r="207" spans="1:62" s="179" customFormat="1">
      <c r="A207" s="20" t="s">
        <v>9</v>
      </c>
      <c r="B207" s="200" t="s">
        <v>2982</v>
      </c>
      <c r="C207" s="20" t="str">
        <f t="shared" si="7"/>
        <v>1F74</v>
      </c>
      <c r="D207" s="182" t="str">
        <f>DEC2HEX(HEX2DEC(BaseAddressTable!$B$4)+HEX2DEC(C207))</f>
        <v>A026BF74</v>
      </c>
      <c r="E207" s="20" t="s">
        <v>61</v>
      </c>
      <c r="F207" s="20" t="s">
        <v>2974</v>
      </c>
      <c r="G207" s="20" t="s">
        <v>58</v>
      </c>
      <c r="H207" s="20">
        <v>0</v>
      </c>
      <c r="I207" s="202" t="s">
        <v>753</v>
      </c>
      <c r="J207" s="189" t="s">
        <v>2990</v>
      </c>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row>
    <row r="208" spans="1:62" s="179" customFormat="1">
      <c r="A208" s="20" t="s">
        <v>9</v>
      </c>
      <c r="B208" s="200" t="s">
        <v>2983</v>
      </c>
      <c r="C208" s="20" t="str">
        <f t="shared" si="7"/>
        <v>1F78</v>
      </c>
      <c r="D208" s="182" t="str">
        <f>DEC2HEX(HEX2DEC(BaseAddressTable!$B$4)+HEX2DEC(C208))</f>
        <v>A026BF78</v>
      </c>
      <c r="E208" s="20" t="s">
        <v>61</v>
      </c>
      <c r="F208" s="20" t="s">
        <v>2975</v>
      </c>
      <c r="G208" s="20" t="s">
        <v>58</v>
      </c>
      <c r="H208" s="20">
        <v>0</v>
      </c>
      <c r="I208" s="202"/>
      <c r="J208" s="189" t="s">
        <v>2991</v>
      </c>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row>
    <row r="209" spans="1:62" s="179" customFormat="1">
      <c r="A209" s="20" t="s">
        <v>9</v>
      </c>
      <c r="B209" s="200" t="s">
        <v>817</v>
      </c>
      <c r="C209" s="20" t="s">
        <v>818</v>
      </c>
      <c r="D209" s="182" t="str">
        <f>DEC2HEX(HEX2DEC(BaseAddressTable!$B$4)+HEX2DEC(C209))</f>
        <v>A026BF90</v>
      </c>
      <c r="E209" s="20" t="s">
        <v>61</v>
      </c>
      <c r="F209" s="20" t="s">
        <v>819</v>
      </c>
      <c r="G209" s="20" t="s">
        <v>58</v>
      </c>
      <c r="H209" s="20">
        <v>0</v>
      </c>
      <c r="I209" s="202" t="s">
        <v>820</v>
      </c>
      <c r="J209" s="20" t="s">
        <v>2450</v>
      </c>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row>
    <row r="210" spans="1:62" s="179" customFormat="1">
      <c r="A210" s="20" t="s">
        <v>9</v>
      </c>
      <c r="B210" s="200" t="s">
        <v>821</v>
      </c>
      <c r="C210" s="20" t="s">
        <v>822</v>
      </c>
      <c r="D210" s="182" t="str">
        <f>DEC2HEX(HEX2DEC(BaseAddressTable!$B$4)+HEX2DEC(C210))</f>
        <v>A026BF94</v>
      </c>
      <c r="E210" s="20" t="s">
        <v>61</v>
      </c>
      <c r="F210" s="20" t="s">
        <v>823</v>
      </c>
      <c r="G210" s="20" t="s">
        <v>58</v>
      </c>
      <c r="H210" s="20">
        <v>0</v>
      </c>
      <c r="I210" s="202" t="s">
        <v>824</v>
      </c>
      <c r="J210" s="20" t="s">
        <v>2451</v>
      </c>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row>
    <row r="211" spans="1:62" s="179" customFormat="1">
      <c r="A211" s="20" t="s">
        <v>9</v>
      </c>
      <c r="B211" s="200" t="s">
        <v>825</v>
      </c>
      <c r="C211" s="20" t="s">
        <v>826</v>
      </c>
      <c r="D211" s="182" t="str">
        <f>DEC2HEX(HEX2DEC(BaseAddressTable!$B$4)+HEX2DEC(C211))</f>
        <v>A026BF98</v>
      </c>
      <c r="E211" s="20" t="s">
        <v>61</v>
      </c>
      <c r="F211" s="20" t="s">
        <v>827</v>
      </c>
      <c r="G211" s="20" t="s">
        <v>58</v>
      </c>
      <c r="H211" s="20">
        <v>0</v>
      </c>
      <c r="I211" s="200" t="s">
        <v>828</v>
      </c>
      <c r="J211" s="20" t="s">
        <v>2454</v>
      </c>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row>
    <row r="212" spans="1:62" s="179" customFormat="1">
      <c r="A212" s="20" t="s">
        <v>9</v>
      </c>
      <c r="B212" s="200" t="s">
        <v>829</v>
      </c>
      <c r="C212" s="20" t="s">
        <v>830</v>
      </c>
      <c r="D212" s="182" t="str">
        <f>DEC2HEX(HEX2DEC(BaseAddressTable!$B$4)+HEX2DEC(C212))</f>
        <v>A026BF9C</v>
      </c>
      <c r="E212" s="20" t="s">
        <v>61</v>
      </c>
      <c r="F212" s="20" t="s">
        <v>831</v>
      </c>
      <c r="G212" s="20" t="s">
        <v>58</v>
      </c>
      <c r="H212" s="20">
        <v>0</v>
      </c>
      <c r="I212" s="202" t="s">
        <v>832</v>
      </c>
      <c r="J212" s="20" t="s">
        <v>2452</v>
      </c>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row>
    <row r="213" spans="1:62" s="179" customFormat="1">
      <c r="A213" s="20" t="s">
        <v>9</v>
      </c>
      <c r="B213" s="200" t="s">
        <v>833</v>
      </c>
      <c r="C213" s="20" t="s">
        <v>834</v>
      </c>
      <c r="D213" s="182" t="str">
        <f>DEC2HEX(HEX2DEC(BaseAddressTable!$B$4)+HEX2DEC(C213))</f>
        <v>A026BFA0</v>
      </c>
      <c r="E213" s="20" t="s">
        <v>61</v>
      </c>
      <c r="F213" s="20" t="s">
        <v>835</v>
      </c>
      <c r="G213" s="20" t="s">
        <v>58</v>
      </c>
      <c r="H213" s="20">
        <v>0</v>
      </c>
      <c r="I213" s="200" t="s">
        <v>836</v>
      </c>
      <c r="J213" s="20" t="s">
        <v>2455</v>
      </c>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row>
    <row r="214" spans="1:62" s="179" customFormat="1" ht="74.400000000000006" customHeight="1">
      <c r="A214" s="20" t="s">
        <v>9</v>
      </c>
      <c r="B214" s="200" t="s">
        <v>837</v>
      </c>
      <c r="C214" s="20" t="s">
        <v>838</v>
      </c>
      <c r="D214" s="182" t="str">
        <f>DEC2HEX(HEX2DEC(BaseAddressTable!$B$4)+HEX2DEC(C214))</f>
        <v>A026BFA4</v>
      </c>
      <c r="E214" s="20" t="s">
        <v>61</v>
      </c>
      <c r="F214" s="20" t="s">
        <v>839</v>
      </c>
      <c r="G214" s="20" t="s">
        <v>58</v>
      </c>
      <c r="H214" s="20">
        <v>0</v>
      </c>
      <c r="I214" s="202" t="s">
        <v>2615</v>
      </c>
      <c r="J214" s="20" t="s">
        <v>2453</v>
      </c>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row>
    <row r="215" spans="1:62" s="179" customFormat="1" ht="34.950000000000003" customHeight="1">
      <c r="A215" s="20" t="s">
        <v>9</v>
      </c>
      <c r="B215" s="200" t="s">
        <v>840</v>
      </c>
      <c r="C215" s="20" t="s">
        <v>841</v>
      </c>
      <c r="D215" s="182" t="str">
        <f>DEC2HEX(HEX2DEC(BaseAddressTable!$B$4)+HEX2DEC(C215))</f>
        <v>A026BFA8</v>
      </c>
      <c r="E215" s="20" t="s">
        <v>61</v>
      </c>
      <c r="F215" s="20" t="s">
        <v>842</v>
      </c>
      <c r="G215" s="20" t="s">
        <v>58</v>
      </c>
      <c r="H215" s="20">
        <v>0</v>
      </c>
      <c r="I215" s="202" t="s">
        <v>843</v>
      </c>
      <c r="J215" s="20" t="s">
        <v>2456</v>
      </c>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row>
    <row r="216" spans="1:62" s="179" customFormat="1">
      <c r="A216" s="20" t="s">
        <v>9</v>
      </c>
      <c r="B216" s="200" t="s">
        <v>844</v>
      </c>
      <c r="C216" s="20" t="s">
        <v>86</v>
      </c>
      <c r="D216" s="182" t="str">
        <f>DEC2HEX(HEX2DEC(BaseAddressTable!$B$4)+HEX2DEC(C216))</f>
        <v>A026BFFC</v>
      </c>
      <c r="E216" s="20" t="s">
        <v>61</v>
      </c>
      <c r="F216" s="20" t="s">
        <v>845</v>
      </c>
      <c r="G216" s="20" t="s">
        <v>58</v>
      </c>
      <c r="H216" s="20" t="s">
        <v>846</v>
      </c>
      <c r="I216" s="202" t="s">
        <v>753</v>
      </c>
      <c r="J216" s="20"/>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EA8FE8-36C5-40CD-AF09-BCF7FA0E52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2022-11-21T05:51:05Z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