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BaseAddressTable" sheetId="1" r:id="rId1"/>
    <sheet name="TOP_CTRL_HELPCHIP" sheetId="32" r:id="rId2"/>
  </sheets>
  <calcPr calcId="144525"/>
</workbook>
</file>

<file path=xl/sharedStrings.xml><?xml version="1.0" encoding="utf-8"?>
<sst xmlns="http://schemas.openxmlformats.org/spreadsheetml/2006/main" count="256" uniqueCount="143">
  <si>
    <t>Parameter Name</t>
  </si>
  <si>
    <t>Base Address_hex</t>
  </si>
  <si>
    <t>Base Address Start</t>
  </si>
  <si>
    <t>Range</t>
  </si>
  <si>
    <t>Comments</t>
  </si>
  <si>
    <t>FPGA_BASE_ADDR_TOP_CTRL_TEST</t>
  </si>
  <si>
    <t>A0000000</t>
  </si>
  <si>
    <t>64K</t>
  </si>
  <si>
    <t>TEST Registers</t>
  </si>
  <si>
    <t>Base_addr</t>
  </si>
  <si>
    <t>Register_Name</t>
  </si>
  <si>
    <t>Reg_Addr_Offset_hex</t>
  </si>
  <si>
    <t>REG_ADDR_hex</t>
  </si>
  <si>
    <t>Reg_Type</t>
  </si>
  <si>
    <t>Field_Name</t>
  </si>
  <si>
    <t>Bit_Width</t>
  </si>
  <si>
    <t>Reset_Value_hex</t>
  </si>
  <si>
    <t>Description</t>
  </si>
  <si>
    <t>signal_info</t>
  </si>
  <si>
    <t>FPGA_BASE_ADDR_TOP_CTRL_HELPCHIP</t>
  </si>
  <si>
    <t>HC_VERSION_REGISTER</t>
  </si>
  <si>
    <t>RO</t>
  </si>
  <si>
    <t>hc_revision_num</t>
  </si>
  <si>
    <t>[15:0]</t>
  </si>
  <si>
    <t>Revision number</t>
  </si>
  <si>
    <t>hc_minor_version</t>
  </si>
  <si>
    <t>[23:16]</t>
  </si>
  <si>
    <t>minor version</t>
  </si>
  <si>
    <t>hc_major_version</t>
  </si>
  <si>
    <t>[31:24]</t>
  </si>
  <si>
    <t>major version</t>
  </si>
  <si>
    <t>HC_DEBUG_REVISION</t>
  </si>
  <si>
    <t>hc_debug_revision</t>
  </si>
  <si>
    <t>[31:0]</t>
  </si>
  <si>
    <t xml:space="preserve">Debug build version. Should be 0 for official builds. </t>
  </si>
  <si>
    <t>HC_TIMESTAMP</t>
  </si>
  <si>
    <t>hc_timestamp</t>
  </si>
  <si>
    <t>timestamp</t>
  </si>
  <si>
    <t>HC_DEBUG_RW_0</t>
  </si>
  <si>
    <t>1F00</t>
  </si>
  <si>
    <t>RW</t>
  </si>
  <si>
    <t>hc_debug_rw_0</t>
  </si>
  <si>
    <t>debug ethernet loopback</t>
  </si>
  <si>
    <t>ctrl.debug_rw[0]</t>
  </si>
  <si>
    <t>HC_DEBUG_RW_1</t>
  </si>
  <si>
    <t>1F04</t>
  </si>
  <si>
    <t>hc_debug_rw_1</t>
  </si>
  <si>
    <t>debug ethernet restart_tx_rx</t>
  </si>
  <si>
    <t>ctrl.debug_rw[1]</t>
  </si>
  <si>
    <t>HC_DEBUG_RW_2</t>
  </si>
  <si>
    <t>1F08</t>
  </si>
  <si>
    <t>hc_debug_rw_2</t>
  </si>
  <si>
    <t>debug ethernet sys_reset</t>
  </si>
  <si>
    <t>ctrl.debug_rw[2]</t>
  </si>
  <si>
    <t>HC_DEBUG_RW_3</t>
  </si>
  <si>
    <t>hc_debug_rw_3</t>
  </si>
  <si>
    <t>ctrl.debug_rw[3]</t>
  </si>
  <si>
    <t>HC_DEBUG_RW_4</t>
  </si>
  <si>
    <t>hc_debug_rw_4</t>
  </si>
  <si>
    <t>ctrl.debug_rw[4]</t>
  </si>
  <si>
    <t>HC_DEBUG_RW_5</t>
  </si>
  <si>
    <t>hc_debug_rw_5</t>
  </si>
  <si>
    <t>ctrl.debug_rw[5]</t>
  </si>
  <si>
    <t>HC_DEBUG_RW_6</t>
  </si>
  <si>
    <t>hc_debug_rw_6</t>
  </si>
  <si>
    <t>ctrl.debug_rw[6]</t>
  </si>
  <si>
    <t>HC_DEBUG_RW_7</t>
  </si>
  <si>
    <t>hc_debug_rw_7</t>
  </si>
  <si>
    <t>ctrl.debug_rw[7]</t>
  </si>
  <si>
    <t>HC_DEBUG_RW_8</t>
  </si>
  <si>
    <t>hc_debug_rw_8</t>
  </si>
  <si>
    <t>ctrl.debug_rw[8]</t>
  </si>
  <si>
    <t>HC_DEBUG_RW_9</t>
  </si>
  <si>
    <t>hc_debug_rw_9</t>
  </si>
  <si>
    <t>ctrl.debug_rw[9]</t>
  </si>
  <si>
    <t>HC_DEBUG_RW_10</t>
  </si>
  <si>
    <t>hc_debug_rw_10</t>
  </si>
  <si>
    <t>ctrl.debug_rw[10]</t>
  </si>
  <si>
    <t>HC_DEBUG_RW_11</t>
  </si>
  <si>
    <t>hc_debug_rw_11</t>
  </si>
  <si>
    <t>ctrl.debug_rw[11]</t>
  </si>
  <si>
    <t>HC_DEBUG_RW_12</t>
  </si>
  <si>
    <t>hc_debug_rw_12</t>
  </si>
  <si>
    <t>ctrl.debug_rw[12]</t>
  </si>
  <si>
    <t>HC_DEBUG_RW_13</t>
  </si>
  <si>
    <t>hc_debug_rw_13</t>
  </si>
  <si>
    <t>ctrl.debug_rw[13]</t>
  </si>
  <si>
    <t>HC_DEBUG_RW_14</t>
  </si>
  <si>
    <t>hc_debug_rw_14</t>
  </si>
  <si>
    <t>ctrl.debug_rw[14]</t>
  </si>
  <si>
    <t>HC_DEBUG_RW_15</t>
  </si>
  <si>
    <t>hc_debug_rw_15</t>
  </si>
  <si>
    <t>ctrl.debug_rw[15]</t>
  </si>
  <si>
    <t>HC_DEBUG_RW_16</t>
  </si>
  <si>
    <t>hc_debug_rw_16</t>
  </si>
  <si>
    <t>ctrl.debug_rw[16]</t>
  </si>
  <si>
    <t>HC_DEBUG_RW_17</t>
  </si>
  <si>
    <t>hc_debug_rw_17</t>
  </si>
  <si>
    <t>ctrl.debug_rw[17]</t>
  </si>
  <si>
    <t>HC_DEBUG_RW_18</t>
  </si>
  <si>
    <t>hc_debug_rw_18</t>
  </si>
  <si>
    <t>ctrl.debug_rw[18]</t>
  </si>
  <si>
    <t>HC_DEBUG_RW_19</t>
  </si>
  <si>
    <t>hc_debug_rw_19</t>
  </si>
  <si>
    <t>ctrl.debug_rw[19]</t>
  </si>
  <si>
    <t>HC_DEBUG_RW_20</t>
  </si>
  <si>
    <t>hc_debug_rw_20</t>
  </si>
  <si>
    <t>ctrl.debug_rw[20]</t>
  </si>
  <si>
    <t>HC_DEBUG_RW_21</t>
  </si>
  <si>
    <t>hc_debug_rw_21</t>
  </si>
  <si>
    <t>ctrl.debug_rw[21]</t>
  </si>
  <si>
    <t>HC_DEBUG_RW_22</t>
  </si>
  <si>
    <t>hc_debug_rw_22</t>
  </si>
  <si>
    <t>ctrl.debug_rw[22]</t>
  </si>
  <si>
    <t>HC_DEBUG_RW_23</t>
  </si>
  <si>
    <t>hc_debug_rw_23</t>
  </si>
  <si>
    <t xml:space="preserve"> </t>
  </si>
  <si>
    <t>ctrl.debug_rw[23]</t>
  </si>
  <si>
    <t>HC_DEBUG_RW_24</t>
  </si>
  <si>
    <t>hc_debug_rw_24</t>
  </si>
  <si>
    <t>ctrl.debug_rw[24]</t>
  </si>
  <si>
    <t>HC_DEBUG_RW_25</t>
  </si>
  <si>
    <t>hc_debug_rw_25</t>
  </si>
  <si>
    <t>ctrl.debug_rw[25]</t>
  </si>
  <si>
    <t>HC_DEBUG_RW_26</t>
  </si>
  <si>
    <t>hc_debug_rw_26</t>
  </si>
  <si>
    <t>ctrl.debug_rw[26]</t>
  </si>
  <si>
    <t>HC_DEBUG_RW_27</t>
  </si>
  <si>
    <t>hc_debug_rw_27</t>
  </si>
  <si>
    <t>ctrl.debug_rw[27]</t>
  </si>
  <si>
    <t>HC_DEBUG_RW_28</t>
  </si>
  <si>
    <t>hc_debug_rw_28</t>
  </si>
  <si>
    <t>ctrl.debug_rw[28]</t>
  </si>
  <si>
    <t>HC_DEBUG_RW_29</t>
  </si>
  <si>
    <t>hc_debug_rw_29</t>
  </si>
  <si>
    <t>ctrl.debug_rw[29]</t>
  </si>
  <si>
    <t>HC_DEBUG_RW_30</t>
  </si>
  <si>
    <t>hc_debug_rw_30</t>
  </si>
  <si>
    <t>ctrl.debug_rw[30]</t>
  </si>
  <si>
    <t>HC_DBG_SCRATCH</t>
  </si>
  <si>
    <t>1FFC</t>
  </si>
  <si>
    <t>hc_dbg_scratch</t>
  </si>
  <si>
    <t>3333_cccc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</si>
</sst>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b/>
      <sz val="11"/>
      <color rgb="FF000000"/>
      <name val="Calibri"/>
      <charset val="134"/>
    </font>
    <font>
      <sz val="1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EEBF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FFFFFF"/>
        <bgColor rgb="FFDEEBF7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10" borderId="7" applyNumberFormat="0" applyAlignment="0" applyProtection="0"/>
    <xf numFmtId="0" fontId="14" fillId="11" borderId="8" applyNumberFormat="0" applyAlignment="0" applyProtection="0"/>
    <xf numFmtId="0" fontId="15" fillId="11" borderId="7" applyNumberFormat="0" applyAlignment="0" applyProtection="0"/>
    <xf numFmtId="0" fontId="16" fillId="12" borderId="9" applyNumberFormat="0" applyAlignment="0" applyProtection="0"/>
    <xf numFmtId="0" fontId="17" fillId="0" borderId="10" applyNumberFormat="0" applyFill="0" applyAlignment="0" applyProtection="0"/>
    <xf numFmtId="0" fontId="18" fillId="0" borderId="11" applyNumberFormat="0" applyFill="0" applyAlignment="0" applyProtection="0"/>
    <xf numFmtId="0" fontId="19" fillId="13" borderId="0" applyNumberFormat="0" applyBorder="0" applyAlignment="0" applyProtection="0"/>
    <xf numFmtId="0" fontId="20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0" fillId="18" borderId="0" applyNumberFormat="0" applyBorder="0" applyAlignment="0" applyProtection="0"/>
    <xf numFmtId="0" fontId="22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22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22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22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  <xf numFmtId="0" fontId="22" fillId="35" borderId="0" applyNumberFormat="0" applyBorder="0" applyAlignment="0" applyProtection="0"/>
    <xf numFmtId="0" fontId="0" fillId="36" borderId="0" applyNumberFormat="0" applyBorder="0" applyAlignment="0" applyProtection="0"/>
    <xf numFmtId="0" fontId="0" fillId="37" borderId="0" applyNumberFormat="0" applyBorder="0" applyAlignment="0" applyProtection="0"/>
    <xf numFmtId="0" fontId="0" fillId="38" borderId="0" applyNumberFormat="0" applyBorder="0" applyAlignment="0" applyProtection="0"/>
    <xf numFmtId="0" fontId="2" fillId="0" borderId="0"/>
  </cellStyleXfs>
  <cellXfs count="38">
    <xf numFmtId="0" fontId="0" fillId="0" borderId="0" xfId="0"/>
    <xf numFmtId="0" fontId="1" fillId="0" borderId="0" xfId="49" applyFont="1"/>
    <xf numFmtId="0" fontId="2" fillId="2" borderId="0" xfId="49" applyFill="1"/>
    <xf numFmtId="0" fontId="2" fillId="3" borderId="0" xfId="49" applyFill="1" applyAlignment="1">
      <alignment horizontal="center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left" vertical="center"/>
    </xf>
    <xf numFmtId="0" fontId="1" fillId="2" borderId="0" xfId="49" applyFont="1" applyFill="1" applyAlignment="1">
      <alignment horizontal="right"/>
    </xf>
    <xf numFmtId="49" fontId="1" fillId="2" borderId="0" xfId="49" applyNumberFormat="1" applyFont="1" applyFill="1" applyAlignment="1">
      <alignment horizontal="left" vertical="center" wrapText="1"/>
    </xf>
    <xf numFmtId="0" fontId="1" fillId="2" borderId="0" xfId="49" applyFont="1" applyFill="1"/>
    <xf numFmtId="0" fontId="3" fillId="4" borderId="1" xfId="49" applyFont="1" applyFill="1" applyBorder="1" applyAlignment="1">
      <alignment horizontal="center" vertical="center"/>
    </xf>
    <xf numFmtId="0" fontId="3" fillId="4" borderId="1" xfId="49" applyFont="1" applyFill="1" applyBorder="1" applyAlignment="1">
      <alignment horizontal="left" vertical="center"/>
    </xf>
    <xf numFmtId="0" fontId="3" fillId="4" borderId="1" xfId="49" applyFont="1" applyFill="1" applyBorder="1" applyAlignment="1">
      <alignment horizontal="right"/>
    </xf>
    <xf numFmtId="0" fontId="2" fillId="0" borderId="1" xfId="49" applyBorder="1" applyAlignment="1">
      <alignment horizontal="center" vertical="center"/>
    </xf>
    <xf numFmtId="0" fontId="2" fillId="0" borderId="1" xfId="49" applyBorder="1"/>
    <xf numFmtId="0" fontId="1" fillId="5" borderId="1" xfId="49" applyFont="1" applyFill="1" applyBorder="1" applyAlignment="1">
      <alignment horizontal="center" vertical="center"/>
    </xf>
    <xf numFmtId="0" fontId="2" fillId="2" borderId="1" xfId="49" applyFill="1" applyBorder="1" applyAlignment="1">
      <alignment horizontal="center" vertical="center"/>
    </xf>
    <xf numFmtId="0" fontId="2" fillId="0" borderId="1" xfId="49" applyBorder="1" applyAlignment="1">
      <alignment horizontal="right"/>
    </xf>
    <xf numFmtId="0" fontId="2" fillId="6" borderId="1" xfId="49" applyFill="1" applyBorder="1" applyAlignment="1">
      <alignment horizontal="center" vertical="center"/>
    </xf>
    <xf numFmtId="0" fontId="2" fillId="6" borderId="1" xfId="49" applyFill="1" applyBorder="1" applyAlignment="1">
      <alignment horizontal="right"/>
    </xf>
    <xf numFmtId="0" fontId="2" fillId="3" borderId="1" xfId="49" applyFill="1" applyBorder="1" applyAlignment="1">
      <alignment horizontal="center" vertical="center"/>
    </xf>
    <xf numFmtId="0" fontId="2" fillId="3" borderId="1" xfId="49" applyFill="1" applyBorder="1" applyAlignment="1">
      <alignment horizontal="right"/>
    </xf>
    <xf numFmtId="0" fontId="2" fillId="3" borderId="1" xfId="49" applyFill="1" applyBorder="1" applyAlignment="1">
      <alignment horizontal="right" wrapText="1"/>
    </xf>
    <xf numFmtId="49" fontId="3" fillId="4" borderId="1" xfId="49" applyNumberFormat="1" applyFont="1" applyFill="1" applyBorder="1" applyAlignment="1">
      <alignment horizontal="left" vertical="center" wrapText="1"/>
    </xf>
    <xf numFmtId="0" fontId="2" fillId="0" borderId="1" xfId="49" applyBorder="1" applyAlignment="1">
      <alignment wrapText="1"/>
    </xf>
    <xf numFmtId="0" fontId="2" fillId="0" borderId="1" xfId="49" applyBorder="1" applyAlignment="1">
      <alignment horizontal="left" vertical="center"/>
    </xf>
    <xf numFmtId="0" fontId="2" fillId="0" borderId="0" xfId="49"/>
    <xf numFmtId="49" fontId="2" fillId="0" borderId="1" xfId="49" applyNumberFormat="1" applyBorder="1" applyAlignment="1">
      <alignment wrapText="1"/>
    </xf>
    <xf numFmtId="0" fontId="2" fillId="6" borderId="1" xfId="49" applyFill="1" applyBorder="1"/>
    <xf numFmtId="0" fontId="2" fillId="3" borderId="1" xfId="49" applyFill="1" applyBorder="1" applyAlignment="1">
      <alignment horizontal="left" vertical="top" wrapText="1"/>
    </xf>
    <xf numFmtId="0" fontId="2" fillId="3" borderId="1" xfId="49" applyFill="1" applyBorder="1" applyAlignment="1">
      <alignment horizontal="left" vertical="center"/>
    </xf>
    <xf numFmtId="0" fontId="2" fillId="2" borderId="0" xfId="49" applyFill="1" applyAlignment="1">
      <alignment horizontal="center" vertical="center"/>
    </xf>
    <xf numFmtId="0" fontId="1" fillId="3" borderId="1" xfId="49" applyFont="1" applyFill="1" applyBorder="1" applyAlignment="1">
      <alignment horizontal="left" vertical="center" wrapText="1"/>
    </xf>
    <xf numFmtId="0" fontId="2" fillId="3" borderId="1" xfId="49" applyFill="1" applyBorder="1" applyAlignment="1">
      <alignment horizontal="left" vertical="center" wrapText="1"/>
    </xf>
    <xf numFmtId="0" fontId="1" fillId="3" borderId="1" xfId="49" applyFont="1" applyFill="1" applyBorder="1" applyAlignment="1">
      <alignment horizontal="left" vertical="center"/>
    </xf>
    <xf numFmtId="0" fontId="0" fillId="7" borderId="0" xfId="0" applyFill="1"/>
    <xf numFmtId="0" fontId="3" fillId="8" borderId="2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5" sqref="C5"/>
    </sheetView>
  </sheetViews>
  <sheetFormatPr defaultColWidth="9" defaultRowHeight="14.25" outlineLevelRow="1" outlineLevelCol="4"/>
  <cols>
    <col min="1" max="1" width="67" customWidth="1"/>
    <col min="2" max="2" width="16.5583333333333" customWidth="1"/>
    <col min="3" max="3" width="19.8833333333333" customWidth="1"/>
    <col min="4" max="4" width="10.6666666666667" customWidth="1"/>
    <col min="5" max="5" width="75.5583333333333" customWidth="1"/>
  </cols>
  <sheetData>
    <row r="1" ht="15" spans="1: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</row>
    <row r="2" s="34" customFormat="1" ht="15" spans="1:5">
      <c r="A2" s="36" t="s">
        <v>5</v>
      </c>
      <c r="B2" s="37" t="s">
        <v>6</v>
      </c>
      <c r="C2" s="37" t="str">
        <f t="shared" ref="C2" si="0">CONCATENATE(LEFT(B2,4),"_",RIGHT(B2,4))</f>
        <v>A000_0000</v>
      </c>
      <c r="D2" s="37" t="s">
        <v>7</v>
      </c>
      <c r="E2" s="37" t="s">
        <v>8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E7E6E6"/>
  </sheetPr>
  <dimension ref="A1:BJ38"/>
  <sheetViews>
    <sheetView tabSelected="1" zoomScale="130" zoomScaleNormal="130" workbookViewId="0">
      <selection activeCell="C6" sqref="C6"/>
    </sheetView>
  </sheetViews>
  <sheetFormatPr defaultColWidth="8.88333333333333" defaultRowHeight="15"/>
  <cols>
    <col min="1" max="1" width="40.8833333333333" style="4" customWidth="1"/>
    <col min="2" max="2" width="47.1083333333333" style="5" customWidth="1"/>
    <col min="3" max="3" width="19.4416666666667" style="4" customWidth="1"/>
    <col min="4" max="4" width="15" style="4" customWidth="1"/>
    <col min="5" max="5" width="9.55833333333333" style="4" customWidth="1"/>
    <col min="6" max="6" width="33.4416666666667" style="4" customWidth="1"/>
    <col min="7" max="7" width="11.775" style="4" customWidth="1"/>
    <col min="8" max="8" width="19.1083333333333" style="6" customWidth="1"/>
    <col min="9" max="9" width="52.4416666666667" style="7" customWidth="1"/>
    <col min="10" max="10" width="38.6666666666667" style="5" customWidth="1"/>
    <col min="11" max="16384" width="8.88333333333333" style="8"/>
  </cols>
  <sheetData>
    <row r="1" s="1" customFormat="1" spans="1:10">
      <c r="A1" s="9" t="s">
        <v>9</v>
      </c>
      <c r="B1" s="10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11" t="s">
        <v>16</v>
      </c>
      <c r="I1" s="22" t="s">
        <v>17</v>
      </c>
      <c r="J1" s="10" t="s">
        <v>18</v>
      </c>
    </row>
    <row r="2" s="2" customFormat="1" spans="1:11">
      <c r="A2" s="12" t="s">
        <v>19</v>
      </c>
      <c r="B2" s="13" t="s">
        <v>20</v>
      </c>
      <c r="C2" s="12">
        <v>0</v>
      </c>
      <c r="D2" s="14" t="str">
        <f>DEC2HEX(HEX2DEC(BaseAddressTable!$B$2)+HEX2DEC(C2))</f>
        <v>A0000000</v>
      </c>
      <c r="E2" s="12" t="s">
        <v>21</v>
      </c>
      <c r="F2" s="15" t="s">
        <v>22</v>
      </c>
      <c r="G2" s="12" t="s">
        <v>23</v>
      </c>
      <c r="H2" s="16">
        <v>0</v>
      </c>
      <c r="I2" s="23" t="s">
        <v>24</v>
      </c>
      <c r="J2" s="24" t="str">
        <f>IF(E2="RO",CONCATENATE("param.",F2),CONCATENATE("ctrl.",F2))</f>
        <v>param.hc_revision_num</v>
      </c>
      <c r="K2" s="25"/>
    </row>
    <row r="3" s="2" customFormat="1" spans="1:11">
      <c r="A3" s="12" t="s">
        <v>19</v>
      </c>
      <c r="B3" s="13" t="s">
        <v>20</v>
      </c>
      <c r="C3" s="12">
        <v>0</v>
      </c>
      <c r="D3" s="14" t="str">
        <f>DEC2HEX(HEX2DEC(BaseAddressTable!$B$2)+HEX2DEC(C3))</f>
        <v>A0000000</v>
      </c>
      <c r="E3" s="12" t="s">
        <v>21</v>
      </c>
      <c r="F3" s="15" t="s">
        <v>25</v>
      </c>
      <c r="G3" s="12" t="s">
        <v>26</v>
      </c>
      <c r="H3" s="16">
        <v>0</v>
      </c>
      <c r="I3" s="23" t="s">
        <v>27</v>
      </c>
      <c r="J3" s="24" t="str">
        <f>IF(E3="RO",CONCATENATE("param.",F3),CONCATENATE("ctrl.",F3))</f>
        <v>param.hc_minor_version</v>
      </c>
      <c r="K3" s="25"/>
    </row>
    <row r="4" s="2" customFormat="1" spans="1:11">
      <c r="A4" s="12" t="s">
        <v>19</v>
      </c>
      <c r="B4" s="13" t="s">
        <v>20</v>
      </c>
      <c r="C4" s="12">
        <v>0</v>
      </c>
      <c r="D4" s="14" t="str">
        <f>DEC2HEX(HEX2DEC(BaseAddressTable!$B$2)+HEX2DEC(C4))</f>
        <v>A0000000</v>
      </c>
      <c r="E4" s="12" t="s">
        <v>21</v>
      </c>
      <c r="F4" s="15" t="s">
        <v>28</v>
      </c>
      <c r="G4" s="12" t="s">
        <v>29</v>
      </c>
      <c r="H4" s="16">
        <v>0</v>
      </c>
      <c r="I4" s="26" t="s">
        <v>30</v>
      </c>
      <c r="J4" s="24" t="str">
        <f>IF(E4="RO",CONCATENATE("param.",F4),CONCATENATE("ctrl.",F4))</f>
        <v>param.hc_major_version</v>
      </c>
      <c r="K4" s="25"/>
    </row>
    <row r="5" s="2" customFormat="1" spans="1:11">
      <c r="A5" s="12" t="s">
        <v>19</v>
      </c>
      <c r="B5" s="13" t="s">
        <v>31</v>
      </c>
      <c r="C5" s="17">
        <v>4</v>
      </c>
      <c r="D5" s="14" t="str">
        <f>DEC2HEX(HEX2DEC(BaseAddressTable!$B$2)+HEX2DEC(C5))</f>
        <v>A0000004</v>
      </c>
      <c r="E5" s="17" t="s">
        <v>21</v>
      </c>
      <c r="F5" s="17" t="s">
        <v>32</v>
      </c>
      <c r="G5" s="17" t="s">
        <v>33</v>
      </c>
      <c r="H5" s="18">
        <v>0</v>
      </c>
      <c r="I5" s="27" t="s">
        <v>34</v>
      </c>
      <c r="J5" s="24" t="str">
        <f>IF(E5="RO",CONCATENATE("param.",F5),CONCATENATE("ctrl.",F5))</f>
        <v>param.hc_debug_revision</v>
      </c>
      <c r="K5" s="25"/>
    </row>
    <row r="6" s="2" customFormat="1" spans="1:11">
      <c r="A6" s="12" t="s">
        <v>19</v>
      </c>
      <c r="B6" s="13" t="s">
        <v>35</v>
      </c>
      <c r="C6" s="17">
        <v>8</v>
      </c>
      <c r="D6" s="14" t="str">
        <f>DEC2HEX(HEX2DEC(BaseAddressTable!$B$2)+HEX2DEC(C6))</f>
        <v>A0000008</v>
      </c>
      <c r="E6" s="17" t="s">
        <v>21</v>
      </c>
      <c r="F6" s="17" t="s">
        <v>36</v>
      </c>
      <c r="G6" s="17" t="s">
        <v>33</v>
      </c>
      <c r="H6" s="18">
        <v>0</v>
      </c>
      <c r="I6" s="27" t="s">
        <v>37</v>
      </c>
      <c r="J6" s="24" t="str">
        <f>IF(E6="RO",CONCATENATE("stat.",F6),CONCATENATE("ctrl.",F6))</f>
        <v>stat.hc_timestamp</v>
      </c>
      <c r="K6" s="25"/>
    </row>
    <row r="7" s="3" customFormat="1" spans="1:62">
      <c r="A7" s="12" t="s">
        <v>19</v>
      </c>
      <c r="B7" s="13" t="s">
        <v>38</v>
      </c>
      <c r="C7" s="19" t="s">
        <v>39</v>
      </c>
      <c r="D7" s="14" t="str">
        <f>DEC2HEX(HEX2DEC(BaseAddressTable!$B$2)+HEX2DEC(C7))</f>
        <v>A0001F00</v>
      </c>
      <c r="E7" s="19" t="s">
        <v>40</v>
      </c>
      <c r="F7" s="19" t="s">
        <v>41</v>
      </c>
      <c r="G7" s="19" t="s">
        <v>33</v>
      </c>
      <c r="H7" s="20">
        <v>0</v>
      </c>
      <c r="I7" s="28" t="s">
        <v>42</v>
      </c>
      <c r="J7" s="29" t="s">
        <v>43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</row>
    <row r="8" s="3" customFormat="1" spans="1:62">
      <c r="A8" s="12" t="s">
        <v>19</v>
      </c>
      <c r="B8" s="13" t="s">
        <v>44</v>
      </c>
      <c r="C8" s="19" t="s">
        <v>45</v>
      </c>
      <c r="D8" s="14" t="str">
        <f>DEC2HEX(HEX2DEC(BaseAddressTable!$B$2)+HEX2DEC(C8))</f>
        <v>A0001F04</v>
      </c>
      <c r="E8" s="19" t="s">
        <v>40</v>
      </c>
      <c r="F8" s="19" t="s">
        <v>46</v>
      </c>
      <c r="G8" s="19" t="s">
        <v>33</v>
      </c>
      <c r="H8" s="20">
        <v>1</v>
      </c>
      <c r="I8" s="28" t="s">
        <v>47</v>
      </c>
      <c r="J8" s="29" t="s">
        <v>48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</row>
    <row r="9" s="3" customFormat="1" spans="1:62">
      <c r="A9" s="12" t="s">
        <v>19</v>
      </c>
      <c r="B9" s="13" t="s">
        <v>49</v>
      </c>
      <c r="C9" s="19" t="s">
        <v>50</v>
      </c>
      <c r="D9" s="14" t="str">
        <f>DEC2HEX(HEX2DEC(BaseAddressTable!$B$2)+HEX2DEC(C9))</f>
        <v>A0001F08</v>
      </c>
      <c r="E9" s="19" t="s">
        <v>40</v>
      </c>
      <c r="F9" s="19" t="s">
        <v>51</v>
      </c>
      <c r="G9" s="19" t="s">
        <v>33</v>
      </c>
      <c r="H9" s="21">
        <v>1</v>
      </c>
      <c r="I9" s="28" t="s">
        <v>52</v>
      </c>
      <c r="J9" s="29" t="s">
        <v>53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</row>
    <row r="10" s="3" customFormat="1" spans="1:62">
      <c r="A10" s="12" t="s">
        <v>19</v>
      </c>
      <c r="B10" s="13" t="s">
        <v>54</v>
      </c>
      <c r="C10" s="19" t="str">
        <f t="shared" ref="C10:C37" si="0">DEC2HEX(HEX2DEC(C9)+4)</f>
        <v>1F0C</v>
      </c>
      <c r="D10" s="14" t="str">
        <f>DEC2HEX(HEX2DEC(BaseAddressTable!$B$2)+HEX2DEC(C10))</f>
        <v>A0001F0C</v>
      </c>
      <c r="E10" s="19" t="s">
        <v>40</v>
      </c>
      <c r="F10" s="19" t="s">
        <v>55</v>
      </c>
      <c r="G10" s="19" t="s">
        <v>33</v>
      </c>
      <c r="H10" s="21">
        <v>0</v>
      </c>
      <c r="I10" s="28"/>
      <c r="J10" s="29" t="s">
        <v>56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</row>
    <row r="11" s="3" customFormat="1" spans="1:62">
      <c r="A11" s="12" t="s">
        <v>19</v>
      </c>
      <c r="B11" s="13" t="s">
        <v>57</v>
      </c>
      <c r="C11" s="19" t="str">
        <f t="shared" si="0"/>
        <v>1F10</v>
      </c>
      <c r="D11" s="14" t="str">
        <f>DEC2HEX(HEX2DEC(BaseAddressTable!$B$2)+HEX2DEC(C11))</f>
        <v>A0001F10</v>
      </c>
      <c r="E11" s="19" t="s">
        <v>40</v>
      </c>
      <c r="F11" s="19" t="s">
        <v>58</v>
      </c>
      <c r="G11" s="19" t="s">
        <v>33</v>
      </c>
      <c r="H11" s="21">
        <v>0</v>
      </c>
      <c r="I11" s="28"/>
      <c r="J11" s="29" t="s">
        <v>59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</row>
    <row r="12" s="3" customFormat="1" spans="1:62">
      <c r="A12" s="12" t="s">
        <v>19</v>
      </c>
      <c r="B12" s="13" t="s">
        <v>60</v>
      </c>
      <c r="C12" s="19" t="str">
        <f t="shared" si="0"/>
        <v>1F14</v>
      </c>
      <c r="D12" s="14" t="str">
        <f>DEC2HEX(HEX2DEC(BaseAddressTable!$B$2)+HEX2DEC(C12))</f>
        <v>A0001F14</v>
      </c>
      <c r="E12" s="19" t="s">
        <v>40</v>
      </c>
      <c r="F12" s="19" t="s">
        <v>61</v>
      </c>
      <c r="G12" s="19" t="s">
        <v>33</v>
      </c>
      <c r="H12" s="21">
        <v>0</v>
      </c>
      <c r="I12" s="28"/>
      <c r="J12" s="29" t="s">
        <v>62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</row>
    <row r="13" s="3" customFormat="1" spans="1:62">
      <c r="A13" s="12" t="s">
        <v>19</v>
      </c>
      <c r="B13" s="13" t="s">
        <v>63</v>
      </c>
      <c r="C13" s="19" t="str">
        <f t="shared" si="0"/>
        <v>1F18</v>
      </c>
      <c r="D13" s="14" t="str">
        <f>DEC2HEX(HEX2DEC(BaseAddressTable!$B$2)+HEX2DEC(C13))</f>
        <v>A0001F18</v>
      </c>
      <c r="E13" s="19" t="s">
        <v>40</v>
      </c>
      <c r="F13" s="19" t="s">
        <v>64</v>
      </c>
      <c r="G13" s="19" t="s">
        <v>33</v>
      </c>
      <c r="H13" s="20">
        <v>0</v>
      </c>
      <c r="I13" s="28"/>
      <c r="J13" s="29" t="s">
        <v>65</v>
      </c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</row>
    <row r="14" s="3" customFormat="1" spans="1:62">
      <c r="A14" s="12" t="s">
        <v>19</v>
      </c>
      <c r="B14" s="13" t="s">
        <v>66</v>
      </c>
      <c r="C14" s="19" t="str">
        <f t="shared" si="0"/>
        <v>1F1C</v>
      </c>
      <c r="D14" s="14" t="str">
        <f>DEC2HEX(HEX2DEC(BaseAddressTable!$B$2)+HEX2DEC(C14))</f>
        <v>A0001F1C</v>
      </c>
      <c r="E14" s="19" t="s">
        <v>40</v>
      </c>
      <c r="F14" s="19" t="s">
        <v>67</v>
      </c>
      <c r="G14" s="19" t="s">
        <v>33</v>
      </c>
      <c r="H14" s="20">
        <v>0</v>
      </c>
      <c r="I14" s="28"/>
      <c r="J14" s="29" t="s">
        <v>68</v>
      </c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</row>
    <row r="15" s="3" customFormat="1" ht="19.2" customHeight="1" spans="1:62">
      <c r="A15" s="12" t="s">
        <v>19</v>
      </c>
      <c r="B15" s="13" t="s">
        <v>69</v>
      </c>
      <c r="C15" s="19" t="str">
        <f t="shared" si="0"/>
        <v>1F20</v>
      </c>
      <c r="D15" s="14" t="str">
        <f>DEC2HEX(HEX2DEC(BaseAddressTable!$B$2)+HEX2DEC(C15))</f>
        <v>A0001F20</v>
      </c>
      <c r="E15" s="19" t="s">
        <v>40</v>
      </c>
      <c r="F15" s="19" t="s">
        <v>70</v>
      </c>
      <c r="G15" s="19" t="s">
        <v>33</v>
      </c>
      <c r="H15" s="20">
        <v>0</v>
      </c>
      <c r="I15" s="28"/>
      <c r="J15" s="29" t="s">
        <v>71</v>
      </c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</row>
    <row r="16" s="3" customFormat="1" spans="1:62">
      <c r="A16" s="12" t="s">
        <v>19</v>
      </c>
      <c r="B16" s="13" t="s">
        <v>72</v>
      </c>
      <c r="C16" s="19" t="str">
        <f t="shared" si="0"/>
        <v>1F24</v>
      </c>
      <c r="D16" s="14" t="str">
        <f>DEC2HEX(HEX2DEC(BaseAddressTable!$B$2)+HEX2DEC(C16))</f>
        <v>A0001F24</v>
      </c>
      <c r="E16" s="19" t="s">
        <v>40</v>
      </c>
      <c r="F16" s="19" t="s">
        <v>73</v>
      </c>
      <c r="G16" s="19" t="s">
        <v>33</v>
      </c>
      <c r="H16" s="20">
        <v>0</v>
      </c>
      <c r="I16" s="28"/>
      <c r="J16" s="29" t="s">
        <v>74</v>
      </c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</row>
    <row r="17" s="3" customFormat="1" spans="1:62">
      <c r="A17" s="12" t="s">
        <v>19</v>
      </c>
      <c r="B17" s="13" t="s">
        <v>75</v>
      </c>
      <c r="C17" s="19" t="str">
        <f t="shared" si="0"/>
        <v>1F28</v>
      </c>
      <c r="D17" s="14" t="str">
        <f>DEC2HEX(HEX2DEC(BaseAddressTable!$B$2)+HEX2DEC(C17))</f>
        <v>A0001F28</v>
      </c>
      <c r="E17" s="19" t="s">
        <v>40</v>
      </c>
      <c r="F17" s="19" t="s">
        <v>76</v>
      </c>
      <c r="G17" s="19" t="s">
        <v>33</v>
      </c>
      <c r="H17" s="20">
        <v>0</v>
      </c>
      <c r="I17" s="28"/>
      <c r="J17" s="29" t="s">
        <v>77</v>
      </c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</row>
    <row r="18" s="3" customFormat="1" spans="1:62">
      <c r="A18" s="12" t="s">
        <v>19</v>
      </c>
      <c r="B18" s="13" t="s">
        <v>78</v>
      </c>
      <c r="C18" s="19" t="str">
        <f t="shared" si="0"/>
        <v>1F2C</v>
      </c>
      <c r="D18" s="14" t="str">
        <f>DEC2HEX(HEX2DEC(BaseAddressTable!$B$2)+HEX2DEC(C18))</f>
        <v>A0001F2C</v>
      </c>
      <c r="E18" s="19" t="s">
        <v>40</v>
      </c>
      <c r="F18" s="19" t="s">
        <v>79</v>
      </c>
      <c r="G18" s="19" t="s">
        <v>33</v>
      </c>
      <c r="H18" s="20">
        <v>0</v>
      </c>
      <c r="I18" s="28"/>
      <c r="J18" s="29" t="s">
        <v>80</v>
      </c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</row>
    <row r="19" s="3" customFormat="1" ht="16.2" customHeight="1" spans="1:62">
      <c r="A19" s="12" t="s">
        <v>19</v>
      </c>
      <c r="B19" s="13" t="s">
        <v>81</v>
      </c>
      <c r="C19" s="19" t="str">
        <f t="shared" si="0"/>
        <v>1F30</v>
      </c>
      <c r="D19" s="14" t="str">
        <f>DEC2HEX(HEX2DEC(BaseAddressTable!$B$2)+HEX2DEC(C19))</f>
        <v>A0001F30</v>
      </c>
      <c r="E19" s="19" t="s">
        <v>40</v>
      </c>
      <c r="F19" s="19" t="s">
        <v>82</v>
      </c>
      <c r="G19" s="19" t="s">
        <v>33</v>
      </c>
      <c r="H19" s="20">
        <v>0</v>
      </c>
      <c r="I19" s="28"/>
      <c r="J19" s="29" t="s">
        <v>83</v>
      </c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</row>
    <row r="20" s="3" customFormat="1" spans="1:62">
      <c r="A20" s="12" t="s">
        <v>19</v>
      </c>
      <c r="B20" s="13" t="s">
        <v>84</v>
      </c>
      <c r="C20" s="19" t="str">
        <f t="shared" si="0"/>
        <v>1F34</v>
      </c>
      <c r="D20" s="14" t="str">
        <f>DEC2HEX(HEX2DEC(BaseAddressTable!$B$2)+HEX2DEC(C20))</f>
        <v>A0001F34</v>
      </c>
      <c r="E20" s="19" t="s">
        <v>40</v>
      </c>
      <c r="F20" s="19" t="s">
        <v>85</v>
      </c>
      <c r="G20" s="19" t="s">
        <v>33</v>
      </c>
      <c r="H20" s="20">
        <v>0</v>
      </c>
      <c r="I20" s="28"/>
      <c r="J20" s="29" t="s">
        <v>86</v>
      </c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</row>
    <row r="21" s="3" customFormat="1" spans="1:62">
      <c r="A21" s="12" t="s">
        <v>19</v>
      </c>
      <c r="B21" s="13" t="s">
        <v>87</v>
      </c>
      <c r="C21" s="19" t="str">
        <f t="shared" si="0"/>
        <v>1F38</v>
      </c>
      <c r="D21" s="14" t="str">
        <f>DEC2HEX(HEX2DEC(BaseAddressTable!$B$2)+HEX2DEC(C21))</f>
        <v>A0001F38</v>
      </c>
      <c r="E21" s="19" t="s">
        <v>40</v>
      </c>
      <c r="F21" s="19" t="s">
        <v>88</v>
      </c>
      <c r="G21" s="19" t="s">
        <v>33</v>
      </c>
      <c r="H21" s="20">
        <v>0</v>
      </c>
      <c r="I21" s="31"/>
      <c r="J21" s="29" t="s">
        <v>89</v>
      </c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</row>
    <row r="22" s="3" customFormat="1" spans="1:62">
      <c r="A22" s="12" t="s">
        <v>19</v>
      </c>
      <c r="B22" s="13" t="s">
        <v>90</v>
      </c>
      <c r="C22" s="19" t="str">
        <f t="shared" si="0"/>
        <v>1F3C</v>
      </c>
      <c r="D22" s="14" t="str">
        <f>DEC2HEX(HEX2DEC(BaseAddressTable!$B$2)+HEX2DEC(C22))</f>
        <v>A0001F3C</v>
      </c>
      <c r="E22" s="19" t="s">
        <v>40</v>
      </c>
      <c r="F22" s="19" t="s">
        <v>91</v>
      </c>
      <c r="G22" s="19" t="s">
        <v>33</v>
      </c>
      <c r="H22" s="20">
        <v>0</v>
      </c>
      <c r="I22" s="31"/>
      <c r="J22" s="29" t="s">
        <v>92</v>
      </c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</row>
    <row r="23" s="3" customFormat="1" ht="14.25" customHeight="1" spans="1:62">
      <c r="A23" s="12" t="s">
        <v>19</v>
      </c>
      <c r="B23" s="13" t="s">
        <v>93</v>
      </c>
      <c r="C23" s="19" t="str">
        <f t="shared" si="0"/>
        <v>1F40</v>
      </c>
      <c r="D23" s="14" t="str">
        <f>DEC2HEX(HEX2DEC(BaseAddressTable!$B$2)+HEX2DEC(C23))</f>
        <v>A0001F40</v>
      </c>
      <c r="E23" s="19" t="s">
        <v>40</v>
      </c>
      <c r="F23" s="19" t="s">
        <v>94</v>
      </c>
      <c r="G23" s="19" t="s">
        <v>33</v>
      </c>
      <c r="H23" s="20">
        <v>0</v>
      </c>
      <c r="I23" s="32"/>
      <c r="J23" s="29" t="s">
        <v>95</v>
      </c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</row>
    <row r="24" s="3" customFormat="1" spans="1:62">
      <c r="A24" s="12" t="s">
        <v>19</v>
      </c>
      <c r="B24" s="13" t="s">
        <v>96</v>
      </c>
      <c r="C24" s="19" t="str">
        <f t="shared" si="0"/>
        <v>1F44</v>
      </c>
      <c r="D24" s="14" t="str">
        <f>DEC2HEX(HEX2DEC(BaseAddressTable!$B$2)+HEX2DEC(C24))</f>
        <v>A0001F44</v>
      </c>
      <c r="E24" s="19" t="s">
        <v>40</v>
      </c>
      <c r="F24" s="19" t="s">
        <v>97</v>
      </c>
      <c r="G24" s="19" t="s">
        <v>33</v>
      </c>
      <c r="H24" s="20">
        <v>0</v>
      </c>
      <c r="I24" s="32"/>
      <c r="J24" s="29" t="s">
        <v>98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</row>
    <row r="25" s="3" customFormat="1" spans="1:62">
      <c r="A25" s="12" t="s">
        <v>19</v>
      </c>
      <c r="B25" s="13" t="s">
        <v>99</v>
      </c>
      <c r="C25" s="19" t="str">
        <f t="shared" si="0"/>
        <v>1F48</v>
      </c>
      <c r="D25" s="14" t="str">
        <f>DEC2HEX(HEX2DEC(BaseAddressTable!$B$2)+HEX2DEC(C25))</f>
        <v>A0001F48</v>
      </c>
      <c r="E25" s="19" t="s">
        <v>40</v>
      </c>
      <c r="F25" s="19" t="s">
        <v>100</v>
      </c>
      <c r="G25" s="19" t="s">
        <v>33</v>
      </c>
      <c r="H25" s="20">
        <v>0</v>
      </c>
      <c r="I25" s="32"/>
      <c r="J25" s="29" t="s">
        <v>101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</row>
    <row r="26" s="3" customFormat="1" spans="1:62">
      <c r="A26" s="12" t="s">
        <v>19</v>
      </c>
      <c r="B26" s="13" t="s">
        <v>102</v>
      </c>
      <c r="C26" s="19" t="str">
        <f t="shared" si="0"/>
        <v>1F4C</v>
      </c>
      <c r="D26" s="14" t="str">
        <f>DEC2HEX(HEX2DEC(BaseAddressTable!$B$2)+HEX2DEC(C26))</f>
        <v>A0001F4C</v>
      </c>
      <c r="E26" s="19" t="s">
        <v>40</v>
      </c>
      <c r="F26" s="19" t="s">
        <v>103</v>
      </c>
      <c r="G26" s="19" t="s">
        <v>33</v>
      </c>
      <c r="H26" s="20">
        <v>0</v>
      </c>
      <c r="I26" s="32"/>
      <c r="J26" s="29" t="s">
        <v>104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</row>
    <row r="27" s="3" customFormat="1" ht="14.25" customHeight="1" spans="1:62">
      <c r="A27" s="12" t="s">
        <v>19</v>
      </c>
      <c r="B27" s="13" t="s">
        <v>105</v>
      </c>
      <c r="C27" s="19" t="str">
        <f t="shared" si="0"/>
        <v>1F50</v>
      </c>
      <c r="D27" s="14" t="str">
        <f>DEC2HEX(HEX2DEC(BaseAddressTable!$B$2)+HEX2DEC(C27))</f>
        <v>A0001F50</v>
      </c>
      <c r="E27" s="19" t="s">
        <v>40</v>
      </c>
      <c r="F27" s="19" t="s">
        <v>106</v>
      </c>
      <c r="G27" s="19" t="s">
        <v>33</v>
      </c>
      <c r="H27" s="20">
        <v>0</v>
      </c>
      <c r="I27" s="32"/>
      <c r="J27" s="29" t="s">
        <v>107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</row>
    <row r="28" s="3" customFormat="1" spans="1:62">
      <c r="A28" s="12" t="s">
        <v>19</v>
      </c>
      <c r="B28" s="13" t="s">
        <v>108</v>
      </c>
      <c r="C28" s="19" t="str">
        <f t="shared" si="0"/>
        <v>1F54</v>
      </c>
      <c r="D28" s="14" t="str">
        <f>DEC2HEX(HEX2DEC(BaseAddressTable!$B$2)+HEX2DEC(C28))</f>
        <v>A0001F54</v>
      </c>
      <c r="E28" s="19" t="s">
        <v>40</v>
      </c>
      <c r="F28" s="19" t="s">
        <v>109</v>
      </c>
      <c r="G28" s="19" t="s">
        <v>33</v>
      </c>
      <c r="H28" s="20">
        <v>0</v>
      </c>
      <c r="I28" s="32"/>
      <c r="J28" s="29" t="s">
        <v>110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</row>
    <row r="29" s="3" customFormat="1" spans="1:62">
      <c r="A29" s="12" t="s">
        <v>19</v>
      </c>
      <c r="B29" s="13" t="s">
        <v>111</v>
      </c>
      <c r="C29" s="19" t="str">
        <f t="shared" si="0"/>
        <v>1F58</v>
      </c>
      <c r="D29" s="14" t="str">
        <f>DEC2HEX(HEX2DEC(BaseAddressTable!$B$2)+HEX2DEC(C29))</f>
        <v>A0001F58</v>
      </c>
      <c r="E29" s="19" t="s">
        <v>40</v>
      </c>
      <c r="F29" s="19" t="s">
        <v>112</v>
      </c>
      <c r="G29" s="19" t="s">
        <v>33</v>
      </c>
      <c r="H29" s="20">
        <v>0</v>
      </c>
      <c r="I29" s="32"/>
      <c r="J29" s="29" t="s">
        <v>113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</row>
    <row r="30" s="3" customFormat="1" spans="1:62">
      <c r="A30" s="12" t="s">
        <v>19</v>
      </c>
      <c r="B30" s="13" t="s">
        <v>114</v>
      </c>
      <c r="C30" s="19" t="str">
        <f t="shared" si="0"/>
        <v>1F5C</v>
      </c>
      <c r="D30" s="14" t="str">
        <f>DEC2HEX(HEX2DEC(BaseAddressTable!$B$2)+HEX2DEC(C30))</f>
        <v>A0001F5C</v>
      </c>
      <c r="E30" s="19" t="s">
        <v>40</v>
      </c>
      <c r="F30" s="19" t="s">
        <v>115</v>
      </c>
      <c r="G30" s="19" t="s">
        <v>33</v>
      </c>
      <c r="H30" s="20">
        <v>0</v>
      </c>
      <c r="I30" s="32" t="s">
        <v>116</v>
      </c>
      <c r="J30" s="33" t="s">
        <v>117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</row>
    <row r="31" s="3" customFormat="1" spans="1:62">
      <c r="A31" s="12" t="s">
        <v>19</v>
      </c>
      <c r="B31" s="13" t="s">
        <v>118</v>
      </c>
      <c r="C31" s="19" t="str">
        <f t="shared" si="0"/>
        <v>1F60</v>
      </c>
      <c r="D31" s="14" t="str">
        <f>DEC2HEX(HEX2DEC(BaseAddressTable!$B$2)+HEX2DEC(C31))</f>
        <v>A0001F60</v>
      </c>
      <c r="E31" s="19" t="s">
        <v>40</v>
      </c>
      <c r="F31" s="19" t="s">
        <v>119</v>
      </c>
      <c r="G31" s="19" t="s">
        <v>33</v>
      </c>
      <c r="H31" s="20">
        <v>0</v>
      </c>
      <c r="I31" s="32" t="s">
        <v>116</v>
      </c>
      <c r="J31" s="33" t="s">
        <v>120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</row>
    <row r="32" s="3" customFormat="1" spans="1:62">
      <c r="A32" s="12" t="s">
        <v>19</v>
      </c>
      <c r="B32" s="13" t="s">
        <v>121</v>
      </c>
      <c r="C32" s="19" t="str">
        <f t="shared" si="0"/>
        <v>1F64</v>
      </c>
      <c r="D32" s="14" t="str">
        <f>DEC2HEX(HEX2DEC(BaseAddressTable!$B$2)+HEX2DEC(C32))</f>
        <v>A0001F64</v>
      </c>
      <c r="E32" s="19" t="s">
        <v>40</v>
      </c>
      <c r="F32" s="19" t="s">
        <v>122</v>
      </c>
      <c r="G32" s="19" t="s">
        <v>33</v>
      </c>
      <c r="H32" s="20">
        <v>0</v>
      </c>
      <c r="I32" s="32" t="s">
        <v>116</v>
      </c>
      <c r="J32" s="33" t="s">
        <v>123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</row>
    <row r="33" s="3" customFormat="1" spans="1:62">
      <c r="A33" s="12" t="s">
        <v>19</v>
      </c>
      <c r="B33" s="13" t="s">
        <v>124</v>
      </c>
      <c r="C33" s="19" t="str">
        <f t="shared" si="0"/>
        <v>1F68</v>
      </c>
      <c r="D33" s="14" t="str">
        <f>DEC2HEX(HEX2DEC(BaseAddressTable!$B$2)+HEX2DEC(C33))</f>
        <v>A0001F68</v>
      </c>
      <c r="E33" s="19" t="s">
        <v>40</v>
      </c>
      <c r="F33" s="19" t="s">
        <v>125</v>
      </c>
      <c r="G33" s="19" t="s">
        <v>33</v>
      </c>
      <c r="H33" s="20">
        <v>0</v>
      </c>
      <c r="I33" s="32" t="s">
        <v>116</v>
      </c>
      <c r="J33" s="33" t="s">
        <v>126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</row>
    <row r="34" s="3" customFormat="1" spans="1:62">
      <c r="A34" s="12" t="s">
        <v>19</v>
      </c>
      <c r="B34" s="13" t="s">
        <v>127</v>
      </c>
      <c r="C34" s="19" t="str">
        <f t="shared" si="0"/>
        <v>1F6C</v>
      </c>
      <c r="D34" s="14" t="str">
        <f>DEC2HEX(HEX2DEC(BaseAddressTable!$B$2)+HEX2DEC(C34))</f>
        <v>A0001F6C</v>
      </c>
      <c r="E34" s="19" t="s">
        <v>40</v>
      </c>
      <c r="F34" s="19" t="s">
        <v>128</v>
      </c>
      <c r="G34" s="19" t="s">
        <v>33</v>
      </c>
      <c r="H34" s="20">
        <v>0</v>
      </c>
      <c r="I34" s="32" t="s">
        <v>116</v>
      </c>
      <c r="J34" s="33" t="s">
        <v>129</v>
      </c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</row>
    <row r="35" s="3" customFormat="1" spans="1:62">
      <c r="A35" s="12" t="s">
        <v>19</v>
      </c>
      <c r="B35" s="13" t="s">
        <v>130</v>
      </c>
      <c r="C35" s="19" t="str">
        <f t="shared" si="0"/>
        <v>1F70</v>
      </c>
      <c r="D35" s="14" t="str">
        <f>DEC2HEX(HEX2DEC(BaseAddressTable!$B$2)+HEX2DEC(C35))</f>
        <v>A0001F70</v>
      </c>
      <c r="E35" s="19" t="s">
        <v>40</v>
      </c>
      <c r="F35" s="19" t="s">
        <v>131</v>
      </c>
      <c r="G35" s="19" t="s">
        <v>33</v>
      </c>
      <c r="H35" s="20">
        <v>0</v>
      </c>
      <c r="I35" s="32" t="s">
        <v>116</v>
      </c>
      <c r="J35" s="33" t="s">
        <v>132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</row>
    <row r="36" s="3" customFormat="1" spans="1:62">
      <c r="A36" s="12" t="s">
        <v>19</v>
      </c>
      <c r="B36" s="13" t="s">
        <v>133</v>
      </c>
      <c r="C36" s="19" t="str">
        <f t="shared" si="0"/>
        <v>1F74</v>
      </c>
      <c r="D36" s="14" t="str">
        <f>DEC2HEX(HEX2DEC(BaseAddressTable!$B$2)+HEX2DEC(C36))</f>
        <v>A0001F74</v>
      </c>
      <c r="E36" s="19" t="s">
        <v>40</v>
      </c>
      <c r="F36" s="19" t="s">
        <v>134</v>
      </c>
      <c r="G36" s="19" t="s">
        <v>33</v>
      </c>
      <c r="H36" s="20">
        <v>0</v>
      </c>
      <c r="I36" s="32" t="s">
        <v>116</v>
      </c>
      <c r="J36" s="33" t="s">
        <v>135</v>
      </c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</row>
    <row r="37" s="3" customFormat="1" spans="1:62">
      <c r="A37" s="12" t="s">
        <v>19</v>
      </c>
      <c r="B37" s="13" t="s">
        <v>136</v>
      </c>
      <c r="C37" s="19" t="str">
        <f t="shared" si="0"/>
        <v>1F78</v>
      </c>
      <c r="D37" s="14" t="str">
        <f>DEC2HEX(HEX2DEC(BaseAddressTable!$B$2)+HEX2DEC(C37))</f>
        <v>A0001F78</v>
      </c>
      <c r="E37" s="19" t="s">
        <v>40</v>
      </c>
      <c r="F37" s="19" t="s">
        <v>137</v>
      </c>
      <c r="G37" s="19" t="s">
        <v>33</v>
      </c>
      <c r="H37" s="20">
        <v>0</v>
      </c>
      <c r="I37" s="32"/>
      <c r="J37" s="33" t="s">
        <v>138</v>
      </c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</row>
    <row r="38" s="3" customFormat="1" spans="1:62">
      <c r="A38" s="12" t="s">
        <v>19</v>
      </c>
      <c r="B38" s="13" t="s">
        <v>139</v>
      </c>
      <c r="C38" s="19" t="s">
        <v>140</v>
      </c>
      <c r="D38" s="14" t="str">
        <f>DEC2HEX(HEX2DEC(BaseAddressTable!$B$2)+HEX2DEC(C38))</f>
        <v>A0001FFC</v>
      </c>
      <c r="E38" s="19" t="s">
        <v>40</v>
      </c>
      <c r="F38" s="19" t="s">
        <v>141</v>
      </c>
      <c r="G38" s="19" t="s">
        <v>33</v>
      </c>
      <c r="H38" s="20" t="s">
        <v>142</v>
      </c>
      <c r="I38" s="32" t="s">
        <v>116</v>
      </c>
      <c r="J38" s="29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977EAED-64CF-46FE-8116-8FB450DBF57D}">
  <ds:schemaRefs/>
</ds:datastoreItem>
</file>

<file path=customXml/itemProps2.xml><?xml version="1.0" encoding="utf-8"?>
<ds:datastoreItem xmlns:ds="http://schemas.openxmlformats.org/officeDocument/2006/customXml" ds:itemID="{0B645280-8E2E-4B07-BDA7-BE18858F6EF3}">
  <ds:schemaRefs/>
</ds:datastoreItem>
</file>

<file path=customXml/itemProps3.xml><?xml version="1.0" encoding="utf-8"?>
<ds:datastoreItem xmlns:ds="http://schemas.openxmlformats.org/officeDocument/2006/customXml" ds:itemID="{7B91A19E-32AB-4F3F-AB74-72907C6503E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BaseAddressTable</vt:lpstr>
      <vt:lpstr>TOP_CTRL_HELPCHIP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Shehanaj Begum</dc:creator>
  <cp:lastModifiedBy>Y__Yshan</cp:lastModifiedBy>
  <dcterms:created xsi:type="dcterms:W3CDTF">2019-01-10T20:01:00Z</dcterms:created>
  <dcterms:modified xsi:type="dcterms:W3CDTF">2023-10-30T14:12:16Z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3072">
    <vt:lpwstr>72</vt:lpwstr>
  </property>
  <property fmtid="{D5CDD505-2E9C-101B-9397-08002B2CF9AE}" pid="3" name="ContentTypeId">
    <vt:lpwstr>0x01010065F58789EF5D34489BFBE39DC546DF58</vt:lpwstr>
  </property>
  <property fmtid="{D5CDD505-2E9C-101B-9397-08002B2CF9AE}" pid="4" name="AuthorIds_UIVersion_5120">
    <vt:lpwstr>72</vt:lpwstr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  <property fmtid="{D5CDD505-2E9C-101B-9397-08002B2CF9AE}" pid="11" name="ICV">
    <vt:lpwstr>27783E50A6CA42BD94AFDB99A75B8715_12</vt:lpwstr>
  </property>
  <property fmtid="{D5CDD505-2E9C-101B-9397-08002B2CF9AE}" pid="12" name="KSOProductBuildVer">
    <vt:lpwstr>2052-12.1.0.15712</vt:lpwstr>
  </property>
</Properties>
</file>