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3007216\Desktop\DB\"/>
    </mc:Choice>
  </mc:AlternateContent>
  <xr:revisionPtr revIDLastSave="0" documentId="13_ncr:1_{262789C9-5FCC-4368-A93F-9AA0EF1E77B6}" xr6:coauthVersionLast="47" xr6:coauthVersionMax="47" xr10:uidLastSave="{00000000-0000-0000-0000-000000000000}"/>
  <bookViews>
    <workbookView xWindow="-108" yWindow="-108" windowWidth="23256" windowHeight="12576" firstSheet="5" activeTab="9" xr2:uid="{00000000-000D-0000-FFFF-FFFF00000000}"/>
  </bookViews>
  <sheets>
    <sheet name="BaseAddressTable" sheetId="1" r:id="rId1"/>
    <sheet name="TOP_CTRL_CMN" sheetId="8" r:id="rId2"/>
    <sheet name="TOP_CTRL_DATAPATH_B0" sheetId="28" r:id="rId3"/>
    <sheet name="TOP_CTRL_DATAPATH_B1" sheetId="29" r:id="rId4"/>
    <sheet name="TOP_CTRL_ORAN_LPHY_B0" sheetId="22" r:id="rId5"/>
    <sheet name="TOP_CTRL_ORAN_LPHY_B1" sheetId="30" r:id="rId6"/>
    <sheet name="TOP_CTRL_HW" sheetId="24" r:id="rId7"/>
    <sheet name="TOP_CTRL_INTR" sheetId="27" r:id="rId8"/>
    <sheet name="TOP_CTRL_TEST" sheetId="25" r:id="rId9"/>
    <sheet name="TOP_CTRL_HELPCHIP" sheetId="32" r:id="rId10"/>
  </sheets>
  <externalReferences>
    <externalReference r:id="rId11"/>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2" l="1"/>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D36" i="32"/>
  <c r="D37" i="32"/>
  <c r="D2" i="32"/>
  <c r="D3" i="32"/>
  <c r="D4" i="32"/>
  <c r="J2" i="32"/>
  <c r="J3" i="32"/>
  <c r="J4" i="32"/>
  <c r="J5" i="32"/>
  <c r="C9" i="32"/>
  <c r="C10" i="32" l="1"/>
  <c r="C11" i="32" l="1"/>
  <c r="C12" i="32" l="1"/>
  <c r="C13" i="32" l="1"/>
  <c r="C14" i="32" l="1"/>
  <c r="C15" i="32" l="1"/>
  <c r="C16" i="32" l="1"/>
  <c r="C17" i="32" l="1"/>
  <c r="C18" i="32" l="1"/>
  <c r="C19" i="32" l="1"/>
  <c r="C20" i="32" l="1"/>
  <c r="C21" i="32" l="1"/>
  <c r="C22" i="32" l="1"/>
  <c r="C23" i="32" l="1"/>
  <c r="C24" i="32" l="1"/>
  <c r="C25" i="32" l="1"/>
  <c r="C26" i="32" l="1"/>
  <c r="C27" i="32" l="1"/>
  <c r="C28" i="32" l="1"/>
  <c r="C29" i="32" l="1"/>
  <c r="C30" i="32" l="1"/>
  <c r="C31" i="32" l="1"/>
  <c r="C32" i="32" l="1"/>
  <c r="C33" i="32" l="1"/>
  <c r="C34" i="32" l="1"/>
  <c r="C35" i="32" l="1"/>
  <c r="C36" i="32" l="1"/>
  <c r="D6" i="25" l="1"/>
  <c r="C16" i="1" l="1"/>
  <c r="C20" i="1"/>
  <c r="C21" i="1"/>
  <c r="C17" i="1"/>
  <c r="D3" i="29" l="1"/>
  <c r="D4" i="29"/>
  <c r="D5" i="29"/>
  <c r="D6" i="29"/>
  <c r="D7" i="29"/>
  <c r="D8" i="29"/>
  <c r="D9" i="29"/>
  <c r="D10" i="29"/>
  <c r="D11" i="29"/>
  <c r="D12" i="29"/>
  <c r="D13" i="29"/>
  <c r="D14" i="29"/>
  <c r="D15" i="29"/>
  <c r="D16" i="29"/>
  <c r="D17" i="29"/>
  <c r="D18" i="29"/>
  <c r="D19" i="29"/>
  <c r="D20" i="29"/>
  <c r="D21" i="29"/>
  <c r="D22" i="29"/>
  <c r="D23" i="29"/>
  <c r="D24" i="29"/>
  <c r="D25" i="29"/>
  <c r="D26" i="29"/>
  <c r="D27" i="29"/>
  <c r="D28" i="29"/>
  <c r="D29" i="29"/>
  <c r="D30" i="29"/>
  <c r="D31" i="29"/>
  <c r="D32" i="29"/>
  <c r="D33" i="29"/>
  <c r="D34" i="29"/>
  <c r="D35" i="29"/>
  <c r="D36" i="29"/>
  <c r="D37" i="29"/>
  <c r="D38" i="29"/>
  <c r="D39" i="29"/>
  <c r="D40" i="29"/>
  <c r="D41" i="29"/>
  <c r="D42" i="29"/>
  <c r="D43" i="29"/>
  <c r="D44" i="29"/>
  <c r="D45" i="29"/>
  <c r="D46" i="29"/>
  <c r="D47" i="29"/>
  <c r="D48" i="29"/>
  <c r="D49" i="29"/>
  <c r="D50" i="29"/>
  <c r="D51" i="29"/>
  <c r="D52" i="29"/>
  <c r="D53" i="29"/>
  <c r="D54" i="29"/>
  <c r="D55" i="29"/>
  <c r="D56" i="29"/>
  <c r="D57" i="29"/>
  <c r="D58" i="29"/>
  <c r="D59" i="29"/>
  <c r="D60" i="29"/>
  <c r="D61" i="29"/>
  <c r="D62" i="29"/>
  <c r="D63" i="29"/>
  <c r="D64" i="29"/>
  <c r="D65" i="29"/>
  <c r="D66" i="29"/>
  <c r="D67" i="29"/>
  <c r="D68" i="29"/>
  <c r="D69" i="29"/>
  <c r="D70" i="29"/>
  <c r="D71" i="29"/>
  <c r="D72" i="29"/>
  <c r="D73" i="29"/>
  <c r="D74" i="29"/>
  <c r="D75" i="29"/>
  <c r="D76" i="29"/>
  <c r="D77" i="29"/>
  <c r="D78" i="29"/>
  <c r="D79" i="29"/>
  <c r="D80" i="29"/>
  <c r="D81" i="29"/>
  <c r="D82" i="29"/>
  <c r="D83" i="29"/>
  <c r="D84" i="29"/>
  <c r="D85" i="29"/>
  <c r="D86" i="29"/>
  <c r="D87" i="29"/>
  <c r="D88" i="29"/>
  <c r="D89" i="29"/>
  <c r="D90" i="29"/>
  <c r="D91" i="29"/>
  <c r="D92" i="29"/>
  <c r="D93" i="29"/>
  <c r="D94" i="29"/>
  <c r="D95" i="29"/>
  <c r="D96" i="29"/>
  <c r="D97" i="29"/>
  <c r="D98" i="29"/>
  <c r="D99" i="29"/>
  <c r="D100" i="29"/>
  <c r="D101" i="29"/>
  <c r="D102" i="29"/>
  <c r="D103" i="29"/>
  <c r="D104" i="29"/>
  <c r="D105" i="29"/>
  <c r="D106" i="29"/>
  <c r="D107" i="29"/>
  <c r="D108" i="29"/>
  <c r="D109" i="29"/>
  <c r="D110" i="29"/>
  <c r="D111" i="29"/>
  <c r="D112" i="29"/>
  <c r="D113" i="29"/>
  <c r="D114" i="29"/>
  <c r="D115" i="29"/>
  <c r="D116" i="29"/>
  <c r="D117" i="29"/>
  <c r="D118" i="29"/>
  <c r="D119" i="29"/>
  <c r="D120" i="29"/>
  <c r="D121" i="29"/>
  <c r="D122" i="29"/>
  <c r="D123" i="29"/>
  <c r="D124" i="29"/>
  <c r="D125" i="29"/>
  <c r="D126" i="29"/>
  <c r="D127" i="29"/>
  <c r="D128" i="29"/>
  <c r="D129" i="29"/>
  <c r="D130" i="29"/>
  <c r="D131" i="29"/>
  <c r="D132" i="29"/>
  <c r="D133" i="29"/>
  <c r="D134" i="29"/>
  <c r="D135" i="29"/>
  <c r="D136" i="29"/>
  <c r="D137" i="29"/>
  <c r="D138" i="29"/>
  <c r="D139" i="29"/>
  <c r="D140" i="29"/>
  <c r="D141" i="29"/>
  <c r="D142" i="29"/>
  <c r="D143" i="29"/>
  <c r="D144" i="29"/>
  <c r="D145" i="29"/>
  <c r="D146" i="29"/>
  <c r="D147" i="29"/>
  <c r="D148" i="29"/>
  <c r="D149" i="29"/>
  <c r="D150" i="29"/>
  <c r="D151" i="29"/>
  <c r="D152" i="29"/>
  <c r="D153" i="29"/>
  <c r="D154" i="29"/>
  <c r="D155" i="29"/>
  <c r="D156" i="29"/>
  <c r="D157" i="29"/>
  <c r="D158" i="29"/>
  <c r="D159" i="29"/>
  <c r="D160" i="29"/>
  <c r="D161" i="29"/>
  <c r="D162" i="29"/>
  <c r="D163" i="29"/>
  <c r="D164" i="29"/>
  <c r="D165" i="29"/>
  <c r="D166" i="29"/>
  <c r="D167" i="29"/>
  <c r="D168" i="29"/>
  <c r="D169" i="29"/>
  <c r="D170" i="29"/>
  <c r="D171" i="29"/>
  <c r="D172" i="29"/>
  <c r="D173" i="29"/>
  <c r="D174" i="29"/>
  <c r="D175" i="29"/>
  <c r="D176" i="29"/>
  <c r="D177" i="29"/>
  <c r="D178" i="29"/>
  <c r="D179" i="29"/>
  <c r="D180" i="29"/>
  <c r="D181" i="29"/>
  <c r="D182" i="29"/>
  <c r="D183" i="29"/>
  <c r="D184" i="29"/>
  <c r="D185" i="29"/>
  <c r="D186" i="29"/>
  <c r="D187" i="29"/>
  <c r="D188" i="29"/>
  <c r="D189" i="29"/>
  <c r="D190" i="29"/>
  <c r="D191" i="29"/>
  <c r="D192" i="29"/>
  <c r="D193" i="29"/>
  <c r="D194" i="29"/>
  <c r="D195" i="29"/>
  <c r="D196" i="29"/>
  <c r="D197" i="29"/>
  <c r="D198" i="29"/>
  <c r="D199" i="29"/>
  <c r="D200" i="29"/>
  <c r="D201" i="29"/>
  <c r="D202" i="29"/>
  <c r="D203" i="29"/>
  <c r="D204" i="29"/>
  <c r="D205" i="29"/>
  <c r="D206" i="29"/>
  <c r="D207" i="29"/>
  <c r="D208" i="29"/>
  <c r="D209" i="29"/>
  <c r="D210" i="29"/>
  <c r="D211" i="29"/>
  <c r="D212" i="29"/>
  <c r="D213" i="29"/>
  <c r="D214" i="29"/>
  <c r="D215" i="29"/>
  <c r="D216" i="29"/>
  <c r="D217" i="29"/>
  <c r="D218" i="29"/>
  <c r="D219" i="29"/>
  <c r="D220" i="29"/>
  <c r="D221" i="29"/>
  <c r="D2" i="29"/>
  <c r="D3"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42" i="28"/>
  <c r="D43" i="28"/>
  <c r="D44" i="28"/>
  <c r="D45" i="28"/>
  <c r="D4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101" i="28"/>
  <c r="D102" i="28"/>
  <c r="D103" i="28"/>
  <c r="D104" i="28"/>
  <c r="D105" i="28"/>
  <c r="D106" i="28"/>
  <c r="D107" i="28"/>
  <c r="D108" i="28"/>
  <c r="D109" i="28"/>
  <c r="D110" i="28"/>
  <c r="D111" i="28"/>
  <c r="D112" i="28"/>
  <c r="D113" i="28"/>
  <c r="D114" i="28"/>
  <c r="D115" i="28"/>
  <c r="D116" i="28"/>
  <c r="D117" i="28"/>
  <c r="D118" i="28"/>
  <c r="D119" i="28"/>
  <c r="D120" i="28"/>
  <c r="D121" i="28"/>
  <c r="D122" i="28"/>
  <c r="D123" i="28"/>
  <c r="D124" i="28"/>
  <c r="D125" i="28"/>
  <c r="D126" i="28"/>
  <c r="D127" i="28"/>
  <c r="D128" i="28"/>
  <c r="D129" i="28"/>
  <c r="D130" i="28"/>
  <c r="D131" i="28"/>
  <c r="D132" i="28"/>
  <c r="D133" i="28"/>
  <c r="D134" i="28"/>
  <c r="D135" i="28"/>
  <c r="D136" i="28"/>
  <c r="D137" i="28"/>
  <c r="D138" i="28"/>
  <c r="D139" i="28"/>
  <c r="D140" i="28"/>
  <c r="D141" i="28"/>
  <c r="D142" i="28"/>
  <c r="D143" i="28"/>
  <c r="D144" i="28"/>
  <c r="D145" i="28"/>
  <c r="D146" i="28"/>
  <c r="D147" i="28"/>
  <c r="D148" i="28"/>
  <c r="D149" i="28"/>
  <c r="D150" i="28"/>
  <c r="D151" i="28"/>
  <c r="D152" i="28"/>
  <c r="D153" i="28"/>
  <c r="D154" i="28"/>
  <c r="D155" i="28"/>
  <c r="D156" i="28"/>
  <c r="D157" i="28"/>
  <c r="D158" i="28"/>
  <c r="D159" i="28"/>
  <c r="D160" i="28"/>
  <c r="D161" i="28"/>
  <c r="D162" i="28"/>
  <c r="D163" i="28"/>
  <c r="D164" i="28"/>
  <c r="D165" i="28"/>
  <c r="D166" i="28"/>
  <c r="D167" i="28"/>
  <c r="D168" i="28"/>
  <c r="D169" i="28"/>
  <c r="D170" i="28"/>
  <c r="D171" i="28"/>
  <c r="D172" i="28"/>
  <c r="D173" i="28"/>
  <c r="D174" i="28"/>
  <c r="D175" i="28"/>
  <c r="D176" i="28"/>
  <c r="D177" i="28"/>
  <c r="D178" i="28"/>
  <c r="D179" i="28"/>
  <c r="D180" i="28"/>
  <c r="D181" i="28"/>
  <c r="D182" i="28"/>
  <c r="D183" i="28"/>
  <c r="D184" i="28"/>
  <c r="D185" i="28"/>
  <c r="D186" i="28"/>
  <c r="D187" i="28"/>
  <c r="D188" i="28"/>
  <c r="D189" i="28"/>
  <c r="D190" i="28"/>
  <c r="D191" i="28"/>
  <c r="D192" i="28"/>
  <c r="D193" i="28"/>
  <c r="D194" i="28"/>
  <c r="D195" i="28"/>
  <c r="D196" i="28"/>
  <c r="D197" i="28"/>
  <c r="D198" i="28"/>
  <c r="D199" i="28"/>
  <c r="D200" i="28"/>
  <c r="D201" i="28"/>
  <c r="D202" i="28"/>
  <c r="D203" i="28"/>
  <c r="D204" i="28"/>
  <c r="D205" i="28"/>
  <c r="D206" i="28"/>
  <c r="D207" i="28"/>
  <c r="D208" i="28"/>
  <c r="D209" i="28"/>
  <c r="D210" i="28"/>
  <c r="D211" i="28"/>
  <c r="D212" i="28"/>
  <c r="D213" i="28"/>
  <c r="D214" i="28"/>
  <c r="D215" i="28"/>
  <c r="D216" i="28"/>
  <c r="D217" i="28"/>
  <c r="D218" i="28"/>
  <c r="D219" i="28"/>
  <c r="D220" i="28"/>
  <c r="D221" i="28"/>
  <c r="D2" i="28"/>
  <c r="D3" i="22"/>
  <c r="D4" i="22"/>
  <c r="D5" i="22"/>
  <c r="D6" i="22"/>
  <c r="D7" i="22"/>
  <c r="D8" i="22"/>
  <c r="D9" i="22"/>
  <c r="D10" i="22"/>
  <c r="D11" i="22"/>
  <c r="D12" i="22"/>
  <c r="D13" i="22"/>
  <c r="D14" i="22"/>
  <c r="D15" i="22"/>
  <c r="D51" i="22"/>
  <c r="D59" i="22"/>
  <c r="D82" i="22"/>
  <c r="D83" i="22"/>
  <c r="D84" i="22"/>
  <c r="D85" i="22"/>
  <c r="D86" i="22"/>
  <c r="D87" i="22"/>
  <c r="D88" i="22"/>
  <c r="D89" i="22"/>
  <c r="D90" i="22"/>
  <c r="D91" i="22"/>
  <c r="D92" i="22"/>
  <c r="D93" i="22"/>
  <c r="D119" i="22"/>
  <c r="D3" i="30"/>
  <c r="D4" i="30"/>
  <c r="D5" i="30"/>
  <c r="D6" i="30"/>
  <c r="D7" i="30"/>
  <c r="D8" i="30"/>
  <c r="D9" i="30"/>
  <c r="D10" i="30"/>
  <c r="D11" i="30"/>
  <c r="D12" i="30"/>
  <c r="D13" i="30"/>
  <c r="D14" i="30"/>
  <c r="D15" i="30"/>
  <c r="D51" i="30"/>
  <c r="D59" i="30"/>
  <c r="D82" i="30"/>
  <c r="D83" i="30"/>
  <c r="D84" i="30"/>
  <c r="D85" i="30"/>
  <c r="D86" i="30"/>
  <c r="D87" i="30"/>
  <c r="D88" i="30"/>
  <c r="D89" i="30"/>
  <c r="D90" i="30"/>
  <c r="D91" i="30"/>
  <c r="D92" i="30"/>
  <c r="D93" i="30"/>
  <c r="D119" i="30"/>
  <c r="C23" i="1"/>
  <c r="C94" i="30"/>
  <c r="C60" i="30"/>
  <c r="C52" i="30"/>
  <c r="C16" i="30"/>
  <c r="D16" i="30" s="1"/>
  <c r="D2" i="30"/>
  <c r="C210" i="29"/>
  <c r="C211" i="29" s="1"/>
  <c r="C151" i="29"/>
  <c r="C150" i="29" s="1"/>
  <c r="C147" i="29"/>
  <c r="C145" i="29"/>
  <c r="C46" i="29"/>
  <c r="C45" i="29"/>
  <c r="C43" i="29"/>
  <c r="C44" i="29" s="1"/>
  <c r="C24" i="29"/>
  <c r="C25" i="29" s="1"/>
  <c r="C23" i="29"/>
  <c r="C19" i="29"/>
  <c r="C20" i="29" s="1"/>
  <c r="C15" i="29"/>
  <c r="C16" i="29" s="1"/>
  <c r="C12" i="29"/>
  <c r="C13" i="29" s="1"/>
  <c r="C11" i="29"/>
  <c r="C6" i="29"/>
  <c r="C7" i="29" s="1"/>
  <c r="C5" i="29"/>
  <c r="C4" i="29"/>
  <c r="C3" i="29"/>
  <c r="D114" i="24"/>
  <c r="D113" i="24"/>
  <c r="D116" i="24"/>
  <c r="D115" i="24"/>
  <c r="D52" i="30" l="1"/>
  <c r="C53" i="30"/>
  <c r="D60" i="30"/>
  <c r="C61" i="30"/>
  <c r="D94" i="30"/>
  <c r="C95" i="30"/>
  <c r="C17" i="30"/>
  <c r="D17" i="30" s="1"/>
  <c r="C47" i="29"/>
  <c r="C8" i="29"/>
  <c r="C149" i="29"/>
  <c r="C17" i="29"/>
  <c r="C21" i="29"/>
  <c r="C212" i="29"/>
  <c r="C26" i="29"/>
  <c r="C96" i="30" l="1"/>
  <c r="D95" i="30"/>
  <c r="C62" i="30"/>
  <c r="D61" i="30"/>
  <c r="C54" i="30"/>
  <c r="D53" i="30"/>
  <c r="C18" i="30"/>
  <c r="D18" i="30" s="1"/>
  <c r="C213" i="29"/>
  <c r="C154" i="29"/>
  <c r="C9" i="29"/>
  <c r="C48" i="29"/>
  <c r="D54" i="30" l="1"/>
  <c r="C55" i="30"/>
  <c r="D62" i="30"/>
  <c r="C63" i="30"/>
  <c r="D96" i="30"/>
  <c r="C97" i="30"/>
  <c r="C19" i="30"/>
  <c r="D19" i="30" s="1"/>
  <c r="C21" i="30"/>
  <c r="D21" i="30" s="1"/>
  <c r="C49" i="29"/>
  <c r="C153" i="29"/>
  <c r="C214" i="29"/>
  <c r="D97" i="30" l="1"/>
  <c r="C98" i="30"/>
  <c r="D63" i="30"/>
  <c r="C64" i="30"/>
  <c r="D55" i="30"/>
  <c r="C56" i="30"/>
  <c r="C22" i="30"/>
  <c r="D22" i="30" s="1"/>
  <c r="C24" i="30"/>
  <c r="D24" i="30" s="1"/>
  <c r="C20" i="30"/>
  <c r="D20" i="30" s="1"/>
  <c r="C215" i="29"/>
  <c r="C152" i="29"/>
  <c r="C50" i="29"/>
  <c r="D56" i="30" l="1"/>
  <c r="C57" i="30"/>
  <c r="D64" i="30"/>
  <c r="C65" i="30"/>
  <c r="D98" i="30"/>
  <c r="C99" i="30"/>
  <c r="C23" i="30"/>
  <c r="D23" i="30" s="1"/>
  <c r="C25" i="30"/>
  <c r="D25" i="30" s="1"/>
  <c r="C51" i="29"/>
  <c r="C157" i="29"/>
  <c r="C216" i="29"/>
  <c r="D99" i="30" l="1"/>
  <c r="C100" i="30"/>
  <c r="D65" i="30"/>
  <c r="C66" i="30"/>
  <c r="D57" i="30"/>
  <c r="C58" i="30"/>
  <c r="D58" i="30" s="1"/>
  <c r="C26" i="30"/>
  <c r="D26" i="30" s="1"/>
  <c r="C217" i="29"/>
  <c r="C156" i="29"/>
  <c r="C52" i="29"/>
  <c r="D66" i="30" l="1"/>
  <c r="C67" i="30"/>
  <c r="D100" i="30"/>
  <c r="C101" i="30"/>
  <c r="C27" i="30"/>
  <c r="D27" i="30" s="1"/>
  <c r="C53" i="29"/>
  <c r="C155" i="29"/>
  <c r="C218" i="29"/>
  <c r="D101" i="30" l="1"/>
  <c r="C102" i="30"/>
  <c r="D67" i="30"/>
  <c r="C68" i="30"/>
  <c r="C31" i="30"/>
  <c r="D31" i="30" s="1"/>
  <c r="C28" i="30"/>
  <c r="D28" i="30" s="1"/>
  <c r="C219" i="29"/>
  <c r="C160" i="29"/>
  <c r="C54" i="29"/>
  <c r="D68" i="30" l="1"/>
  <c r="C69" i="30"/>
  <c r="D102" i="30"/>
  <c r="C103" i="30"/>
  <c r="C29" i="30"/>
  <c r="D29" i="30" s="1"/>
  <c r="C35" i="30"/>
  <c r="D35" i="30" s="1"/>
  <c r="C32" i="30"/>
  <c r="D32" i="30" s="1"/>
  <c r="C55" i="29"/>
  <c r="C159" i="29"/>
  <c r="C220" i="29"/>
  <c r="D103" i="30" l="1"/>
  <c r="C104" i="30"/>
  <c r="D69" i="30"/>
  <c r="C70" i="30"/>
  <c r="C36" i="30"/>
  <c r="D36" i="30" s="1"/>
  <c r="C39" i="30"/>
  <c r="D39" i="30" s="1"/>
  <c r="C33" i="30"/>
  <c r="D33" i="30" s="1"/>
  <c r="C30" i="30"/>
  <c r="D30" i="30" s="1"/>
  <c r="C158" i="29"/>
  <c r="C56" i="29"/>
  <c r="D70" i="30" l="1"/>
  <c r="C71" i="30"/>
  <c r="D104" i="30"/>
  <c r="C105" i="30"/>
  <c r="C40" i="30"/>
  <c r="D40" i="30" s="1"/>
  <c r="C37" i="30"/>
  <c r="D37" i="30" s="1"/>
  <c r="C34" i="30"/>
  <c r="D34" i="30" s="1"/>
  <c r="C57" i="29"/>
  <c r="C163" i="29"/>
  <c r="D105" i="30" l="1"/>
  <c r="C106" i="30"/>
  <c r="D71" i="30"/>
  <c r="C72" i="30"/>
  <c r="C38" i="30"/>
  <c r="D38" i="30" s="1"/>
  <c r="C41" i="30"/>
  <c r="D41" i="30" s="1"/>
  <c r="C162" i="29"/>
  <c r="C58" i="29"/>
  <c r="D72" i="30" l="1"/>
  <c r="C73" i="30"/>
  <c r="D106" i="30"/>
  <c r="C107" i="30"/>
  <c r="C42" i="30"/>
  <c r="D42" i="30" s="1"/>
  <c r="C59" i="29"/>
  <c r="C161" i="29"/>
  <c r="D107" i="30" l="1"/>
  <c r="C108" i="30"/>
  <c r="D73" i="30"/>
  <c r="C74" i="30"/>
  <c r="C43" i="30"/>
  <c r="D43" i="30" s="1"/>
  <c r="C166" i="29"/>
  <c r="C60" i="29"/>
  <c r="D74" i="30" l="1"/>
  <c r="C75" i="30"/>
  <c r="D108" i="30"/>
  <c r="C109" i="30"/>
  <c r="C44" i="30"/>
  <c r="D44" i="30" s="1"/>
  <c r="C63" i="29"/>
  <c r="C61" i="29"/>
  <c r="C165" i="29"/>
  <c r="D109" i="30" l="1"/>
  <c r="C110" i="30"/>
  <c r="D75" i="30"/>
  <c r="C76" i="30"/>
  <c r="C45" i="30"/>
  <c r="C62" i="29"/>
  <c r="C164" i="29"/>
  <c r="C66" i="29"/>
  <c r="C64" i="29"/>
  <c r="D45" i="30" l="1"/>
  <c r="D76" i="30"/>
  <c r="C77" i="30"/>
  <c r="D110" i="30"/>
  <c r="C111" i="30"/>
  <c r="C46" i="30"/>
  <c r="C67" i="29"/>
  <c r="C65" i="29"/>
  <c r="C71" i="29"/>
  <c r="C69" i="29"/>
  <c r="C169" i="29"/>
  <c r="D46" i="30" l="1"/>
  <c r="C47" i="30"/>
  <c r="D111" i="30"/>
  <c r="C112" i="30"/>
  <c r="D77" i="30"/>
  <c r="C78" i="30"/>
  <c r="C74" i="29"/>
  <c r="C72" i="29"/>
  <c r="C70" i="29"/>
  <c r="C168" i="29"/>
  <c r="C68" i="29"/>
  <c r="D47" i="30" l="1"/>
  <c r="C48" i="30"/>
  <c r="D78" i="30"/>
  <c r="C79" i="30"/>
  <c r="D112" i="30"/>
  <c r="C113" i="30"/>
  <c r="C167" i="29"/>
  <c r="C75" i="29"/>
  <c r="C73" i="29"/>
  <c r="C77" i="29"/>
  <c r="D48" i="30" l="1"/>
  <c r="C49" i="30"/>
  <c r="D113" i="30"/>
  <c r="C114" i="30"/>
  <c r="D79" i="30"/>
  <c r="C80" i="30"/>
  <c r="C76" i="29"/>
  <c r="C80" i="29"/>
  <c r="C78" i="29"/>
  <c r="C172" i="29"/>
  <c r="D49" i="30" l="1"/>
  <c r="C50" i="30"/>
  <c r="D50" i="30" s="1"/>
  <c r="D80" i="30"/>
  <c r="C81" i="30"/>
  <c r="D81" i="30" s="1"/>
  <c r="D114" i="30"/>
  <c r="C115" i="30"/>
  <c r="C83" i="29"/>
  <c r="C79" i="29"/>
  <c r="C171" i="29"/>
  <c r="D115" i="30" l="1"/>
  <c r="C116" i="30"/>
  <c r="C170" i="29"/>
  <c r="C82" i="29"/>
  <c r="D116" i="30" l="1"/>
  <c r="C117" i="30"/>
  <c r="C81" i="29"/>
  <c r="C175" i="29"/>
  <c r="D117" i="30" l="1"/>
  <c r="C118" i="30"/>
  <c r="D118" i="30" s="1"/>
  <c r="C174" i="29"/>
  <c r="C86" i="29"/>
  <c r="C85" i="29" l="1"/>
  <c r="C89" i="29"/>
  <c r="C173" i="29"/>
  <c r="C178" i="29" l="1"/>
  <c r="C88" i="29"/>
  <c r="C92" i="29"/>
  <c r="C84" i="29"/>
  <c r="C91" i="29" l="1"/>
  <c r="C87" i="29"/>
  <c r="C177" i="29"/>
  <c r="C176" i="29" l="1"/>
  <c r="C90" i="29"/>
  <c r="C95" i="29" l="1"/>
  <c r="C181" i="29"/>
  <c r="C180" i="29" l="1"/>
  <c r="C94" i="29"/>
  <c r="C93" i="29" l="1"/>
  <c r="C179" i="29"/>
  <c r="C184" i="29" l="1"/>
  <c r="C98" i="29"/>
  <c r="C97" i="29" l="1"/>
  <c r="C101" i="29"/>
  <c r="C183" i="29"/>
  <c r="C182" i="29" l="1"/>
  <c r="C104" i="29"/>
  <c r="C100" i="29"/>
  <c r="C96" i="29"/>
  <c r="C99" i="29" l="1"/>
  <c r="C103" i="29"/>
  <c r="C187" i="29"/>
  <c r="C186" i="29" l="1"/>
  <c r="C102" i="29"/>
  <c r="C107" i="29" l="1"/>
  <c r="C185" i="29"/>
  <c r="C190" i="29" l="1"/>
  <c r="C106" i="29"/>
  <c r="C105" i="29" l="1"/>
  <c r="C189" i="29"/>
  <c r="C188" i="29" l="1"/>
  <c r="C110" i="29"/>
  <c r="C111" i="29" l="1"/>
  <c r="C109" i="29"/>
  <c r="C193" i="29"/>
  <c r="C192" i="29" l="1"/>
  <c r="C108" i="29"/>
  <c r="C112" i="29"/>
  <c r="C191" i="29" l="1"/>
  <c r="C113" i="29"/>
  <c r="C114" i="29" l="1"/>
  <c r="C196" i="29"/>
  <c r="C195" i="29" l="1"/>
  <c r="C115" i="29"/>
  <c r="C116" i="29" l="1"/>
  <c r="C194" i="29"/>
  <c r="C199" i="29" l="1"/>
  <c r="C117" i="29"/>
  <c r="C119" i="29" l="1"/>
  <c r="C118" i="29"/>
  <c r="C202" i="29"/>
  <c r="C198" i="29"/>
  <c r="C201" i="29" l="1"/>
  <c r="C197" i="29"/>
  <c r="C205" i="29"/>
  <c r="C120" i="29"/>
  <c r="C121" i="29" l="1"/>
  <c r="C200" i="29"/>
  <c r="C204" i="29"/>
  <c r="C203" i="29" l="1"/>
  <c r="C122" i="29"/>
  <c r="C123" i="29" l="1"/>
  <c r="C208" i="29"/>
  <c r="C207" i="29"/>
  <c r="C206" i="29"/>
  <c r="C124" i="29" l="1"/>
  <c r="C125" i="29" l="1"/>
  <c r="C126" i="29" l="1"/>
  <c r="C127" i="29" l="1"/>
  <c r="C128" i="29" l="1"/>
  <c r="C369" i="8" l="1"/>
  <c r="C370" i="8" s="1"/>
  <c r="C371" i="8" s="1"/>
  <c r="C372" i="8" s="1"/>
  <c r="C373" i="8" s="1"/>
  <c r="C374" i="8" s="1"/>
  <c r="C375" i="8" s="1"/>
  <c r="C376" i="8" s="1"/>
  <c r="C377" i="8" s="1"/>
  <c r="C378" i="8" s="1"/>
  <c r="C379" i="8" s="1"/>
  <c r="C380" i="8" s="1"/>
  <c r="C293" i="8"/>
  <c r="C294" i="8" s="1"/>
  <c r="C295" i="8" s="1"/>
  <c r="C296" i="8" s="1"/>
  <c r="C297" i="8" s="1"/>
  <c r="C298" i="8" s="1"/>
  <c r="C299" i="8" s="1"/>
  <c r="C300" i="8" s="1"/>
  <c r="C301" i="8" s="1"/>
  <c r="C302" i="8" s="1"/>
  <c r="C303" i="8" s="1"/>
  <c r="C304" i="8" s="1"/>
  <c r="C305" i="8" s="1"/>
  <c r="C306" i="8" s="1"/>
  <c r="C307" i="8" s="1"/>
  <c r="C308" i="8" s="1"/>
  <c r="C309" i="8" s="1"/>
  <c r="C310" i="8" s="1"/>
  <c r="C311" i="8" s="1"/>
  <c r="C312" i="8" s="1"/>
  <c r="C313" i="8" s="1"/>
  <c r="C314" i="8" s="1"/>
  <c r="C315" i="8" s="1"/>
  <c r="C316" i="8" s="1"/>
  <c r="C317" i="8" s="1"/>
  <c r="C318" i="8" s="1"/>
  <c r="C319" i="8" s="1"/>
  <c r="C320" i="8" s="1"/>
  <c r="C321" i="8" s="1"/>
  <c r="C322" i="8" s="1"/>
  <c r="C323" i="8" s="1"/>
  <c r="C324" i="8" s="1"/>
  <c r="C325" i="8" s="1"/>
  <c r="C326" i="8" s="1"/>
  <c r="C327" i="8" s="1"/>
  <c r="C328" i="8" s="1"/>
  <c r="C329" i="8" s="1"/>
  <c r="C330" i="8" s="1"/>
  <c r="C331" i="8" s="1"/>
  <c r="C332" i="8" s="1"/>
  <c r="C333" i="8" s="1"/>
  <c r="C334" i="8" s="1"/>
  <c r="C335" i="8" s="1"/>
  <c r="C336" i="8" s="1"/>
  <c r="C337" i="8" s="1"/>
  <c r="C338" i="8" s="1"/>
  <c r="C339" i="8" s="1"/>
  <c r="C340" i="8" s="1"/>
  <c r="C341" i="8" s="1"/>
  <c r="C342" i="8" s="1"/>
  <c r="C343" i="8" s="1"/>
  <c r="C344" i="8" s="1"/>
  <c r="C345" i="8" s="1"/>
  <c r="C346" i="8" s="1"/>
  <c r="C347" i="8" s="1"/>
  <c r="C348" i="8" s="1"/>
  <c r="C349" i="8" s="1"/>
  <c r="C350" i="8" s="1"/>
  <c r="C351" i="8" s="1"/>
  <c r="C352" i="8" s="1"/>
  <c r="C353" i="8" s="1"/>
  <c r="C354" i="8" s="1"/>
  <c r="C355" i="8" s="1"/>
  <c r="C356" i="8" s="1"/>
  <c r="C357" i="8" s="1"/>
  <c r="C358" i="8" s="1"/>
  <c r="C359" i="8" s="1"/>
  <c r="C360" i="8" s="1"/>
  <c r="C361" i="8" s="1"/>
  <c r="C362" i="8" s="1"/>
  <c r="C363" i="8" s="1"/>
  <c r="C364" i="8" s="1"/>
  <c r="C365" i="8" s="1"/>
  <c r="C366" i="8" s="1"/>
  <c r="C367" i="8" s="1"/>
  <c r="C121" i="8"/>
  <c r="C122" i="8" s="1"/>
  <c r="C123" i="8" s="1"/>
  <c r="C124" i="8" s="1"/>
  <c r="C125" i="8" s="1"/>
  <c r="C126" i="8" s="1"/>
  <c r="C127" i="8" s="1"/>
  <c r="C128" i="8" s="1"/>
  <c r="C129" i="8" s="1"/>
  <c r="C130" i="8" s="1"/>
  <c r="C131" i="8" s="1"/>
  <c r="C132" i="8" s="1"/>
  <c r="C133" i="8" s="1"/>
  <c r="C134" i="8" s="1"/>
  <c r="C135" i="8" s="1"/>
  <c r="C136" i="8" s="1"/>
  <c r="C137" i="8" s="1"/>
  <c r="C138" i="8" s="1"/>
  <c r="C139" i="8" s="1"/>
  <c r="C140" i="8" s="1"/>
  <c r="C141" i="8" s="1"/>
  <c r="C142" i="8" s="1"/>
  <c r="C143" i="8" s="1"/>
  <c r="C144" i="8" s="1"/>
  <c r="C145" i="8" s="1"/>
  <c r="C146" i="8" s="1"/>
  <c r="C147" i="8" s="1"/>
  <c r="C148" i="8" s="1"/>
  <c r="C149" i="8" s="1"/>
  <c r="C150" i="8" s="1"/>
  <c r="C151" i="8" s="1"/>
  <c r="C152" i="8" s="1"/>
  <c r="C153" i="8" s="1"/>
  <c r="C154" i="8" s="1"/>
  <c r="C155" i="8" s="1"/>
  <c r="C156" i="8" s="1"/>
  <c r="C157" i="8" s="1"/>
  <c r="C158" i="8" s="1"/>
  <c r="C159" i="8" s="1"/>
  <c r="C160" i="8" s="1"/>
  <c r="C161" i="8" s="1"/>
  <c r="C162" i="8" s="1"/>
  <c r="C163" i="8" s="1"/>
  <c r="C164" i="8" s="1"/>
  <c r="C165" i="8" s="1"/>
  <c r="C166" i="8" s="1"/>
  <c r="C167" i="8" s="1"/>
  <c r="C168" i="8" s="1"/>
  <c r="C169" i="8" s="1"/>
  <c r="C170" i="8" s="1"/>
  <c r="C171" i="8" s="1"/>
  <c r="C172" i="8" s="1"/>
  <c r="C173" i="8" s="1"/>
  <c r="C174" i="8" s="1"/>
  <c r="C175" i="8" s="1"/>
  <c r="C176" i="8" s="1"/>
  <c r="C177" i="8" s="1"/>
  <c r="C178" i="8" s="1"/>
  <c r="C179" i="8" s="1"/>
  <c r="C180" i="8" s="1"/>
  <c r="C181" i="8" s="1"/>
  <c r="C182" i="8" s="1"/>
  <c r="C183" i="8" s="1"/>
  <c r="C184" i="8" s="1"/>
  <c r="C185" i="8" s="1"/>
  <c r="C186" i="8" s="1"/>
  <c r="C187" i="8" s="1"/>
  <c r="C188" i="8" s="1"/>
  <c r="C189" i="8" s="1"/>
  <c r="C28" i="8"/>
  <c r="C29" i="8" s="1"/>
  <c r="C30" i="8" s="1"/>
  <c r="C31" i="8" s="1"/>
  <c r="C32" i="8" s="1"/>
  <c r="C33" i="8" s="1"/>
  <c r="C34" i="8" s="1"/>
  <c r="C27" i="8"/>
  <c r="C11" i="8"/>
  <c r="C12" i="8" s="1"/>
  <c r="C13" i="8" s="1"/>
  <c r="C14" i="8" s="1"/>
  <c r="C15" i="8" s="1"/>
  <c r="C16" i="8" s="1"/>
  <c r="C17" i="8" s="1"/>
  <c r="C18" i="8" s="1"/>
  <c r="C19" i="8" s="1"/>
  <c r="C20" i="8" s="1"/>
  <c r="C21" i="8" s="1"/>
  <c r="C22" i="8" s="1"/>
  <c r="C23" i="8" s="1"/>
  <c r="C24" i="8" s="1"/>
  <c r="C25" i="8" s="1"/>
  <c r="C7" i="8"/>
  <c r="C22" i="1"/>
  <c r="C210" i="28"/>
  <c r="C211" i="28" s="1"/>
  <c r="C151" i="28"/>
  <c r="C150" i="28" s="1"/>
  <c r="C147" i="28"/>
  <c r="C145" i="28"/>
  <c r="C46" i="28"/>
  <c r="C45" i="28"/>
  <c r="C43" i="28"/>
  <c r="C24" i="28"/>
  <c r="C23" i="28"/>
  <c r="C19" i="28"/>
  <c r="C20" i="28" s="1"/>
  <c r="C15" i="28"/>
  <c r="C16" i="28" s="1"/>
  <c r="C12" i="28"/>
  <c r="C13" i="28" s="1"/>
  <c r="C11" i="28"/>
  <c r="C6" i="28"/>
  <c r="C4" i="28"/>
  <c r="C5" i="28" s="1"/>
  <c r="C3" i="28"/>
  <c r="C36" i="8" l="1"/>
  <c r="C38" i="8" s="1"/>
  <c r="C39" i="8" s="1"/>
  <c r="C40" i="8" s="1"/>
  <c r="C41" i="8" s="1"/>
  <c r="C42" i="8" s="1"/>
  <c r="C43" i="8" s="1"/>
  <c r="C44" i="8" s="1"/>
  <c r="C35" i="8"/>
  <c r="C37" i="8" s="1"/>
  <c r="C191" i="8"/>
  <c r="C190" i="8"/>
  <c r="C17" i="28"/>
  <c r="C21" i="28"/>
  <c r="C149" i="28"/>
  <c r="C212" i="28"/>
  <c r="C44" i="28"/>
  <c r="C7" i="28"/>
  <c r="C25" i="28"/>
  <c r="C193" i="8" l="1"/>
  <c r="C194" i="8" s="1"/>
  <c r="C195" i="8" s="1"/>
  <c r="C196" i="8" s="1"/>
  <c r="C197" i="8" s="1"/>
  <c r="C198" i="8" s="1"/>
  <c r="C199" i="8" s="1"/>
  <c r="C200" i="8" s="1"/>
  <c r="C201" i="8" s="1"/>
  <c r="C202" i="8" s="1"/>
  <c r="C203" i="8" s="1"/>
  <c r="C204" i="8" s="1"/>
  <c r="C205" i="8" s="1"/>
  <c r="C206" i="8" s="1"/>
  <c r="C207" i="8" s="1"/>
  <c r="C208" i="8" s="1"/>
  <c r="C209" i="8" s="1"/>
  <c r="C210" i="8" s="1"/>
  <c r="C211" i="8" s="1"/>
  <c r="C212" i="8" s="1"/>
  <c r="C213" i="8" s="1"/>
  <c r="C214" i="8" s="1"/>
  <c r="C215" i="8" s="1"/>
  <c r="C216" i="8" s="1"/>
  <c r="C217" i="8" s="1"/>
  <c r="C218" i="8" s="1"/>
  <c r="C219" i="8" s="1"/>
  <c r="C220" i="8" s="1"/>
  <c r="C221" i="8" s="1"/>
  <c r="C222" i="8" s="1"/>
  <c r="C192" i="8"/>
  <c r="C46" i="8"/>
  <c r="C47" i="8" s="1"/>
  <c r="C48" i="8" s="1"/>
  <c r="C49" i="8" s="1"/>
  <c r="C50" i="8" s="1"/>
  <c r="C51" i="8" s="1"/>
  <c r="C52" i="8" s="1"/>
  <c r="C45" i="8"/>
  <c r="C26" i="28"/>
  <c r="C47" i="28"/>
  <c r="C213" i="28"/>
  <c r="C154" i="28"/>
  <c r="C8" i="28"/>
  <c r="C54" i="8" l="1"/>
  <c r="C55" i="8" s="1"/>
  <c r="C56" i="8" s="1"/>
  <c r="C57" i="8" s="1"/>
  <c r="C58" i="8" s="1"/>
  <c r="C59" i="8" s="1"/>
  <c r="C60" i="8" s="1"/>
  <c r="C53" i="8"/>
  <c r="C223" i="8"/>
  <c r="C224" i="8"/>
  <c r="C9" i="28"/>
  <c r="C153" i="28"/>
  <c r="C214" i="28"/>
  <c r="C48" i="28"/>
  <c r="C226" i="8" l="1"/>
  <c r="C227" i="8" s="1"/>
  <c r="C228" i="8" s="1"/>
  <c r="C229" i="8" s="1"/>
  <c r="C230" i="8" s="1"/>
  <c r="C231" i="8" s="1"/>
  <c r="C232" i="8" s="1"/>
  <c r="C233" i="8" s="1"/>
  <c r="C234" i="8" s="1"/>
  <c r="C235" i="8" s="1"/>
  <c r="C236" i="8" s="1"/>
  <c r="C237" i="8" s="1"/>
  <c r="C238" i="8" s="1"/>
  <c r="C239" i="8" s="1"/>
  <c r="C240" i="8" s="1"/>
  <c r="C241" i="8" s="1"/>
  <c r="C242" i="8" s="1"/>
  <c r="C243" i="8" s="1"/>
  <c r="C244" i="8" s="1"/>
  <c r="C245" i="8" s="1"/>
  <c r="C246" i="8" s="1"/>
  <c r="C247" i="8" s="1"/>
  <c r="C248" i="8" s="1"/>
  <c r="C249" i="8" s="1"/>
  <c r="C250" i="8" s="1"/>
  <c r="C251" i="8" s="1"/>
  <c r="C252" i="8" s="1"/>
  <c r="C253" i="8" s="1"/>
  <c r="C254" i="8" s="1"/>
  <c r="C255" i="8" s="1"/>
  <c r="C225" i="8"/>
  <c r="C62" i="8"/>
  <c r="C63" i="8" s="1"/>
  <c r="C64" i="8" s="1"/>
  <c r="C65" i="8" s="1"/>
  <c r="C66" i="8" s="1"/>
  <c r="C67" i="8" s="1"/>
  <c r="C68" i="8" s="1"/>
  <c r="C69" i="8" s="1"/>
  <c r="C70" i="8" s="1"/>
  <c r="C71" i="8" s="1"/>
  <c r="C72" i="8" s="1"/>
  <c r="C73" i="8" s="1"/>
  <c r="C61" i="8"/>
  <c r="C215" i="28"/>
  <c r="C49" i="28"/>
  <c r="C152" i="28"/>
  <c r="C76" i="8" l="1"/>
  <c r="C74" i="8"/>
  <c r="C75" i="8" s="1"/>
  <c r="C77" i="8" s="1"/>
  <c r="C78" i="8" s="1"/>
  <c r="C79" i="8" s="1"/>
  <c r="C80" i="8" s="1"/>
  <c r="C81" i="8" s="1"/>
  <c r="C82" i="8" s="1"/>
  <c r="C83" i="8" s="1"/>
  <c r="C84" i="8" s="1"/>
  <c r="C85" i="8" s="1"/>
  <c r="C86" i="8" s="1"/>
  <c r="C257" i="8"/>
  <c r="C256" i="8"/>
  <c r="C157" i="28"/>
  <c r="C50" i="28"/>
  <c r="C216" i="28"/>
  <c r="C259" i="8" l="1"/>
  <c r="C260" i="8" s="1"/>
  <c r="C261" i="8" s="1"/>
  <c r="C262" i="8" s="1"/>
  <c r="C263" i="8" s="1"/>
  <c r="C264" i="8" s="1"/>
  <c r="C265" i="8" s="1"/>
  <c r="C266" i="8" s="1"/>
  <c r="C267" i="8" s="1"/>
  <c r="C268" i="8" s="1"/>
  <c r="C269" i="8" s="1"/>
  <c r="C270" i="8" s="1"/>
  <c r="C271" i="8" s="1"/>
  <c r="C272" i="8" s="1"/>
  <c r="C273" i="8" s="1"/>
  <c r="C274" i="8" s="1"/>
  <c r="C275" i="8" s="1"/>
  <c r="C276" i="8" s="1"/>
  <c r="C277" i="8" s="1"/>
  <c r="C278" i="8" s="1"/>
  <c r="C279" i="8" s="1"/>
  <c r="C280" i="8" s="1"/>
  <c r="C281" i="8" s="1"/>
  <c r="C282" i="8" s="1"/>
  <c r="C283" i="8" s="1"/>
  <c r="C284" i="8" s="1"/>
  <c r="C285" i="8" s="1"/>
  <c r="C286" i="8" s="1"/>
  <c r="C287" i="8" s="1"/>
  <c r="C288" i="8" s="1"/>
  <c r="C258" i="8"/>
  <c r="C87" i="8"/>
  <c r="C88" i="8" s="1"/>
  <c r="C89" i="8" s="1"/>
  <c r="C90" i="8" s="1"/>
  <c r="C91" i="8" s="1"/>
  <c r="C92" i="8" s="1"/>
  <c r="C93" i="8" s="1"/>
  <c r="C94" i="8" s="1"/>
  <c r="C95" i="8" s="1"/>
  <c r="C96" i="8" s="1"/>
  <c r="C97" i="8"/>
  <c r="C98" i="8" s="1"/>
  <c r="C99" i="8" s="1"/>
  <c r="C217" i="28"/>
  <c r="C51" i="28"/>
  <c r="C156" i="28"/>
  <c r="C100" i="8" l="1"/>
  <c r="C101" i="8" s="1"/>
  <c r="C102" i="8" s="1"/>
  <c r="C103" i="8" s="1"/>
  <c r="C104" i="8" s="1"/>
  <c r="C105" i="8" s="1"/>
  <c r="C106" i="8" s="1"/>
  <c r="C107" i="8" s="1"/>
  <c r="C108" i="8" s="1"/>
  <c r="C109" i="8" s="1"/>
  <c r="C110" i="8"/>
  <c r="C111" i="8" s="1"/>
  <c r="C112" i="8" s="1"/>
  <c r="C113" i="8" s="1"/>
  <c r="C114" i="8" s="1"/>
  <c r="C115" i="8" s="1"/>
  <c r="C290" i="8"/>
  <c r="C291" i="8" s="1"/>
  <c r="C289" i="8"/>
  <c r="C155" i="28"/>
  <c r="C52" i="28"/>
  <c r="C218" i="28"/>
  <c r="C116" i="8" l="1"/>
  <c r="C117" i="8"/>
  <c r="C118" i="8" s="1"/>
  <c r="C119" i="8" s="1"/>
  <c r="C219" i="28"/>
  <c r="C53" i="28"/>
  <c r="C160" i="28"/>
  <c r="C159" i="28" l="1"/>
  <c r="C54" i="28"/>
  <c r="C220" i="28"/>
  <c r="C55" i="28" l="1"/>
  <c r="C158" i="28"/>
  <c r="C163" i="28" l="1"/>
  <c r="C56" i="28"/>
  <c r="C57" i="28" l="1"/>
  <c r="C162" i="28"/>
  <c r="C161" i="28" l="1"/>
  <c r="C58" i="28"/>
  <c r="C59" i="28" l="1"/>
  <c r="C166" i="28"/>
  <c r="C165" i="28" l="1"/>
  <c r="C60" i="28"/>
  <c r="C63" i="28" l="1"/>
  <c r="C61" i="28"/>
  <c r="C164" i="28"/>
  <c r="C169" i="28" l="1"/>
  <c r="C62" i="28"/>
  <c r="C66" i="28"/>
  <c r="C64" i="28"/>
  <c r="C71" i="28" l="1"/>
  <c r="C69" i="28"/>
  <c r="C168" i="28"/>
  <c r="C67" i="28"/>
  <c r="C65" i="28"/>
  <c r="C74" i="28" l="1"/>
  <c r="C72" i="28"/>
  <c r="C68" i="28"/>
  <c r="C167" i="28"/>
  <c r="C70" i="28"/>
  <c r="C172" i="28" l="1"/>
  <c r="C75" i="28"/>
  <c r="C73" i="28"/>
  <c r="C77" i="28"/>
  <c r="C80" i="28" l="1"/>
  <c r="C76" i="28"/>
  <c r="C78" i="28"/>
  <c r="C171" i="28"/>
  <c r="C83" i="28" l="1"/>
  <c r="C170" i="28"/>
  <c r="C79" i="28"/>
  <c r="C175" i="28" l="1"/>
  <c r="C82" i="28"/>
  <c r="C81" i="28" l="1"/>
  <c r="C174" i="28"/>
  <c r="C173" i="28" l="1"/>
  <c r="C86" i="28"/>
  <c r="C89" i="28" l="1"/>
  <c r="C85" i="28"/>
  <c r="C178" i="28"/>
  <c r="C84" i="28" l="1"/>
  <c r="C177" i="28"/>
  <c r="C88" i="28"/>
  <c r="C92" i="28"/>
  <c r="C87" i="28" l="1"/>
  <c r="C176" i="28"/>
  <c r="C91" i="28"/>
  <c r="C181" i="28" l="1"/>
  <c r="C90" i="28"/>
  <c r="C95" i="28" l="1"/>
  <c r="C180" i="28"/>
  <c r="C179" i="28" l="1"/>
  <c r="C94" i="28"/>
  <c r="C93" i="28" l="1"/>
  <c r="C184" i="28"/>
  <c r="C183" i="28" l="1"/>
  <c r="C98" i="28"/>
  <c r="C97" i="28" l="1"/>
  <c r="C101" i="28"/>
  <c r="C182" i="28"/>
  <c r="C104" i="28" l="1"/>
  <c r="C100" i="28"/>
  <c r="C96" i="28"/>
  <c r="C187" i="28"/>
  <c r="C186" i="28" l="1"/>
  <c r="C99" i="28"/>
  <c r="C103" i="28"/>
  <c r="C102" i="28" l="1"/>
  <c r="C185" i="28"/>
  <c r="C190" i="28" l="1"/>
  <c r="C107" i="28"/>
  <c r="C106" i="28" l="1"/>
  <c r="C189" i="28"/>
  <c r="C188" i="28" l="1"/>
  <c r="C105" i="28"/>
  <c r="C110" i="28" l="1"/>
  <c r="C193" i="28"/>
  <c r="C192" i="28" l="1"/>
  <c r="C111" i="28"/>
  <c r="C109" i="28"/>
  <c r="C112" i="28" l="1"/>
  <c r="C191" i="28"/>
  <c r="C108" i="28"/>
  <c r="C196" i="28" l="1"/>
  <c r="C113" i="28"/>
  <c r="C114" i="28" l="1"/>
  <c r="C195" i="28"/>
  <c r="C194" i="28" l="1"/>
  <c r="C115" i="28"/>
  <c r="C116" i="28" l="1"/>
  <c r="C199" i="28"/>
  <c r="C202" i="28" l="1"/>
  <c r="C198" i="28"/>
  <c r="C117" i="28"/>
  <c r="C201" i="28" l="1"/>
  <c r="C197" i="28"/>
  <c r="C119" i="28"/>
  <c r="C118" i="28"/>
  <c r="C205" i="28"/>
  <c r="C120" i="28" l="1"/>
  <c r="C200" i="28"/>
  <c r="C204" i="28"/>
  <c r="C203" i="28" l="1"/>
  <c r="C121" i="28"/>
  <c r="C122" i="28" l="1"/>
  <c r="C208" i="28"/>
  <c r="C207" i="28"/>
  <c r="C206" i="28"/>
  <c r="C123" i="28" l="1"/>
  <c r="C124" i="28" l="1"/>
  <c r="C125" i="28" l="1"/>
  <c r="C126" i="28" l="1"/>
  <c r="C127" i="28" l="1"/>
  <c r="C128" i="28" l="1"/>
  <c r="D24" i="25" l="1"/>
  <c r="D25" i="25"/>
  <c r="D26" i="25"/>
  <c r="D27" i="25"/>
  <c r="D137" i="24"/>
  <c r="D138" i="24"/>
  <c r="D139" i="24"/>
  <c r="D140" i="24"/>
  <c r="D141" i="24"/>
  <c r="D142" i="24"/>
  <c r="D143" i="24"/>
  <c r="D60" i="24"/>
  <c r="D61" i="24"/>
  <c r="D62" i="24"/>
  <c r="D63" i="24"/>
  <c r="D64" i="24"/>
  <c r="D65" i="24"/>
  <c r="D66" i="24"/>
  <c r="D67" i="24"/>
  <c r="D68" i="24"/>
  <c r="D69" i="24"/>
  <c r="D70" i="24"/>
  <c r="D71" i="24"/>
  <c r="D72" i="24"/>
  <c r="D73" i="24"/>
  <c r="D74" i="24"/>
  <c r="D75" i="24"/>
  <c r="D76" i="24"/>
  <c r="D77" i="24"/>
  <c r="D78" i="24"/>
  <c r="D41" i="24"/>
  <c r="D42" i="24"/>
  <c r="D43" i="24"/>
  <c r="D44" i="24"/>
  <c r="D45" i="24"/>
  <c r="D46" i="24"/>
  <c r="D47" i="24"/>
  <c r="D48" i="24"/>
  <c r="D49" i="24"/>
  <c r="D50" i="24"/>
  <c r="D51" i="24"/>
  <c r="D52" i="24"/>
  <c r="D53" i="24"/>
  <c r="D54" i="24"/>
  <c r="D40" i="24"/>
  <c r="D6" i="8" l="1"/>
  <c r="D7" i="8"/>
  <c r="C8" i="8"/>
  <c r="C9" i="8" s="1"/>
  <c r="D9" i="8" s="1"/>
  <c r="D8" i="8" l="1"/>
  <c r="D46" i="27"/>
  <c r="D47" i="27"/>
  <c r="D34" i="27"/>
  <c r="D35" i="27"/>
  <c r="D22" i="27"/>
  <c r="D23" i="27"/>
  <c r="D3" i="25"/>
  <c r="D4" i="25"/>
  <c r="D5" i="25"/>
  <c r="D7" i="25"/>
  <c r="D8" i="25"/>
  <c r="D9" i="25"/>
  <c r="D10" i="25"/>
  <c r="D11" i="25"/>
  <c r="D12" i="25"/>
  <c r="D13" i="25"/>
  <c r="D14" i="25"/>
  <c r="D15" i="25"/>
  <c r="D16" i="25"/>
  <c r="D17" i="25"/>
  <c r="D18" i="25"/>
  <c r="D19" i="25"/>
  <c r="D20" i="25"/>
  <c r="D21" i="25"/>
  <c r="D22" i="25"/>
  <c r="D23" i="25"/>
  <c r="D28" i="25"/>
  <c r="D29" i="25"/>
  <c r="D30" i="25"/>
  <c r="D31" i="25"/>
  <c r="D32" i="25"/>
  <c r="D33" i="25"/>
  <c r="D34" i="25"/>
  <c r="D35" i="25"/>
  <c r="D36" i="25"/>
  <c r="D37" i="25"/>
  <c r="D38" i="25"/>
  <c r="D39" i="25"/>
  <c r="D40" i="25"/>
  <c r="D41" i="25"/>
  <c r="D42" i="25"/>
  <c r="D43" i="25"/>
  <c r="D44" i="25"/>
  <c r="D45" i="25"/>
  <c r="D46" i="25"/>
  <c r="D47" i="25"/>
  <c r="D48" i="25"/>
  <c r="D49" i="25"/>
  <c r="D50" i="25"/>
  <c r="D2" i="25"/>
  <c r="D179" i="27"/>
  <c r="D4" i="27"/>
  <c r="D5" i="27"/>
  <c r="D6" i="27"/>
  <c r="D7" i="27"/>
  <c r="D8" i="27"/>
  <c r="D9" i="27"/>
  <c r="D10" i="27"/>
  <c r="D11" i="27"/>
  <c r="D12" i="27"/>
  <c r="D13" i="27"/>
  <c r="D14" i="27"/>
  <c r="D15" i="27"/>
  <c r="D16" i="27"/>
  <c r="D17" i="27"/>
  <c r="D18" i="27"/>
  <c r="D19" i="27"/>
  <c r="D20" i="27"/>
  <c r="D21" i="27"/>
  <c r="D24" i="27"/>
  <c r="D25" i="27"/>
  <c r="D26" i="27"/>
  <c r="D27" i="27"/>
  <c r="D28" i="27"/>
  <c r="D29" i="27"/>
  <c r="D30" i="27"/>
  <c r="D31" i="27"/>
  <c r="D32" i="27"/>
  <c r="D33" i="27"/>
  <c r="D36" i="27"/>
  <c r="D37" i="27"/>
  <c r="D38" i="27"/>
  <c r="D39" i="27"/>
  <c r="D40" i="27"/>
  <c r="D41" i="27"/>
  <c r="D42" i="27"/>
  <c r="D43" i="27"/>
  <c r="D44" i="27"/>
  <c r="D45" i="27"/>
  <c r="D48" i="27"/>
  <c r="D49" i="27"/>
  <c r="D50" i="27"/>
  <c r="D51" i="27"/>
  <c r="D52" i="27"/>
  <c r="D53" i="27"/>
  <c r="D54" i="27"/>
  <c r="D55" i="27"/>
  <c r="D56" i="27"/>
  <c r="D57" i="27"/>
  <c r="D58" i="27"/>
  <c r="D59" i="27"/>
  <c r="D60" i="27"/>
  <c r="D61" i="27"/>
  <c r="D62" i="27"/>
  <c r="D63" i="27"/>
  <c r="D64" i="27"/>
  <c r="D65" i="27"/>
  <c r="D66" i="27"/>
  <c r="D67" i="27"/>
  <c r="D68" i="27"/>
  <c r="D69" i="27"/>
  <c r="D70" i="27"/>
  <c r="D71" i="27"/>
  <c r="D72" i="27"/>
  <c r="D73" i="27"/>
  <c r="D74" i="27"/>
  <c r="D75" i="27"/>
  <c r="D76" i="27"/>
  <c r="D77" i="27"/>
  <c r="D78" i="27"/>
  <c r="D79" i="27"/>
  <c r="D80" i="27"/>
  <c r="D81" i="27"/>
  <c r="D82" i="27"/>
  <c r="D83" i="27"/>
  <c r="D84" i="27"/>
  <c r="D85" i="27"/>
  <c r="D86" i="27"/>
  <c r="D87" i="27"/>
  <c r="D88" i="27"/>
  <c r="D89" i="27"/>
  <c r="D90" i="27"/>
  <c r="D91" i="27"/>
  <c r="D92" i="27"/>
  <c r="D93" i="27"/>
  <c r="D94" i="27"/>
  <c r="D95" i="27"/>
  <c r="D96" i="27"/>
  <c r="D97" i="27"/>
  <c r="D98" i="27"/>
  <c r="D99" i="27"/>
  <c r="D100" i="27"/>
  <c r="D101" i="27"/>
  <c r="D102" i="27"/>
  <c r="D103" i="27"/>
  <c r="D104" i="27"/>
  <c r="D105" i="27"/>
  <c r="D106" i="27"/>
  <c r="D107" i="27"/>
  <c r="D108" i="27"/>
  <c r="D109" i="27"/>
  <c r="D110" i="27"/>
  <c r="D111" i="27"/>
  <c r="D112" i="27"/>
  <c r="D113" i="27"/>
  <c r="D114" i="27"/>
  <c r="D115" i="27"/>
  <c r="D116" i="27"/>
  <c r="D117" i="27"/>
  <c r="D118" i="27"/>
  <c r="D119" i="27"/>
  <c r="D120" i="27"/>
  <c r="D121" i="27"/>
  <c r="D122" i="27"/>
  <c r="D123" i="27"/>
  <c r="D124" i="27"/>
  <c r="D125" i="27"/>
  <c r="D126" i="27"/>
  <c r="D127" i="27"/>
  <c r="D128" i="27"/>
  <c r="D129" i="27"/>
  <c r="D130" i="27"/>
  <c r="D131" i="27"/>
  <c r="D132" i="27"/>
  <c r="D133" i="27"/>
  <c r="D134" i="27"/>
  <c r="D135" i="27"/>
  <c r="D136" i="27"/>
  <c r="D137" i="27"/>
  <c r="D138" i="27"/>
  <c r="D139" i="27"/>
  <c r="D140" i="27"/>
  <c r="D141" i="27"/>
  <c r="D142" i="27"/>
  <c r="D143" i="27"/>
  <c r="D144" i="27"/>
  <c r="D145" i="27"/>
  <c r="D146" i="27"/>
  <c r="D147" i="27"/>
  <c r="D148" i="27"/>
  <c r="D149" i="27"/>
  <c r="D150" i="27"/>
  <c r="D151" i="27"/>
  <c r="D152" i="27"/>
  <c r="D153" i="27"/>
  <c r="D154" i="27"/>
  <c r="D155" i="27"/>
  <c r="D156" i="27"/>
  <c r="D157" i="27"/>
  <c r="D158" i="27"/>
  <c r="D159" i="27"/>
  <c r="D160" i="27"/>
  <c r="D161" i="27"/>
  <c r="D162" i="27"/>
  <c r="D163" i="27"/>
  <c r="D164" i="27"/>
  <c r="D165" i="27"/>
  <c r="D166" i="27"/>
  <c r="D167" i="27"/>
  <c r="D168" i="27"/>
  <c r="D169" i="27"/>
  <c r="D170" i="27"/>
  <c r="D171" i="27"/>
  <c r="D172" i="27"/>
  <c r="D173" i="27"/>
  <c r="D174" i="27"/>
  <c r="D175" i="27"/>
  <c r="D176" i="27"/>
  <c r="D177" i="27"/>
  <c r="D178" i="27"/>
  <c r="D180" i="27"/>
  <c r="D181" i="27"/>
  <c r="D182" i="27"/>
  <c r="D183" i="27"/>
  <c r="D184" i="27"/>
  <c r="D185" i="27"/>
  <c r="D186" i="27"/>
  <c r="D187" i="27"/>
  <c r="D188" i="27"/>
  <c r="D189" i="27"/>
  <c r="D190" i="27"/>
  <c r="D191" i="27"/>
  <c r="D192" i="27"/>
  <c r="D193" i="27"/>
  <c r="D194" i="27"/>
  <c r="D195" i="27"/>
  <c r="D196" i="27"/>
  <c r="D3" i="27"/>
  <c r="D2" i="27"/>
  <c r="D3" i="24" l="1"/>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55" i="24"/>
  <c r="D56" i="24"/>
  <c r="D57" i="24"/>
  <c r="D58" i="24"/>
  <c r="D59" i="24"/>
  <c r="D79" i="24"/>
  <c r="D80" i="24"/>
  <c r="D81" i="24"/>
  <c r="D82" i="24"/>
  <c r="D83" i="24"/>
  <c r="D84" i="24"/>
  <c r="D85" i="24"/>
  <c r="D86" i="24"/>
  <c r="D87" i="24"/>
  <c r="D88" i="24"/>
  <c r="D89" i="24"/>
  <c r="D90" i="24"/>
  <c r="D91" i="24"/>
  <c r="D92" i="24"/>
  <c r="D93" i="24"/>
  <c r="D94" i="24"/>
  <c r="D95" i="24"/>
  <c r="D96" i="24"/>
  <c r="D97" i="24"/>
  <c r="D98" i="24"/>
  <c r="D99" i="24"/>
  <c r="D100" i="24"/>
  <c r="D101" i="24"/>
  <c r="D102" i="24"/>
  <c r="D103" i="24"/>
  <c r="D104" i="24"/>
  <c r="D105" i="24"/>
  <c r="D106" i="24"/>
  <c r="D107" i="24"/>
  <c r="D108" i="24"/>
  <c r="D109" i="24"/>
  <c r="D110" i="24"/>
  <c r="D111" i="24"/>
  <c r="D112" i="24"/>
  <c r="D117" i="24"/>
  <c r="D118" i="24"/>
  <c r="D119" i="24"/>
  <c r="D120" i="24"/>
  <c r="D121" i="24"/>
  <c r="D122" i="24"/>
  <c r="D123" i="24"/>
  <c r="D124" i="24"/>
  <c r="D125" i="24"/>
  <c r="D126" i="24"/>
  <c r="D127" i="24"/>
  <c r="D128" i="24"/>
  <c r="D129" i="24"/>
  <c r="D130" i="24"/>
  <c r="D131" i="24"/>
  <c r="D132" i="24"/>
  <c r="D133" i="24"/>
  <c r="D134" i="24"/>
  <c r="D135" i="24"/>
  <c r="D136" i="24"/>
  <c r="D144" i="24"/>
  <c r="D145" i="24"/>
  <c r="D2" i="24"/>
  <c r="D2" i="22"/>
  <c r="J355" i="8"/>
  <c r="J10" i="8"/>
  <c r="C9" i="1"/>
  <c r="C10" i="1"/>
  <c r="C11" i="1"/>
  <c r="C12" i="1"/>
  <c r="C13" i="1"/>
  <c r="C14" i="1"/>
  <c r="D10" i="8"/>
  <c r="J11" i="8"/>
  <c r="D26" i="8"/>
  <c r="D27" i="8"/>
  <c r="D28" i="8"/>
  <c r="D29" i="8"/>
  <c r="D30" i="8"/>
  <c r="D31" i="8"/>
  <c r="D32" i="8"/>
  <c r="D33" i="8"/>
  <c r="D34" i="8"/>
  <c r="D35" i="8"/>
  <c r="D120" i="8"/>
  <c r="D292" i="8"/>
  <c r="D380" i="8"/>
  <c r="D381" i="8"/>
  <c r="D3" i="8"/>
  <c r="D4" i="8"/>
  <c r="D5" i="8"/>
  <c r="D2" i="8"/>
  <c r="C40" i="1"/>
  <c r="C41" i="1"/>
  <c r="C42" i="1"/>
  <c r="C39" i="1"/>
  <c r="C44" i="1"/>
  <c r="C34" i="1"/>
  <c r="C33" i="1"/>
  <c r="C3" i="1"/>
  <c r="C4" i="1"/>
  <c r="C5" i="1"/>
  <c r="C6" i="1"/>
  <c r="C7" i="1"/>
  <c r="C8" i="1"/>
  <c r="C15" i="1"/>
  <c r="C18" i="1"/>
  <c r="C19" i="1"/>
  <c r="C35" i="1"/>
  <c r="C36" i="1"/>
  <c r="C2" i="1"/>
  <c r="C16" i="22"/>
  <c r="C94" i="22"/>
  <c r="D94" i="22" s="1"/>
  <c r="C60" i="22"/>
  <c r="D60" i="22" s="1"/>
  <c r="C52" i="22"/>
  <c r="D52" i="22" s="1"/>
  <c r="J26" i="8"/>
  <c r="J27" i="8"/>
  <c r="J28" i="8"/>
  <c r="J29" i="8"/>
  <c r="J30" i="8"/>
  <c r="J31" i="8"/>
  <c r="J32" i="8"/>
  <c r="C38" i="1"/>
  <c r="C37" i="1"/>
  <c r="J379" i="8"/>
  <c r="C17" i="22" l="1"/>
  <c r="D16" i="22"/>
  <c r="D293" i="8"/>
  <c r="C53" i="22"/>
  <c r="D53" i="22" s="1"/>
  <c r="C61" i="22"/>
  <c r="D61" i="22" s="1"/>
  <c r="C95" i="22"/>
  <c r="D95" i="22" s="1"/>
  <c r="J159" i="8"/>
  <c r="J158" i="8"/>
  <c r="J157" i="8"/>
  <c r="J156" i="8"/>
  <c r="J155" i="8"/>
  <c r="J154" i="8"/>
  <c r="J153" i="8"/>
  <c r="J152" i="8"/>
  <c r="J151" i="8"/>
  <c r="J150" i="8"/>
  <c r="J139" i="8"/>
  <c r="J138" i="8"/>
  <c r="J137" i="8"/>
  <c r="J136" i="8"/>
  <c r="J135" i="8"/>
  <c r="J134" i="8"/>
  <c r="J133" i="8"/>
  <c r="J132" i="8"/>
  <c r="J131" i="8"/>
  <c r="J130" i="8"/>
  <c r="J144" i="8"/>
  <c r="J143" i="8"/>
  <c r="J142" i="8"/>
  <c r="J141" i="8"/>
  <c r="J140" i="8"/>
  <c r="J129" i="8"/>
  <c r="J128" i="8"/>
  <c r="J127" i="8"/>
  <c r="J126" i="8"/>
  <c r="J125" i="8"/>
  <c r="J87" i="8"/>
  <c r="J96" i="8"/>
  <c r="J95" i="8"/>
  <c r="J94" i="8"/>
  <c r="J93" i="8"/>
  <c r="J92" i="8"/>
  <c r="J91" i="8"/>
  <c r="J90" i="8"/>
  <c r="J89" i="8"/>
  <c r="J88" i="8"/>
  <c r="J85" i="8"/>
  <c r="J84" i="8"/>
  <c r="J83" i="8"/>
  <c r="J82" i="8"/>
  <c r="J81" i="8"/>
  <c r="J80" i="8"/>
  <c r="J79" i="8"/>
  <c r="J78" i="8"/>
  <c r="J86" i="8"/>
  <c r="J77" i="8"/>
  <c r="J75" i="8"/>
  <c r="J74" i="8"/>
  <c r="J325" i="8"/>
  <c r="J306" i="8"/>
  <c r="J299" i="8"/>
  <c r="I291" i="8"/>
  <c r="I290" i="8"/>
  <c r="I289" i="8"/>
  <c r="I288" i="8"/>
  <c r="I287" i="8"/>
  <c r="I286" i="8"/>
  <c r="I285" i="8"/>
  <c r="I284" i="8"/>
  <c r="I283" i="8"/>
  <c r="I282" i="8"/>
  <c r="I281" i="8"/>
  <c r="I280" i="8"/>
  <c r="I279" i="8"/>
  <c r="I278" i="8"/>
  <c r="I277" i="8"/>
  <c r="I276" i="8"/>
  <c r="I275" i="8"/>
  <c r="I274" i="8"/>
  <c r="I273" i="8"/>
  <c r="I272" i="8"/>
  <c r="I271" i="8"/>
  <c r="I270" i="8"/>
  <c r="I269" i="8"/>
  <c r="I268" i="8"/>
  <c r="I267" i="8"/>
  <c r="I266" i="8"/>
  <c r="I265" i="8"/>
  <c r="I264" i="8"/>
  <c r="I263" i="8"/>
  <c r="I262" i="8"/>
  <c r="I261" i="8"/>
  <c r="I260" i="8"/>
  <c r="I259" i="8"/>
  <c r="I258" i="8"/>
  <c r="I257" i="8"/>
  <c r="I256" i="8"/>
  <c r="I255" i="8"/>
  <c r="I254" i="8"/>
  <c r="I253" i="8"/>
  <c r="I252" i="8"/>
  <c r="I251" i="8"/>
  <c r="I250" i="8"/>
  <c r="I249" i="8"/>
  <c r="I248" i="8"/>
  <c r="I247" i="8"/>
  <c r="I246" i="8"/>
  <c r="I245" i="8"/>
  <c r="I244" i="8"/>
  <c r="I243" i="8"/>
  <c r="I242" i="8"/>
  <c r="I241" i="8"/>
  <c r="I240" i="8"/>
  <c r="I239" i="8"/>
  <c r="I238" i="8"/>
  <c r="I237" i="8"/>
  <c r="I236" i="8"/>
  <c r="I235" i="8"/>
  <c r="I234" i="8"/>
  <c r="I233" i="8"/>
  <c r="I232" i="8"/>
  <c r="I231" i="8"/>
  <c r="I230" i="8"/>
  <c r="I229" i="8"/>
  <c r="I228" i="8"/>
  <c r="I227" i="8"/>
  <c r="I226" i="8"/>
  <c r="I225" i="8"/>
  <c r="I224" i="8"/>
  <c r="I223" i="8"/>
  <c r="I222" i="8"/>
  <c r="I221" i="8"/>
  <c r="I220" i="8"/>
  <c r="I219" i="8"/>
  <c r="I218" i="8"/>
  <c r="I217" i="8"/>
  <c r="I216" i="8"/>
  <c r="I215" i="8"/>
  <c r="I214" i="8"/>
  <c r="I213" i="8"/>
  <c r="I212" i="8"/>
  <c r="I211" i="8"/>
  <c r="I210" i="8"/>
  <c r="I209" i="8"/>
  <c r="I208" i="8"/>
  <c r="I207" i="8"/>
  <c r="I206" i="8"/>
  <c r="I205" i="8"/>
  <c r="I204" i="8"/>
  <c r="I203" i="8"/>
  <c r="I202" i="8"/>
  <c r="I201" i="8"/>
  <c r="I200" i="8"/>
  <c r="I199" i="8"/>
  <c r="I198" i="8"/>
  <c r="I197" i="8"/>
  <c r="I196" i="8"/>
  <c r="I195" i="8"/>
  <c r="I194" i="8"/>
  <c r="I193" i="8"/>
  <c r="I192" i="8"/>
  <c r="I191" i="8"/>
  <c r="I190" i="8"/>
  <c r="I189" i="8"/>
  <c r="I188" i="8"/>
  <c r="I187" i="8"/>
  <c r="I186" i="8"/>
  <c r="I185" i="8"/>
  <c r="I184" i="8"/>
  <c r="I183" i="8"/>
  <c r="I182" i="8"/>
  <c r="I181" i="8"/>
  <c r="I180" i="8"/>
  <c r="I179" i="8"/>
  <c r="I178" i="8"/>
  <c r="I177" i="8"/>
  <c r="I176" i="8"/>
  <c r="I175" i="8"/>
  <c r="I174" i="8"/>
  <c r="I173" i="8"/>
  <c r="I172" i="8"/>
  <c r="I171" i="8"/>
  <c r="I170" i="8"/>
  <c r="I169" i="8"/>
  <c r="I168" i="8"/>
  <c r="I167" i="8"/>
  <c r="I166" i="8"/>
  <c r="I165" i="8"/>
  <c r="I164" i="8"/>
  <c r="I163" i="8"/>
  <c r="I162" i="8"/>
  <c r="I161" i="8"/>
  <c r="I160" i="8"/>
  <c r="J293" i="8"/>
  <c r="D368" i="8"/>
  <c r="J362" i="8"/>
  <c r="J363" i="8"/>
  <c r="J357" i="8"/>
  <c r="J356" i="8"/>
  <c r="J354" i="8"/>
  <c r="J353" i="8"/>
  <c r="J352" i="8"/>
  <c r="J351" i="8"/>
  <c r="J350" i="8"/>
  <c r="J349" i="8"/>
  <c r="J348" i="8"/>
  <c r="J347" i="8"/>
  <c r="J346" i="8"/>
  <c r="J345" i="8"/>
  <c r="J344" i="8"/>
  <c r="J338" i="8"/>
  <c r="J339" i="8"/>
  <c r="J330" i="8"/>
  <c r="J313" i="8"/>
  <c r="J319" i="8"/>
  <c r="J329" i="8"/>
  <c r="J328" i="8"/>
  <c r="J327" i="8"/>
  <c r="J326" i="8"/>
  <c r="J324" i="8"/>
  <c r="J323" i="8"/>
  <c r="J322" i="8"/>
  <c r="J321" i="8"/>
  <c r="J320" i="8"/>
  <c r="J318" i="8"/>
  <c r="J312" i="8"/>
  <c r="J308" i="8"/>
  <c r="J307" i="8"/>
  <c r="J305" i="8"/>
  <c r="J304" i="8"/>
  <c r="J303" i="8"/>
  <c r="J302" i="8"/>
  <c r="J301" i="8"/>
  <c r="J300" i="8"/>
  <c r="J298" i="8"/>
  <c r="J292" i="8"/>
  <c r="J297" i="8"/>
  <c r="J296" i="8"/>
  <c r="J295" i="8"/>
  <c r="J294" i="8"/>
  <c r="J291" i="8"/>
  <c r="J290" i="8"/>
  <c r="J289" i="8"/>
  <c r="J288" i="8"/>
  <c r="J287" i="8"/>
  <c r="J286" i="8"/>
  <c r="J285" i="8"/>
  <c r="J284" i="8"/>
  <c r="J283" i="8"/>
  <c r="J282" i="8"/>
  <c r="J281" i="8"/>
  <c r="J280" i="8"/>
  <c r="J279" i="8"/>
  <c r="J278" i="8"/>
  <c r="J277" i="8"/>
  <c r="J276" i="8"/>
  <c r="J275" i="8"/>
  <c r="J274" i="8"/>
  <c r="J273" i="8"/>
  <c r="J272" i="8"/>
  <c r="J271" i="8"/>
  <c r="J270" i="8"/>
  <c r="J269" i="8"/>
  <c r="J268" i="8"/>
  <c r="J267" i="8"/>
  <c r="J266" i="8"/>
  <c r="J265" i="8"/>
  <c r="J264" i="8"/>
  <c r="J263" i="8"/>
  <c r="J262" i="8"/>
  <c r="J261" i="8"/>
  <c r="J260" i="8"/>
  <c r="J259" i="8"/>
  <c r="J258" i="8"/>
  <c r="J257" i="8"/>
  <c r="J256" i="8"/>
  <c r="J255" i="8"/>
  <c r="J254" i="8"/>
  <c r="J253" i="8"/>
  <c r="J252" i="8"/>
  <c r="J251" i="8"/>
  <c r="J250" i="8"/>
  <c r="J249" i="8"/>
  <c r="J248" i="8"/>
  <c r="J247" i="8"/>
  <c r="J246" i="8"/>
  <c r="J245" i="8"/>
  <c r="J244" i="8"/>
  <c r="J243" i="8"/>
  <c r="J242" i="8"/>
  <c r="J241" i="8"/>
  <c r="J240" i="8"/>
  <c r="J239" i="8"/>
  <c r="J238" i="8"/>
  <c r="J237" i="8"/>
  <c r="J236" i="8"/>
  <c r="J235" i="8"/>
  <c r="J234" i="8"/>
  <c r="J233" i="8"/>
  <c r="J232" i="8"/>
  <c r="J231" i="8"/>
  <c r="J230" i="8"/>
  <c r="J229" i="8"/>
  <c r="J228" i="8"/>
  <c r="J227" i="8"/>
  <c r="J226"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225" i="8"/>
  <c r="J224" i="8"/>
  <c r="J223" i="8"/>
  <c r="J222" i="8"/>
  <c r="J221" i="8"/>
  <c r="J220" i="8"/>
  <c r="J219" i="8"/>
  <c r="J218" i="8"/>
  <c r="J217" i="8"/>
  <c r="J216" i="8"/>
  <c r="J215" i="8"/>
  <c r="J214" i="8"/>
  <c r="J213" i="8"/>
  <c r="J212" i="8"/>
  <c r="J211" i="8"/>
  <c r="J210" i="8"/>
  <c r="J209" i="8"/>
  <c r="J208" i="8"/>
  <c r="J207" i="8"/>
  <c r="J206" i="8"/>
  <c r="J205" i="8"/>
  <c r="J204" i="8"/>
  <c r="J203" i="8"/>
  <c r="J202" i="8"/>
  <c r="J201" i="8"/>
  <c r="J200" i="8"/>
  <c r="J199" i="8"/>
  <c r="J198" i="8"/>
  <c r="J197" i="8"/>
  <c r="J196" i="8"/>
  <c r="J195" i="8"/>
  <c r="J194" i="8"/>
  <c r="J193" i="8"/>
  <c r="J192" i="8"/>
  <c r="J191" i="8"/>
  <c r="J190" i="8"/>
  <c r="J189" i="8"/>
  <c r="J188" i="8"/>
  <c r="J187" i="8"/>
  <c r="J186" i="8"/>
  <c r="J185" i="8"/>
  <c r="J184" i="8"/>
  <c r="J183" i="8"/>
  <c r="J182" i="8"/>
  <c r="J181" i="8"/>
  <c r="J180" i="8"/>
  <c r="J179" i="8"/>
  <c r="J178" i="8"/>
  <c r="J177" i="8"/>
  <c r="J176" i="8"/>
  <c r="J175" i="8"/>
  <c r="J174" i="8"/>
  <c r="J173" i="8"/>
  <c r="J172" i="8"/>
  <c r="J171" i="8"/>
  <c r="J170" i="8"/>
  <c r="J169" i="8"/>
  <c r="J167" i="8"/>
  <c r="J166" i="8"/>
  <c r="J164" i="8"/>
  <c r="J163" i="8"/>
  <c r="J161" i="8"/>
  <c r="J119" i="8"/>
  <c r="I119" i="8"/>
  <c r="J37" i="8"/>
  <c r="D37" i="8"/>
  <c r="J35" i="8"/>
  <c r="J109" i="8"/>
  <c r="I109" i="8"/>
  <c r="I108" i="8"/>
  <c r="I110" i="8"/>
  <c r="I111" i="8"/>
  <c r="I112" i="8"/>
  <c r="I113" i="8"/>
  <c r="I114" i="8"/>
  <c r="I115" i="8"/>
  <c r="I116" i="8"/>
  <c r="I117" i="8"/>
  <c r="I118" i="8"/>
  <c r="J108" i="8"/>
  <c r="I99" i="8"/>
  <c r="I100" i="8"/>
  <c r="I101" i="8"/>
  <c r="I102" i="8"/>
  <c r="I103" i="8"/>
  <c r="I104" i="8"/>
  <c r="I105" i="8"/>
  <c r="I106" i="8"/>
  <c r="I107" i="8"/>
  <c r="I98" i="8"/>
  <c r="J107" i="8"/>
  <c r="J106" i="8"/>
  <c r="J105" i="8"/>
  <c r="J104" i="8"/>
  <c r="J103" i="8"/>
  <c r="J102" i="8"/>
  <c r="J101" i="8"/>
  <c r="J100" i="8"/>
  <c r="J116" i="8"/>
  <c r="J118" i="8"/>
  <c r="J117" i="8"/>
  <c r="J115" i="8"/>
  <c r="J114" i="8"/>
  <c r="J113" i="8"/>
  <c r="J112" i="8"/>
  <c r="J76" i="8"/>
  <c r="J111" i="8"/>
  <c r="J110" i="8"/>
  <c r="J99" i="8"/>
  <c r="J98" i="8"/>
  <c r="J97" i="8"/>
  <c r="C18" i="22" l="1"/>
  <c r="D17" i="22"/>
  <c r="D12" i="8"/>
  <c r="D38" i="8"/>
  <c r="D36" i="8"/>
  <c r="D121" i="8"/>
  <c r="D294" i="8"/>
  <c r="C96" i="22"/>
  <c r="D96" i="22" s="1"/>
  <c r="C62" i="22"/>
  <c r="D62" i="22" s="1"/>
  <c r="C54" i="22"/>
  <c r="D54" i="22" s="1"/>
  <c r="C19" i="22" l="1"/>
  <c r="D18" i="22"/>
  <c r="C21" i="22"/>
  <c r="D13" i="8"/>
  <c r="D39" i="8"/>
  <c r="D295" i="8"/>
  <c r="D122" i="8"/>
  <c r="C55" i="22"/>
  <c r="D55" i="22" s="1"/>
  <c r="C63" i="22"/>
  <c r="D63" i="22" s="1"/>
  <c r="C97" i="22"/>
  <c r="D97" i="22" s="1"/>
  <c r="C24" i="22" l="1"/>
  <c r="D21" i="22"/>
  <c r="C22" i="22"/>
  <c r="C20" i="22"/>
  <c r="D20" i="22" s="1"/>
  <c r="D19" i="22"/>
  <c r="D14" i="8"/>
  <c r="D123" i="8"/>
  <c r="D296" i="8"/>
  <c r="D40" i="8"/>
  <c r="C98" i="22"/>
  <c r="D98" i="22" s="1"/>
  <c r="C64" i="22"/>
  <c r="D64" i="22" s="1"/>
  <c r="C56" i="22"/>
  <c r="D56" i="22" s="1"/>
  <c r="D22" i="22" l="1"/>
  <c r="C23" i="22"/>
  <c r="D23" i="22" s="1"/>
  <c r="D24" i="22"/>
  <c r="C25" i="22"/>
  <c r="D15" i="8"/>
  <c r="D41" i="8"/>
  <c r="D297" i="8"/>
  <c r="D124" i="8"/>
  <c r="C57" i="22"/>
  <c r="D57" i="22" s="1"/>
  <c r="C65" i="22"/>
  <c r="D65" i="22" s="1"/>
  <c r="C99" i="22"/>
  <c r="D99" i="22" s="1"/>
  <c r="D25" i="22" l="1"/>
  <c r="C26" i="22"/>
  <c r="D16" i="8"/>
  <c r="D125" i="8"/>
  <c r="D298" i="8"/>
  <c r="D42" i="8"/>
  <c r="C100" i="22"/>
  <c r="D100" i="22" s="1"/>
  <c r="C66" i="22"/>
  <c r="C58" i="22"/>
  <c r="D58" i="22" s="1"/>
  <c r="C67" i="22" l="1"/>
  <c r="D67" i="22" s="1"/>
  <c r="D66" i="22"/>
  <c r="C27" i="22"/>
  <c r="D27" i="22" s="1"/>
  <c r="D26" i="22"/>
  <c r="C68" i="22"/>
  <c r="D68" i="22" s="1"/>
  <c r="D17" i="8"/>
  <c r="D43" i="8"/>
  <c r="D299" i="8"/>
  <c r="D126" i="8"/>
  <c r="C101" i="22"/>
  <c r="D101" i="22" s="1"/>
  <c r="C69" i="22" l="1"/>
  <c r="D69" i="22" s="1"/>
  <c r="D18" i="8"/>
  <c r="D127" i="8"/>
  <c r="D300" i="8"/>
  <c r="D44" i="8"/>
  <c r="D45" i="8"/>
  <c r="C102" i="22"/>
  <c r="D102" i="22" s="1"/>
  <c r="C70" i="22" l="1"/>
  <c r="D70" i="22" s="1"/>
  <c r="D19" i="8"/>
  <c r="D46" i="8"/>
  <c r="D301" i="8"/>
  <c r="D128" i="8"/>
  <c r="C103" i="22"/>
  <c r="D103" i="22" s="1"/>
  <c r="C71" i="22" l="1"/>
  <c r="D71" i="22" s="1"/>
  <c r="D20" i="8"/>
  <c r="D129" i="8"/>
  <c r="D302" i="8"/>
  <c r="D47" i="8"/>
  <c r="C104" i="22"/>
  <c r="D104" i="22" s="1"/>
  <c r="C72" i="22" l="1"/>
  <c r="D72" i="22" s="1"/>
  <c r="D21" i="8"/>
  <c r="D48" i="8"/>
  <c r="D303" i="8"/>
  <c r="D130" i="8"/>
  <c r="C31" i="22"/>
  <c r="D31" i="22" s="1"/>
  <c r="C28" i="22"/>
  <c r="D28" i="22" s="1"/>
  <c r="C105" i="22"/>
  <c r="D105" i="22" s="1"/>
  <c r="C73" i="22" l="1"/>
  <c r="D73" i="22" s="1"/>
  <c r="D22" i="8"/>
  <c r="D131" i="8"/>
  <c r="D304" i="8"/>
  <c r="D49" i="8"/>
  <c r="C106" i="22"/>
  <c r="D106" i="22" s="1"/>
  <c r="C29" i="22"/>
  <c r="D29" i="22" s="1"/>
  <c r="C35" i="22"/>
  <c r="D35" i="22" s="1"/>
  <c r="C32" i="22"/>
  <c r="D32" i="22" s="1"/>
  <c r="C74" i="22" l="1"/>
  <c r="D74" i="22" s="1"/>
  <c r="D23" i="8"/>
  <c r="D50" i="8"/>
  <c r="D305" i="8"/>
  <c r="D132" i="8"/>
  <c r="C33" i="22"/>
  <c r="D33" i="22" s="1"/>
  <c r="C39" i="22"/>
  <c r="D39" i="22" s="1"/>
  <c r="C36" i="22"/>
  <c r="D36" i="22" s="1"/>
  <c r="C30" i="22"/>
  <c r="D30" i="22" s="1"/>
  <c r="C107" i="22"/>
  <c r="D107" i="22" s="1"/>
  <c r="C75" i="22" l="1"/>
  <c r="D75" i="22" s="1"/>
  <c r="D25" i="8"/>
  <c r="D24" i="8"/>
  <c r="D133" i="8"/>
  <c r="D306" i="8"/>
  <c r="D51" i="8"/>
  <c r="C108" i="22"/>
  <c r="D108" i="22" s="1"/>
  <c r="C37" i="22"/>
  <c r="D37" i="22" s="1"/>
  <c r="C40" i="22"/>
  <c r="D40" i="22" s="1"/>
  <c r="C34" i="22"/>
  <c r="D34" i="22" s="1"/>
  <c r="C76" i="22" l="1"/>
  <c r="D76" i="22" s="1"/>
  <c r="D53" i="8"/>
  <c r="D52" i="8"/>
  <c r="D307" i="8"/>
  <c r="D134" i="8"/>
  <c r="C41" i="22"/>
  <c r="D41" i="22" s="1"/>
  <c r="C38" i="22"/>
  <c r="D38" i="22" s="1"/>
  <c r="C109" i="22"/>
  <c r="D109" i="22" s="1"/>
  <c r="C77" i="22" l="1"/>
  <c r="D77" i="22" s="1"/>
  <c r="D135" i="8"/>
  <c r="D308" i="8"/>
  <c r="D54" i="8"/>
  <c r="C110" i="22"/>
  <c r="D110" i="22" s="1"/>
  <c r="C42" i="22"/>
  <c r="C43" i="22" l="1"/>
  <c r="D43" i="22" s="1"/>
  <c r="D42" i="22"/>
  <c r="C78" i="22"/>
  <c r="D78" i="22" s="1"/>
  <c r="C44" i="22"/>
  <c r="D44" i="22" s="1"/>
  <c r="D55" i="8"/>
  <c r="D309" i="8"/>
  <c r="D136" i="8"/>
  <c r="C111" i="22"/>
  <c r="D111" i="22" s="1"/>
  <c r="C79" i="22" l="1"/>
  <c r="D79" i="22" s="1"/>
  <c r="C45" i="22"/>
  <c r="D45" i="22" s="1"/>
  <c r="D137" i="8"/>
  <c r="D310" i="8"/>
  <c r="D56" i="8"/>
  <c r="C112" i="22"/>
  <c r="D112" i="22" s="1"/>
  <c r="C80" i="22" l="1"/>
  <c r="D80" i="22" s="1"/>
  <c r="C46" i="22"/>
  <c r="D57" i="8"/>
  <c r="D311" i="8"/>
  <c r="D138" i="8"/>
  <c r="C113" i="22"/>
  <c r="D113" i="22" s="1"/>
  <c r="C47" i="22" l="1"/>
  <c r="D46" i="22"/>
  <c r="C81" i="22"/>
  <c r="D81" i="22" s="1"/>
  <c r="D139" i="8"/>
  <c r="D312" i="8"/>
  <c r="D58" i="8"/>
  <c r="C114" i="22"/>
  <c r="D114" i="22" s="1"/>
  <c r="D47" i="22" l="1"/>
  <c r="C48" i="22"/>
  <c r="D59" i="8"/>
  <c r="D313" i="8"/>
  <c r="D140" i="8"/>
  <c r="C115" i="22"/>
  <c r="D115" i="22" s="1"/>
  <c r="D48" i="22" l="1"/>
  <c r="C49" i="22"/>
  <c r="D141" i="8"/>
  <c r="D314" i="8"/>
  <c r="D60" i="8"/>
  <c r="D61" i="8"/>
  <c r="C116" i="22"/>
  <c r="D116" i="22" s="1"/>
  <c r="D49" i="22" l="1"/>
  <c r="C50" i="22"/>
  <c r="D50" i="22" s="1"/>
  <c r="D62" i="8"/>
  <c r="D315" i="8"/>
  <c r="D142" i="8"/>
  <c r="C117" i="22"/>
  <c r="D117" i="22" s="1"/>
  <c r="D143" i="8" l="1"/>
  <c r="D316" i="8"/>
  <c r="D63" i="8"/>
  <c r="C118" i="22"/>
  <c r="D118" i="22" s="1"/>
  <c r="D64" i="8" l="1"/>
  <c r="D317" i="8"/>
  <c r="D144" i="8"/>
  <c r="D145" i="8" l="1"/>
  <c r="D318" i="8"/>
  <c r="D65" i="8"/>
  <c r="D66" i="8" l="1"/>
  <c r="D319" i="8"/>
  <c r="D146" i="8"/>
  <c r="D147" i="8" l="1"/>
  <c r="D320" i="8"/>
  <c r="D67" i="8"/>
  <c r="D68" i="8" l="1"/>
  <c r="D321" i="8"/>
  <c r="D148" i="8"/>
  <c r="D149" i="8" l="1"/>
  <c r="D322" i="8"/>
  <c r="D69" i="8"/>
  <c r="D70" i="8" l="1"/>
  <c r="D323" i="8"/>
  <c r="D150" i="8"/>
  <c r="D151" i="8" l="1"/>
  <c r="D324" i="8"/>
  <c r="D71" i="8"/>
  <c r="D72" i="8" l="1"/>
  <c r="D325" i="8"/>
  <c r="D152" i="8"/>
  <c r="D153" i="8" l="1"/>
  <c r="D326" i="8"/>
  <c r="D73" i="8"/>
  <c r="D76" i="8"/>
  <c r="J368" i="8"/>
  <c r="C43" i="1"/>
  <c r="J334" i="8"/>
  <c r="J333" i="8"/>
  <c r="J332" i="8"/>
  <c r="J331" i="8"/>
  <c r="J340" i="8"/>
  <c r="J367" i="8"/>
  <c r="J366" i="8"/>
  <c r="J365" i="8"/>
  <c r="J364" i="8"/>
  <c r="J361" i="8"/>
  <c r="J360" i="8"/>
  <c r="J359" i="8"/>
  <c r="J358" i="8"/>
  <c r="J343" i="8"/>
  <c r="J342" i="8"/>
  <c r="J341" i="8"/>
  <c r="J337" i="8"/>
  <c r="J336" i="8"/>
  <c r="J335" i="8"/>
  <c r="J317" i="8"/>
  <c r="J316" i="8"/>
  <c r="J315" i="8"/>
  <c r="J314" i="8"/>
  <c r="J311" i="8"/>
  <c r="J310" i="8"/>
  <c r="J309" i="8"/>
  <c r="D74" i="8" l="1"/>
  <c r="D327" i="8"/>
  <c r="D154" i="8"/>
  <c r="D369" i="8"/>
  <c r="D155" i="8" l="1"/>
  <c r="D328" i="8"/>
  <c r="D75" i="8"/>
  <c r="D77" i="8" l="1"/>
  <c r="D329" i="8"/>
  <c r="D156" i="8"/>
  <c r="D157" i="8" l="1"/>
  <c r="D330" i="8"/>
  <c r="D78" i="8"/>
  <c r="D79" i="8" l="1"/>
  <c r="D331" i="8"/>
  <c r="D158" i="8"/>
  <c r="D159" i="8" l="1"/>
  <c r="D332" i="8"/>
  <c r="D80" i="8"/>
  <c r="D81" i="8" l="1"/>
  <c r="D333" i="8"/>
  <c r="D160" i="8"/>
  <c r="D161" i="8" l="1"/>
  <c r="D334" i="8"/>
  <c r="D82" i="8"/>
  <c r="D83" i="8" l="1"/>
  <c r="D335" i="8"/>
  <c r="D162" i="8"/>
  <c r="D163" i="8" l="1"/>
  <c r="D336" i="8"/>
  <c r="D84" i="8"/>
  <c r="D11" i="8" l="1"/>
  <c r="D85" i="8"/>
  <c r="D337" i="8"/>
  <c r="D164" i="8"/>
  <c r="D165" i="8" l="1"/>
  <c r="D338" i="8"/>
  <c r="D86" i="8"/>
  <c r="D97" i="8" l="1"/>
  <c r="D87" i="8"/>
  <c r="D339" i="8"/>
  <c r="D166" i="8"/>
  <c r="D167" i="8" l="1"/>
  <c r="D340" i="8"/>
  <c r="D88" i="8"/>
  <c r="D98" i="8"/>
  <c r="J73" i="8"/>
  <c r="J72" i="8"/>
  <c r="J370" i="8"/>
  <c r="J369" i="8"/>
  <c r="J168" i="8"/>
  <c r="J165" i="8"/>
  <c r="J162" i="8"/>
  <c r="J160" i="8"/>
  <c r="J149" i="8"/>
  <c r="J148" i="8"/>
  <c r="J147" i="8"/>
  <c r="J146" i="8"/>
  <c r="J145" i="8"/>
  <c r="J124" i="8"/>
  <c r="J123" i="8"/>
  <c r="J122" i="8"/>
  <c r="J121" i="8"/>
  <c r="J120" i="8"/>
  <c r="J71" i="8"/>
  <c r="J36" i="8"/>
  <c r="J34" i="8"/>
  <c r="J33" i="8"/>
  <c r="D99" i="8" l="1"/>
  <c r="D89" i="8"/>
  <c r="D341" i="8"/>
  <c r="D168" i="8"/>
  <c r="D370" i="8"/>
  <c r="D169" i="8" l="1"/>
  <c r="D342" i="8"/>
  <c r="D90" i="8"/>
  <c r="D100" i="8"/>
  <c r="D110" i="8"/>
  <c r="D371" i="8"/>
  <c r="D111" i="8" l="1"/>
  <c r="D101" i="8"/>
  <c r="D91" i="8"/>
  <c r="D343" i="8"/>
  <c r="D170" i="8"/>
  <c r="D372" i="8"/>
  <c r="D171" i="8" l="1"/>
  <c r="D344" i="8"/>
  <c r="D92" i="8"/>
  <c r="D102" i="8"/>
  <c r="D112" i="8"/>
  <c r="D373" i="8"/>
  <c r="D113" i="8" l="1"/>
  <c r="D103" i="8"/>
  <c r="D93" i="8"/>
  <c r="D345" i="8"/>
  <c r="D172" i="8"/>
  <c r="D374" i="8"/>
  <c r="J7" i="8"/>
  <c r="J2" i="8"/>
  <c r="J3" i="8"/>
  <c r="J4" i="8"/>
  <c r="D173" i="8" l="1"/>
  <c r="D346" i="8"/>
  <c r="D94" i="8"/>
  <c r="D104" i="8"/>
  <c r="D114" i="8"/>
  <c r="D375" i="8"/>
  <c r="D115" i="8" l="1"/>
  <c r="D116" i="8"/>
  <c r="D105" i="8"/>
  <c r="D96" i="8"/>
  <c r="D95" i="8"/>
  <c r="D347" i="8"/>
  <c r="D174" i="8"/>
  <c r="D376" i="8"/>
  <c r="D175" i="8" l="1"/>
  <c r="D348" i="8"/>
  <c r="D106" i="8"/>
  <c r="D117" i="8"/>
  <c r="D377" i="8"/>
  <c r="D118" i="8" l="1"/>
  <c r="D119" i="8"/>
  <c r="D107" i="8"/>
  <c r="D349" i="8"/>
  <c r="D176" i="8"/>
  <c r="D378" i="8"/>
  <c r="D177" i="8" l="1"/>
  <c r="D350" i="8"/>
  <c r="D108" i="8"/>
  <c r="D109" i="8"/>
  <c r="D379" i="8"/>
  <c r="D351" i="8" l="1"/>
  <c r="D178" i="8"/>
  <c r="D179" i="8" l="1"/>
  <c r="D352" i="8"/>
  <c r="D353" i="8" l="1"/>
  <c r="D180" i="8"/>
  <c r="D355" i="8" l="1"/>
  <c r="D181" i="8"/>
  <c r="D354" i="8"/>
  <c r="D356" i="8" l="1"/>
  <c r="D182" i="8"/>
  <c r="D183" i="8" l="1"/>
  <c r="D357" i="8"/>
  <c r="D358" i="8" l="1"/>
  <c r="D184" i="8"/>
  <c r="D185" i="8" l="1"/>
  <c r="D359" i="8"/>
  <c r="D360" i="8" l="1"/>
  <c r="D186" i="8"/>
  <c r="D187" i="8" l="1"/>
  <c r="D361" i="8"/>
  <c r="D362" i="8" l="1"/>
  <c r="D188" i="8"/>
  <c r="D189" i="8" l="1"/>
  <c r="D190" i="8"/>
  <c r="D363" i="8"/>
  <c r="D364" i="8" l="1"/>
  <c r="D191" i="8"/>
  <c r="D192" i="8"/>
  <c r="D193" i="8" l="1"/>
  <c r="D365" i="8"/>
  <c r="D367" i="8" l="1"/>
  <c r="D366" i="8"/>
  <c r="D194" i="8"/>
  <c r="D195" i="8" l="1"/>
  <c r="D196" i="8" l="1"/>
  <c r="D197" i="8" l="1"/>
  <c r="D198" i="8" l="1"/>
  <c r="D199" i="8" l="1"/>
  <c r="D200" i="8" l="1"/>
  <c r="D201" i="8" l="1"/>
  <c r="D202" i="8" l="1"/>
  <c r="D203" i="8" l="1"/>
  <c r="D204" i="8" l="1"/>
  <c r="D205" i="8" l="1"/>
  <c r="D206" i="8" l="1"/>
  <c r="D207" i="8" l="1"/>
  <c r="D208" i="8" l="1"/>
  <c r="D209" i="8" l="1"/>
  <c r="D210" i="8" l="1"/>
  <c r="D211" i="8" l="1"/>
  <c r="D212" i="8" l="1"/>
  <c r="D213" i="8" l="1"/>
  <c r="D214" i="8" l="1"/>
  <c r="D215" i="8" l="1"/>
  <c r="D216" i="8" l="1"/>
  <c r="D217" i="8" l="1"/>
  <c r="D218" i="8" l="1"/>
  <c r="D219" i="8" l="1"/>
  <c r="D220" i="8" l="1"/>
  <c r="D221" i="8" l="1"/>
  <c r="D222" i="8" l="1"/>
  <c r="D223" i="8"/>
  <c r="D224" i="8" l="1"/>
  <c r="D225" i="8"/>
  <c r="D226" i="8" l="1"/>
  <c r="D227" i="8" l="1"/>
  <c r="D228" i="8" l="1"/>
  <c r="D229" i="8" l="1"/>
  <c r="D230" i="8" l="1"/>
  <c r="D231" i="8" l="1"/>
  <c r="D232" i="8" l="1"/>
  <c r="D233" i="8" l="1"/>
  <c r="D234" i="8" l="1"/>
  <c r="D235" i="8" l="1"/>
  <c r="D236" i="8" l="1"/>
  <c r="D237" i="8" l="1"/>
  <c r="D238" i="8" l="1"/>
  <c r="D239" i="8" l="1"/>
  <c r="D240" i="8" l="1"/>
  <c r="D241" i="8" l="1"/>
  <c r="D242" i="8" l="1"/>
  <c r="D243" i="8" l="1"/>
  <c r="D244" i="8" l="1"/>
  <c r="D245" i="8" l="1"/>
  <c r="D246" i="8" l="1"/>
  <c r="D247" i="8" l="1"/>
  <c r="D248" i="8" l="1"/>
  <c r="D249" i="8" l="1"/>
  <c r="D250" i="8" l="1"/>
  <c r="D251" i="8" l="1"/>
  <c r="D252" i="8" l="1"/>
  <c r="D253" i="8" l="1"/>
  <c r="D254" i="8" l="1"/>
  <c r="D255" i="8" l="1"/>
  <c r="D256" i="8"/>
  <c r="D257" i="8" l="1"/>
  <c r="D258" i="8"/>
  <c r="D259" i="8" l="1"/>
  <c r="D260" i="8" l="1"/>
  <c r="D261" i="8" l="1"/>
  <c r="D262" i="8" l="1"/>
  <c r="D263" i="8" l="1"/>
  <c r="D264" i="8" l="1"/>
  <c r="D265" i="8" l="1"/>
  <c r="D266" i="8" l="1"/>
  <c r="D267" i="8" l="1"/>
  <c r="D268" i="8" l="1"/>
  <c r="D269" i="8" l="1"/>
  <c r="D270" i="8" l="1"/>
  <c r="D271" i="8" l="1"/>
  <c r="D272" i="8" l="1"/>
  <c r="D273" i="8" l="1"/>
  <c r="D274" i="8" l="1"/>
  <c r="D275" i="8" l="1"/>
  <c r="D276" i="8" l="1"/>
  <c r="D277" i="8" l="1"/>
  <c r="D278" i="8" l="1"/>
  <c r="D279" i="8" l="1"/>
  <c r="D280" i="8" l="1"/>
  <c r="D281" i="8" l="1"/>
  <c r="D282" i="8" l="1"/>
  <c r="D283" i="8" l="1"/>
  <c r="D284" i="8" l="1"/>
  <c r="D285" i="8" l="1"/>
  <c r="D286" i="8" l="1"/>
  <c r="D287" i="8" l="1"/>
  <c r="D288" i="8" l="1"/>
  <c r="D289" i="8"/>
  <c r="D290" i="8" l="1"/>
  <c r="D291" i="8"/>
</calcChain>
</file>

<file path=xl/sharedStrings.xml><?xml version="1.0" encoding="utf-8"?>
<sst xmlns="http://schemas.openxmlformats.org/spreadsheetml/2006/main" count="10619" uniqueCount="3277">
  <si>
    <t>Parameter Name</t>
  </si>
  <si>
    <t>Base Address_hex</t>
  </si>
  <si>
    <t>Base Address Start</t>
  </si>
  <si>
    <t>Range</t>
  </si>
  <si>
    <t>Comments</t>
  </si>
  <si>
    <t>FPGA_BASE_ADDR_FH_ORAN_RADIO_IF</t>
  </si>
  <si>
    <t>A0000000</t>
  </si>
  <si>
    <t>64K</t>
  </si>
  <si>
    <t> ORAN Radio IF is new Xilinx IP for ECPRI+ORAN</t>
  </si>
  <si>
    <t>FPGA_BASE_ADDR_FH_ETH1_AXI_DMA</t>
  </si>
  <si>
    <t>A0010000</t>
  </si>
  <si>
    <t>4K</t>
  </si>
  <si>
    <t>These registers are described in the Xilinx IP companion documents.</t>
  </si>
  <si>
    <t>FPGA_BASE_ADDR_FH_ETH1_GT_DRP</t>
  </si>
  <si>
    <t>A0020000</t>
  </si>
  <si>
    <t>FPGA_BASE_ADDR_FH_ETH1_RX_TS_FIFO</t>
  </si>
  <si>
    <t>A0030000</t>
  </si>
  <si>
    <t>FPGA_BASE_ADDR_FH_ETH1_TIMER_1588</t>
  </si>
  <si>
    <t>A0040000</t>
  </si>
  <si>
    <t>FPGA_BASE_ADDR_FH_ETH1_TX_TS_FIFO</t>
  </si>
  <si>
    <t>A0050000</t>
  </si>
  <si>
    <t>FPGA_BASE_ADDR_FH_ETH1_CORE</t>
  </si>
  <si>
    <t>A0060000</t>
  </si>
  <si>
    <t>FPGA_BASE_ADDR_FH_ETH2_AXI_DMA</t>
  </si>
  <si>
    <t>A0110000</t>
  </si>
  <si>
    <t>FPGA_BASE_ADDR_FH_ETH2_GT_DRP</t>
  </si>
  <si>
    <t>A0120000</t>
  </si>
  <si>
    <t>FPGA_BASE_ADDR_FH_ETH2_RX_TS_FIFO</t>
  </si>
  <si>
    <t>A0130000</t>
  </si>
  <si>
    <t>FPGA_BASE_ADDR_FH_ETH2_TIMER_1588</t>
  </si>
  <si>
    <t>A0140000</t>
  </si>
  <si>
    <t>FPGA_BASE_ADDR_FH_ETH2_TX_TS_FIFO</t>
  </si>
  <si>
    <t>A0150000</t>
  </si>
  <si>
    <t>FPGA_BASE_ADDR_FH_ETH2_CORE</t>
  </si>
  <si>
    <t>A0160000</t>
  </si>
  <si>
    <t>FPGA_BASE_ADDR_TOP_CTRL_CMN</t>
  </si>
  <si>
    <t>A0260000</t>
  </si>
  <si>
    <t>8K</t>
  </si>
  <si>
    <t>Contains Release control info, common control and Personlity Registers.</t>
  </si>
  <si>
    <t>FPGA_BASE_ADDR_TOP_CTRL_ORAN_LPHY_B0</t>
  </si>
  <si>
    <t>A0262000</t>
  </si>
  <si>
    <t>LPHY Specific control info.</t>
  </si>
  <si>
    <t>FPGA_BASE_ADDR_TOP_CTRL_HW</t>
  </si>
  <si>
    <t>A0264000</t>
  </si>
  <si>
    <t>Hardware dependent control.</t>
  </si>
  <si>
    <t>FPGA_BASE_ADDR_TOP_CTRL_INTR</t>
  </si>
  <si>
    <t>A0266000</t>
  </si>
  <si>
    <t>Interrupt control.</t>
  </si>
  <si>
    <t>FPGA_BASE_ADDR_TOP_CTRL_TEST</t>
  </si>
  <si>
    <t>A0268000</t>
  </si>
  <si>
    <t>FPGA_BASE_ADDR_TOP_CTRL_DATAPATH_B0</t>
  </si>
  <si>
    <t>A026A000</t>
  </si>
  <si>
    <t>Band Specific control.</t>
  </si>
  <si>
    <t>FPGA_BASE_ADDR_TOP_CTRL_ORAN_LPHY_B1</t>
  </si>
  <si>
    <t>A026C000</t>
  </si>
  <si>
    <t>FPGA_BASE_ADDR_TOP_CTRL_DATAPATH_B1</t>
  </si>
  <si>
    <t>A026E000</t>
  </si>
  <si>
    <t>FPGA_BASE_ADDR_TOP_CTRL_HELPCHIP</t>
  </si>
  <si>
    <t>A0270000</t>
  </si>
  <si>
    <t>HELPCHIP Registers</t>
  </si>
  <si>
    <t>FPGA_BASE_ADDR_DL_CHAN_FILTER0</t>
  </si>
  <si>
    <t>A1000000</t>
  </si>
  <si>
    <t>A100_0000</t>
  </si>
  <si>
    <t>256K</t>
  </si>
  <si>
    <t>FPGA_BASE_ADDR_DL_CHAN_FILTER1</t>
  </si>
  <si>
    <t>A1040000</t>
  </si>
  <si>
    <t>A104_0000</t>
  </si>
  <si>
    <t>FPGA_BASE_ADDR_DL_MIXER0</t>
  </si>
  <si>
    <t>A1080000</t>
  </si>
  <si>
    <t>A108_0000</t>
  </si>
  <si>
    <t>FPGA_BASE_ADDR_DL_MIXER1</t>
  </si>
  <si>
    <t>A10C0000</t>
  </si>
  <si>
    <t>A10C_0000</t>
  </si>
  <si>
    <t>FPGA_BASE_ADDR_UL_CHAN_FILTER0</t>
  </si>
  <si>
    <t>A1100000</t>
  </si>
  <si>
    <t>A110_0000</t>
  </si>
  <si>
    <t>FPGA_BASE_ADDR_UL_CHAN_FILTER1</t>
  </si>
  <si>
    <t>A1140000</t>
  </si>
  <si>
    <t>A114_0000</t>
  </si>
  <si>
    <t>FPGA_BASE_ADDR_UL_MIXER0</t>
  </si>
  <si>
    <t>A1180000</t>
  </si>
  <si>
    <t>A118_0000</t>
  </si>
  <si>
    <t>FPGA_BASE_ADDR_UL_MIXER1</t>
  </si>
  <si>
    <t>A11C0000</t>
  </si>
  <si>
    <t>A11C_0000</t>
  </si>
  <si>
    <t>FPGA_BASE_ADDR_RF_DATA_CONVERTER</t>
  </si>
  <si>
    <t>A1200000</t>
  </si>
  <si>
    <t>A120_0000</t>
  </si>
  <si>
    <t>FPGA_BASE_ADDR_XDFE_PRACH</t>
  </si>
  <si>
    <t>A1240000</t>
  </si>
  <si>
    <t>FPGA_BASE_ADDR_DEBUG_RF_BUF</t>
  </si>
  <si>
    <t>A2000000</t>
  </si>
  <si>
    <t>2M</t>
  </si>
  <si>
    <t>Debug capture/playback storage.</t>
  </si>
  <si>
    <t>FPGA_BASE_ADDR_CFR</t>
  </si>
  <si>
    <t>A3000000</t>
  </si>
  <si>
    <t>4M</t>
  </si>
  <si>
    <t>FPGA_BASE_ADDR_GPIO</t>
  </si>
  <si>
    <t>A4000000</t>
  </si>
  <si>
    <t>FPGA_BASE_ADDR_I2C_0</t>
  </si>
  <si>
    <t>A4010000</t>
  </si>
  <si>
    <t> </t>
  </si>
  <si>
    <t>FPGA_BASE_ADDR_I2C_1</t>
  </si>
  <si>
    <t>A4020000</t>
  </si>
  <si>
    <t>FPGA_BASE_ADDR_ADC_DMA</t>
  </si>
  <si>
    <t>A5000000</t>
  </si>
  <si>
    <t>DDR DMA ADC</t>
  </si>
  <si>
    <t>FPGA_BASE_ADDR_DAC_DMA</t>
  </si>
  <si>
    <t>A5001000</t>
  </si>
  <si>
    <t>DDR DMA DAC</t>
  </si>
  <si>
    <t>FPGA_BASE_ADDR_GPIO_ADC</t>
  </si>
  <si>
    <t>A5002000</t>
  </si>
  <si>
    <t>DDR DMA GPIO ADC
ADC GPIO1 control ADC FIFO reset .0 reset , 1 normally work, default value is 0
ADC GPIO2 control Start and Stop capture. 0 stop capture, 1 start capture , default value is 0</t>
  </si>
  <si>
    <t>FPGA_BASE_ADDR_GPIO_DAC</t>
  </si>
  <si>
    <t>A5003000</t>
  </si>
  <si>
    <t>DDR DMA GPIO DAC
GPIO1 for 30.72M sample rate
GPIO2 for 61.44M sample rate</t>
  </si>
  <si>
    <t>FPGA_BASE_ADDR_DPD_CTRL</t>
  </si>
  <si>
    <t>B0000000</t>
  </si>
  <si>
    <t>64M</t>
  </si>
  <si>
    <t>FPGA_BASE_ADDR_DPD_USER</t>
  </si>
  <si>
    <t>B4000000</t>
  </si>
  <si>
    <t>128K</t>
  </si>
  <si>
    <t>Base_addr</t>
  </si>
  <si>
    <t>Register_Name</t>
  </si>
  <si>
    <t>Reg_Addr_Offset_hex</t>
  </si>
  <si>
    <t>REG_ADDR_hex</t>
  </si>
  <si>
    <t>Reg_Type</t>
  </si>
  <si>
    <t>Field_Name</t>
  </si>
  <si>
    <t>Bit_Width</t>
  </si>
  <si>
    <t>Reset_Value_hex</t>
  </si>
  <si>
    <t>Description</t>
  </si>
  <si>
    <t>signal_info</t>
  </si>
  <si>
    <t>FPGA_REG_VERSION_REGISTER</t>
  </si>
  <si>
    <t>RO</t>
  </si>
  <si>
    <t>revision_num</t>
  </si>
  <si>
    <t>[15:0]</t>
  </si>
  <si>
    <t>Revision number</t>
  </si>
  <si>
    <t>minor_version</t>
  </si>
  <si>
    <t>[23:16]</t>
  </si>
  <si>
    <t>minor version</t>
  </si>
  <si>
    <t>major_version</t>
  </si>
  <si>
    <t>[31:24]</t>
  </si>
  <si>
    <t>major version</t>
  </si>
  <si>
    <t>FPGA_REG_DEBUG_REVISION</t>
  </si>
  <si>
    <t>debug_revision</t>
  </si>
  <si>
    <t>[31:0]</t>
  </si>
  <si>
    <t xml:space="preserve">Debug build version. Should be 0 for official builds. </t>
  </si>
  <si>
    <t>param.debug_revision</t>
  </si>
  <si>
    <t>FPGA_REG_BITSTREAM_TIMESTAMP</t>
  </si>
  <si>
    <t>bitstream_timestamp</t>
  </si>
  <si>
    <t xml:space="preserve">32bit binary timestamp format - ddddd.mmmm.yyyyyy.hhhhh.mmmmmm.ssssss </t>
  </si>
  <si>
    <t>stat.bitstream_timestamp</t>
  </si>
  <si>
    <t>FPGA_REG_HW_ID</t>
  </si>
  <si>
    <t>RW</t>
  </si>
  <si>
    <t>hw_id</t>
  </si>
  <si>
    <t>FPGA_REG_SOFT_RESET_REGISTER</t>
  </si>
  <si>
    <t>soft_reset</t>
  </si>
  <si>
    <t>Soft reset, bit[0]- Resets Whole DFE including Debug Control except CPRI, write 1 and after some time write 0</t>
  </si>
  <si>
    <t>ctrl.soft_reset</t>
  </si>
  <si>
    <t>FPGA_REG_xSSI_WINDOW_CFG</t>
  </si>
  <si>
    <t>xssi_num_15p36_tics</t>
  </si>
  <si>
    <t>[20:0]</t>
  </si>
  <si>
    <t>Number of tics @15.36Mhz Clock, for both RSSI, WRSSI, TSSI, MAX_RSSI_TICS = 21'h177000, After this many cycles the rssi is loaded into the register.</t>
  </si>
  <si>
    <t>ctrl.xssi_num_15p36_tics</t>
  </si>
  <si>
    <t>FPGA_REG_ETH_CORE_SPEED</t>
  </si>
  <si>
    <t>eth_core_speed</t>
  </si>
  <si>
    <t>[0]</t>
  </si>
  <si>
    <t>0: 25G, 1:10G</t>
  </si>
  <si>
    <t>FPGA_REG_ETH_DL_TO_UL_LPBK</t>
  </si>
  <si>
    <t>eth_dl_to_ul_lpbk</t>
  </si>
  <si>
    <t>Loopback all DL packets to UL Pakckets at Ethernet Core output</t>
  </si>
  <si>
    <t>FPGA_REG_ETH_DL_CTRL</t>
  </si>
  <si>
    <t>eth_dl_enable</t>
  </si>
  <si>
    <t>0: Disable/block all ethernet packets from DU to RU, 1: (Default) Enable/allow all non-eCpri packets (broadcast, DHCP, PTP, etc) are passed.</t>
  </si>
  <si>
    <t>ctrl.eth_dl_enable</t>
  </si>
  <si>
    <t>eth_dl_enable_ecpri</t>
  </si>
  <si>
    <t>[4]</t>
  </si>
  <si>
    <t>0: (Default) Disable/block all eCpri packets, 1: Enable/allow all eCpri packets. With both bits [0] and [4] set to 1, filtering is effectively turned off (all packets are passed).</t>
  </si>
  <si>
    <t>ctrl.eth_dl_enable_ecpri</t>
  </si>
  <si>
    <t>eth_dl_enable_filter</t>
  </si>
  <si>
    <t>[8]</t>
  </si>
  <si>
    <t xml:space="preserve">0: (Default) Disable MAC filtering, 1: Enable MAC filtering. When enabled, MACx fields are used to select packets to be passed. A rising edge is needed on this bit after the MACx registers are changed. </t>
  </si>
  <si>
    <t>ctrl.eth_dl_enable_filter</t>
  </si>
  <si>
    <t>FPGA_REG_ETH_DL_MAC0_LSB</t>
  </si>
  <si>
    <t>eth_dl_mac0_lsb</t>
  </si>
  <si>
    <t>FFFFFFFF</t>
  </si>
  <si>
    <t>Lower 32-bits of the MAC address, accepted on a rising edge on the FILTER bit.</t>
  </si>
  <si>
    <t>ctrl.eth_dl_enable_mac_lsb[0]</t>
  </si>
  <si>
    <t>FPGA_REG_ETH_DL_MAC0_MSB</t>
  </si>
  <si>
    <t>eth_dl_mac0_msb</t>
  </si>
  <si>
    <t>FFFF</t>
  </si>
  <si>
    <t>Upper 16-bits of the MAC address, accepted on a rising edge on the FILTER bit.</t>
  </si>
  <si>
    <t>ctrl.eth_dl_enable_mac_msb[0]</t>
  </si>
  <si>
    <t>FPGA_REG_ETH_DL_MAC1_LSB</t>
  </si>
  <si>
    <t>eth_dl_mac1_lsb</t>
  </si>
  <si>
    <t>ctrl.eth_dl_enable_mac_lsb[1]</t>
  </si>
  <si>
    <t>FPGA_REG_ETH_DL_MAC1_MSB</t>
  </si>
  <si>
    <t>eth_dl_mac1_msb</t>
  </si>
  <si>
    <t>ctrl.eth_dl_enable_mac_msb[1]</t>
  </si>
  <si>
    <t>FPGA_REG_ETH_DL_MAC2_LSB</t>
  </si>
  <si>
    <t>eth_dl_mac2_lsb</t>
  </si>
  <si>
    <t>ctrl.eth_dl_enable_mac_lsb[2]</t>
  </si>
  <si>
    <t>FPGA_REG_ETH_DL_MAC2_MSB</t>
  </si>
  <si>
    <t>eth_dl_mac2_msb</t>
  </si>
  <si>
    <t>ctrl.eth_dl_enable_mac_msb[2]</t>
  </si>
  <si>
    <t>FPGA_REG_ETH_DL_MAC3_LSB</t>
  </si>
  <si>
    <t>eth_dl_mac3_lsb</t>
  </si>
  <si>
    <t>ctrl.eth_dl_enable_mac_lsb[3]</t>
  </si>
  <si>
    <t>FPGA_REG_ETH_DL_MAC3_MSB</t>
  </si>
  <si>
    <t>eth_dl_mac3_msb</t>
  </si>
  <si>
    <t>ctrl.eth_dl_enable_mac_msb[3]</t>
  </si>
  <si>
    <t>FPGA_REG_ETH_DL_CLEAR</t>
  </si>
  <si>
    <t>eth_dl_clear_counters</t>
  </si>
  <si>
    <t xml:space="preserve">0: No action, 1: clear the in/outbound counters </t>
  </si>
  <si>
    <t>ctrl.eth_dl_clear_counters</t>
  </si>
  <si>
    <t>FPGA_REG_ETH_DL_INBOUND</t>
  </si>
  <si>
    <t>eth_dl_status_inbound</t>
  </si>
  <si>
    <t>Number of incoming packets from DU</t>
  </si>
  <si>
    <t>stat.eth_dl_status_inbound</t>
  </si>
  <si>
    <t>FPGA_REG_ETH_DL_OUTBOUND</t>
  </si>
  <si>
    <t>eth_dl_status_outbound</t>
  </si>
  <si>
    <t>Number of outgoing packets from MAC filter</t>
  </si>
  <si>
    <t>stat.eth_dl_status_outbound</t>
  </si>
  <si>
    <t>FPGA_REG_CMN_FEATURE_SPRT</t>
  </si>
  <si>
    <t>fh_mode</t>
  </si>
  <si>
    <t>Front Haul mode, 0:Cpri, 1:ecpri</t>
  </si>
  <si>
    <t>num_eth_cores</t>
  </si>
  <si>
    <t>[2:1]</t>
  </si>
  <si>
    <t>Number of SFPS  or Number of Eth Cores</t>
  </si>
  <si>
    <t>fdd_supported</t>
  </si>
  <si>
    <t>when set FDD is Supported</t>
  </si>
  <si>
    <t>tdd_supported</t>
  </si>
  <si>
    <t>[5]</t>
  </si>
  <si>
    <t>when set TDD is Supported</t>
  </si>
  <si>
    <t>nr_5g_supported</t>
  </si>
  <si>
    <t>[6]</t>
  </si>
  <si>
    <t xml:space="preserve">Indicates if 5G/NT is Supported </t>
  </si>
  <si>
    <t>nbiot_supported</t>
  </si>
  <si>
    <t>[7]</t>
  </si>
  <si>
    <t xml:space="preserve">Indicates if NB-IOT is Supported </t>
  </si>
  <si>
    <t>max_supported_antennas</t>
  </si>
  <si>
    <t>[15:8]</t>
  </si>
  <si>
    <t>Number of Max Antenna Paths Supported</t>
  </si>
  <si>
    <t>max_supported_carriers</t>
  </si>
  <si>
    <t>[19:16]</t>
  </si>
  <si>
    <t>Number of Max Carrier Paths Supported</t>
  </si>
  <si>
    <t>max_precision</t>
  </si>
  <si>
    <t>[23:20]</t>
  </si>
  <si>
    <t>Maximum Supported I or Q Sample width</t>
  </si>
  <si>
    <t>max_sections_per_symbol</t>
  </si>
  <si>
    <t>Maximum Sections per Symbol</t>
  </si>
  <si>
    <t>FPGA_REG_NUMEROLOGY_SPRT</t>
  </si>
  <si>
    <t>extended_cp_supported</t>
  </si>
  <si>
    <t>When set extended CP is supoprted (60khz extened CP in 5G/NR, 15khz extended CP in LTE)</t>
  </si>
  <si>
    <t>multiple_numerology_supported</t>
  </si>
  <si>
    <t>[1]</t>
  </si>
  <si>
    <t>Indicates if Bandwidth parts Supported</t>
  </si>
  <si>
    <t>FPGA_REG_FILTER_STRUCTURE</t>
  </si>
  <si>
    <t>num0_5mhz_fft_size</t>
  </si>
  <si>
    <t>[3:0]</t>
  </si>
  <si>
    <t>0:4096, 1:2048, 2:1024, 3:512, 4:256</t>
  </si>
  <si>
    <t>num1_5mhz_fft_size</t>
  </si>
  <si>
    <t>[7:4]</t>
  </si>
  <si>
    <t>num0_10mhz_fft_size</t>
  </si>
  <si>
    <t>[11:8]</t>
  </si>
  <si>
    <t>num1_10mhz_fft_size</t>
  </si>
  <si>
    <t>[15:12]</t>
  </si>
  <si>
    <t>num2_10mhz_fft_size</t>
  </si>
  <si>
    <t>num0_15mhz_fft_size</t>
  </si>
  <si>
    <t>num1_15mhz_fft_size</t>
  </si>
  <si>
    <t>[27:24]</t>
  </si>
  <si>
    <t>num2_15mhz_fft_size</t>
  </si>
  <si>
    <t>[31:28]</t>
  </si>
  <si>
    <t>FPGA_REG_FILTER_STRUCTURE_1</t>
  </si>
  <si>
    <t>num0_20mhz_fft_size</t>
  </si>
  <si>
    <t>num1_20mhz_fft_size</t>
  </si>
  <si>
    <t>num2_20mhz_fft_size</t>
  </si>
  <si>
    <t>num0_25mhz_fft_size</t>
  </si>
  <si>
    <t>num1_25mhz_fft_size</t>
  </si>
  <si>
    <t>num2_25mhz_fft_size</t>
  </si>
  <si>
    <t>num0_30mhz_fft_size</t>
  </si>
  <si>
    <t>num1_30mhz_fft_size</t>
  </si>
  <si>
    <t>FPGA_REG_FILTER_STRUCTURE_2</t>
  </si>
  <si>
    <t>num2_30mhz_fft_size</t>
  </si>
  <si>
    <t>num0_40mhz_fft_size</t>
  </si>
  <si>
    <t>num1_40mhz_fft_size</t>
  </si>
  <si>
    <t>num2_40mhz_fft_size</t>
  </si>
  <si>
    <t>num0_50mhz_fft_size</t>
  </si>
  <si>
    <t>num1_50mhz_fft_size</t>
  </si>
  <si>
    <t>num2_50mhz_fft_size</t>
  </si>
  <si>
    <t>num1_60mhz_fft_size</t>
  </si>
  <si>
    <t>FPGA_REG_FILTER_STRUCTURE_3</t>
  </si>
  <si>
    <t>num2_60mhz_fft_size</t>
  </si>
  <si>
    <t>num1_70mhz_fft_size</t>
  </si>
  <si>
    <t>num2_70mhz_fft_size</t>
  </si>
  <si>
    <t>num1_80mhz_fft_size</t>
  </si>
  <si>
    <t>num2_80mhz_fft_size</t>
  </si>
  <si>
    <t>num1_90mhz_fft_size</t>
  </si>
  <si>
    <t>num2_90mhz_fft_size</t>
  </si>
  <si>
    <t>num1_100mhz_fft_size</t>
  </si>
  <si>
    <t>FPGA_REG_FILTER_STRUCTURE_4</t>
  </si>
  <si>
    <t>num2_100mhz_fft_size</t>
  </si>
  <si>
    <t>FPGA_REG_SECTION_TYPE_SPRT</t>
  </si>
  <si>
    <t>sec_type0_supported</t>
  </si>
  <si>
    <t>Section Type 0 is supported, Unused Resourcse blocks</t>
  </si>
  <si>
    <t>sec_type1_supported</t>
  </si>
  <si>
    <t>Section Type 1 is supported</t>
  </si>
  <si>
    <t>sec_type3_supported</t>
  </si>
  <si>
    <t>[3]</t>
  </si>
  <si>
    <t>Section Type 3 is supported</t>
  </si>
  <si>
    <t>sec_type4_supported</t>
  </si>
  <si>
    <t>Section Type 4 is supported</t>
  </si>
  <si>
    <t>sec_type5_supported</t>
  </si>
  <si>
    <t>sec_type6_supported</t>
  </si>
  <si>
    <t>Section type 6</t>
  </si>
  <si>
    <t>sec_type7_supported</t>
  </si>
  <si>
    <t>Section type 7</t>
  </si>
  <si>
    <t>FPGA_REG_SECTION_EXTTYPE_SPRT</t>
  </si>
  <si>
    <t>sec_ext_type0_supported</t>
  </si>
  <si>
    <t>Section extensions 0 Supported</t>
  </si>
  <si>
    <t>sec_ext_type1_supported</t>
  </si>
  <si>
    <t>Section extensions 1  Supported</t>
  </si>
  <si>
    <t>sec_ext_type2_supported</t>
  </si>
  <si>
    <t>[2]</t>
  </si>
  <si>
    <t>Section extensions 2 Supported</t>
  </si>
  <si>
    <t>sec_ext_type3_supported</t>
  </si>
  <si>
    <t>Section extensions 3 Supported</t>
  </si>
  <si>
    <t>sec_ext_type4_supported</t>
  </si>
  <si>
    <t>Section extensions 4 Supported</t>
  </si>
  <si>
    <t>sec_ext_type5_supported</t>
  </si>
  <si>
    <t>Section extensions 5 Supported</t>
  </si>
  <si>
    <t>sec_ext_type6_supported</t>
  </si>
  <si>
    <t>Section extensions 6 Supported</t>
  </si>
  <si>
    <t>sec_ext_type7_supported</t>
  </si>
  <si>
    <t>Section extensions 7 Supported</t>
  </si>
  <si>
    <t>sec_ext_type8_supported</t>
  </si>
  <si>
    <t>Regularization factor</t>
  </si>
  <si>
    <t>sec_ext_type9_supported</t>
  </si>
  <si>
    <t>[9]</t>
  </si>
  <si>
    <r>
      <t>DSS support</t>
    </r>
    <r>
      <rPr>
        <sz val="11"/>
        <color theme="1"/>
        <rFont val="Calibri"/>
        <family val="2"/>
        <scheme val="minor"/>
      </rPr>
      <t xml:space="preserve"> </t>
    </r>
  </si>
  <si>
    <t>sec_ext_type10_supported</t>
  </si>
  <si>
    <t>[10]</t>
  </si>
  <si>
    <t>Section extensions 10 Supported</t>
  </si>
  <si>
    <t>sec_ext_type11_supported</t>
  </si>
  <si>
    <t>[11]</t>
  </si>
  <si>
    <t>Section extensions 11 Supported</t>
  </si>
  <si>
    <t>sec_ext_type12_supported</t>
  </si>
  <si>
    <t>[12]</t>
  </si>
  <si>
    <t>Section extensions 12 Supported</t>
  </si>
  <si>
    <t>sec_ext_type13_supported</t>
  </si>
  <si>
    <t>[13]</t>
  </si>
  <si>
    <t>Section extensions 13 Supported</t>
  </si>
  <si>
    <t>sec_ext_type14_supported</t>
  </si>
  <si>
    <t>[14]</t>
  </si>
  <si>
    <t>Section extensions 14 Supported</t>
  </si>
  <si>
    <t>sec_ext_type15_supported</t>
  </si>
  <si>
    <t>[15]</t>
  </si>
  <si>
    <t>Section extensions 15 Supported</t>
  </si>
  <si>
    <t>sec_ext_type16_supported</t>
  </si>
  <si>
    <t>[16]</t>
  </si>
  <si>
    <t>Section extensions 16 Supported</t>
  </si>
  <si>
    <t>sec_ext_type17_supported</t>
  </si>
  <si>
    <t>[17]</t>
  </si>
  <si>
    <t>Section extensions 17 Supported</t>
  </si>
  <si>
    <t>sec_ext_type18_supported</t>
  </si>
  <si>
    <t>[18]</t>
  </si>
  <si>
    <r>
      <t>Uplink Transmission Management</t>
    </r>
    <r>
      <rPr>
        <sz val="11"/>
        <color theme="1"/>
        <rFont val="Calibri"/>
        <family val="2"/>
        <scheme val="minor"/>
      </rPr>
      <t xml:space="preserve"> </t>
    </r>
  </si>
  <si>
    <t>FPGA_REG_IQ_FRMT_SPRT</t>
  </si>
  <si>
    <t>dynamic_compression_supported</t>
  </si>
  <si>
    <t>Dynamic Compression</t>
  </si>
  <si>
    <t>realtime_variable_bit_width_supported</t>
  </si>
  <si>
    <t>static_compression_supported</t>
  </si>
  <si>
    <t>static_bfp_compression_9bit_mantissa_supported</t>
  </si>
  <si>
    <t>static_bfp_compression_12bit_mantissa_supported</t>
  </si>
  <si>
    <t>static_bfp_compression_14bit_mantissa_supported</t>
  </si>
  <si>
    <t>no_compression_12bitwidth_supported</t>
  </si>
  <si>
    <t>no_compression_13bitwidth_supported</t>
  </si>
  <si>
    <t>no_compression_14bitwidth_supported</t>
  </si>
  <si>
    <t>no_compression_15bitwidth_supported</t>
  </si>
  <si>
    <t>no_compression_16bitwidth_supported</t>
  </si>
  <si>
    <t>ud_comp_len_supported</t>
  </si>
  <si>
    <t>static_compression_bfp_exponent</t>
  </si>
  <si>
    <t>[19:12]</t>
  </si>
  <si>
    <t>FPGA_REG_SYMBOL_INFO_SPRT</t>
  </si>
  <si>
    <t>syminc_supported</t>
  </si>
  <si>
    <t>little_endian_supported</t>
  </si>
  <si>
    <t>energy_saving_by_transmission_blanks_supported</t>
  </si>
  <si>
    <t>dynamic_transport_delay_management_supported</t>
  </si>
  <si>
    <t>support_only_unique_ecpri_seqid_per_eaxc</t>
  </si>
  <si>
    <t>coupling_via_frequency_and_time_supported</t>
  </si>
  <si>
    <t>coupling_via_section_id_supported</t>
  </si>
  <si>
    <t>coupling_via_frequency_and_time_with_priorities_supported</t>
  </si>
  <si>
    <t>coupling_via_frequency_and_time_with_priorities_optimized_supported</t>
  </si>
  <si>
    <t>nonmanaged_delay_supported</t>
  </si>
  <si>
    <t>FPGA_REG_CAR0_LTE_PRACH_FORMAT_SPRT</t>
  </si>
  <si>
    <t>car0_prach_lte_format0_supported</t>
  </si>
  <si>
    <t>When set prach LTE format0 is supported</t>
  </si>
  <si>
    <t>car0_prach_lte_format1_supported</t>
  </si>
  <si>
    <t>When set prach LTE format1 is supported</t>
  </si>
  <si>
    <t>car0_prach_lte_format2_supported</t>
  </si>
  <si>
    <t>When set prach LTE format2 is supported</t>
  </si>
  <si>
    <t>car0_prach_lte_format3_supported</t>
  </si>
  <si>
    <t>When set prach LTE format3 is supported</t>
  </si>
  <si>
    <t>car0_prach_lte_format4_supported</t>
  </si>
  <si>
    <t>When set prach LTE format4 is supported</t>
  </si>
  <si>
    <t>FPGA_REG_CAR1_LTE_PRACH_FORMAT_SPRT</t>
  </si>
  <si>
    <t>car1_prach_lte_format0_supported</t>
  </si>
  <si>
    <t>car1_prach_lte_format1_supported</t>
  </si>
  <si>
    <t>car1_prach_lte_format2_supported</t>
  </si>
  <si>
    <t>car1_prach_lte_format3_supported</t>
  </si>
  <si>
    <t>car1_prach_lte_format4_supported</t>
  </si>
  <si>
    <t>FPGA_REG_CAR2_LTE_PRACH_FORMAT_SPRT</t>
  </si>
  <si>
    <t>car2_prach_lte_format0_supported</t>
  </si>
  <si>
    <t>car2_prach_lte_format1_supported</t>
  </si>
  <si>
    <t>car2_prach_lte_format2_supported</t>
  </si>
  <si>
    <t>car2_prach_lte_format3_supported</t>
  </si>
  <si>
    <t>car2_prach_lte_format4_supported</t>
  </si>
  <si>
    <t>FPGA_REG_CAR3_LTE_PRACH_FORMAT_SPRT</t>
  </si>
  <si>
    <t>car3_prach_lte_format0_supported</t>
  </si>
  <si>
    <t>car3_prach_lte_format1_supported</t>
  </si>
  <si>
    <t>car3_prach_lte_format2_supported</t>
  </si>
  <si>
    <t>car3_prach_lte_format3_supported</t>
  </si>
  <si>
    <t>car3_prach_lte_format4_supported</t>
  </si>
  <si>
    <t>FPGA_REG_CAR0_5G_PRACH_FORMAT_SPRT</t>
  </si>
  <si>
    <t>car0_prach_5g_format0_supported</t>
  </si>
  <si>
    <t>When set prach 5G format0 is supported</t>
  </si>
  <si>
    <t>car0_prach_5g_format1_supported</t>
  </si>
  <si>
    <t>When set prach 5G format1 is supported</t>
  </si>
  <si>
    <t>car0_prach_5g_format2_supported</t>
  </si>
  <si>
    <t>When set prach 5G format2 is supported</t>
  </si>
  <si>
    <t>car0_prach_5g_format3_supported</t>
  </si>
  <si>
    <t>When set prach 5G format3 is supported</t>
  </si>
  <si>
    <t>car0_prach_5g_format4_supported</t>
  </si>
  <si>
    <t>When set prach 5G format4 is supported</t>
  </si>
  <si>
    <t>FPGA_REG_CAR1_5G_PRACH_FORMAT_SPRT</t>
  </si>
  <si>
    <t>car1_prach_5g_format0_supported</t>
  </si>
  <si>
    <t>car1_prach_5g_format1_supported</t>
  </si>
  <si>
    <t>car1_prach_5g_format2_supported</t>
  </si>
  <si>
    <t>car1_prach_5g_format3_supported</t>
  </si>
  <si>
    <t>car1_prach_5g_format4_supported</t>
  </si>
  <si>
    <t>FPGA_REG_CAR2_5G_PRACH_FORMAT_SPRT</t>
  </si>
  <si>
    <t>car2_prach_5g_format0_supported</t>
  </si>
  <si>
    <t>car2_prach_5g_format1_supported</t>
  </si>
  <si>
    <t>car2_prach_5g_format2_supported</t>
  </si>
  <si>
    <t>car2_prach_5g_format3_supported</t>
  </si>
  <si>
    <t>car2_prach_5g_format4_supported</t>
  </si>
  <si>
    <t>FPGA_REG_CAR3_5G_PRACH_FORMAT_SPRT</t>
  </si>
  <si>
    <t>car3_prach_5g_format0_supported</t>
  </si>
  <si>
    <t>car3_prach_5g_format1_supported</t>
  </si>
  <si>
    <t>car3_prach_5g_format2_supported</t>
  </si>
  <si>
    <t>car3_prach_5g_format3_supported</t>
  </si>
  <si>
    <t>car3_prach_5g_format4_supported</t>
  </si>
  <si>
    <t>FPGA_REG_CAR0_NUM_BW_SPRT</t>
  </si>
  <si>
    <t>car0_num0_5mhz_supported</t>
  </si>
  <si>
    <t>car0_num1_5mhz_supported</t>
  </si>
  <si>
    <t>car0_num0_10mhz_supported</t>
  </si>
  <si>
    <t>car0_num1_10mhz_supported</t>
  </si>
  <si>
    <t>car0_num2_10mhz_supported</t>
  </si>
  <si>
    <t>car0_num0_15mhz_supported</t>
  </si>
  <si>
    <t>car0_num1_15mhz_supported</t>
  </si>
  <si>
    <t>car0_num2_15mhz_supported</t>
  </si>
  <si>
    <t>car0_num0_20mhz_supported</t>
  </si>
  <si>
    <t>car0_num1_20mhz_supported</t>
  </si>
  <si>
    <t>car0_num2_20mhz_supported</t>
  </si>
  <si>
    <t>car0_num0_25mhz_supported</t>
  </si>
  <si>
    <t>car0_num1_25mhz_supported</t>
  </si>
  <si>
    <t>car0_num2_25mhz_supported</t>
  </si>
  <si>
    <t>car0_num0_30mhz_supported</t>
  </si>
  <si>
    <t>car0_num1_30mhz_supported</t>
  </si>
  <si>
    <t>car0_num2_30mhz_supported</t>
  </si>
  <si>
    <t>car0_num0_40mhz_supported</t>
  </si>
  <si>
    <t>car0_num1_40mhz_supported</t>
  </si>
  <si>
    <t>car0_num2_40mhz_supported</t>
  </si>
  <si>
    <t>[19]</t>
  </si>
  <si>
    <t>car0_num0_50mhz_supported</t>
  </si>
  <si>
    <t>[20]</t>
  </si>
  <si>
    <t>car0_num1_50mhz_supported</t>
  </si>
  <si>
    <t>[21]</t>
  </si>
  <si>
    <t>car0_num2_50mhz_supported</t>
  </si>
  <si>
    <t>[22]</t>
  </si>
  <si>
    <t>car0_num1_60mhz_supported</t>
  </si>
  <si>
    <t>[23]</t>
  </si>
  <si>
    <t>car0_num2_60mhz_supported</t>
  </si>
  <si>
    <t>[24]</t>
  </si>
  <si>
    <t>car0_num1_70mhz_supported</t>
  </si>
  <si>
    <t>[25]</t>
  </si>
  <si>
    <t>car0_num2_70mhz_supported</t>
  </si>
  <si>
    <t>[26]</t>
  </si>
  <si>
    <t>car0_num1_80mhz_supported</t>
  </si>
  <si>
    <t>[27]</t>
  </si>
  <si>
    <t>car0_num2_80mhz_supported</t>
  </si>
  <si>
    <t>[28]</t>
  </si>
  <si>
    <t>car0_num1_90mhz_supported</t>
  </si>
  <si>
    <t>[29]</t>
  </si>
  <si>
    <t>car0_num2_90mhz_supported</t>
  </si>
  <si>
    <t>[30]</t>
  </si>
  <si>
    <t>FPGA_REG_CAR0_NUM_BW_SPRT_1</t>
  </si>
  <si>
    <t>car0_num1_100mhz_supported</t>
  </si>
  <si>
    <t>car0_num2_100mhz_supported</t>
  </si>
  <si>
    <t>FPGA_REG_CAR1_NUM_BW_SPRT</t>
  </si>
  <si>
    <t>car1_num0_5mhz_supported</t>
  </si>
  <si>
    <t>car1_num1_5mhz_supported</t>
  </si>
  <si>
    <t>car1_num0_10mhz_supported</t>
  </si>
  <si>
    <t>car1_num1_10mhz_supported</t>
  </si>
  <si>
    <t>car1_num2_10mhz_supported</t>
  </si>
  <si>
    <t>car1_num0_15mhz_supported</t>
  </si>
  <si>
    <t>car1_num1_15mhz_supported</t>
  </si>
  <si>
    <t>car1_num2_15mhz_supported</t>
  </si>
  <si>
    <t>car1_num0_20mhz_supported</t>
  </si>
  <si>
    <t>car1_num1_20mhz_supported</t>
  </si>
  <si>
    <t>car1_num2_20mhz_supported</t>
  </si>
  <si>
    <t>car1_num0_25mhz_supported</t>
  </si>
  <si>
    <t>car1_num1_25mhz_supported</t>
  </si>
  <si>
    <t>car1_num2_25mhz_supported</t>
  </si>
  <si>
    <t>car1_num0_30mhz_supported</t>
  </si>
  <si>
    <t>car1_num1_30mhz_supported</t>
  </si>
  <si>
    <t>car1_num2_30mhz_supported</t>
  </si>
  <si>
    <t>car1_num0_40mhz_supported</t>
  </si>
  <si>
    <t>car1_num1_40mhz_supported</t>
  </si>
  <si>
    <t>car1_num2_40mhz_supported</t>
  </si>
  <si>
    <t>car1_num0_50mhz_supported</t>
  </si>
  <si>
    <t>car1_num1_50mhz_supported</t>
  </si>
  <si>
    <t>car1_num2_50mhz_supported</t>
  </si>
  <si>
    <t>car1_num1_60mhz_supported</t>
  </si>
  <si>
    <t>car1_num2_60mhz_supported</t>
  </si>
  <si>
    <t>car1_num1_70mhz_supported</t>
  </si>
  <si>
    <t>car1_num2_70mhz_supported</t>
  </si>
  <si>
    <t>car1_num1_80mhz_supported</t>
  </si>
  <si>
    <t>car1_num2_80mhz_supported</t>
  </si>
  <si>
    <t>car1_num1_90mhz_supported</t>
  </si>
  <si>
    <t>car1_num2_90mhz_supported</t>
  </si>
  <si>
    <t>FPGA_REG_CAR1_NUM_BW_SPRT_1</t>
  </si>
  <si>
    <t>car1_num1_100mhz_supported</t>
  </si>
  <si>
    <t>car1_num2_100mhz_supported</t>
  </si>
  <si>
    <t>FPGA_REG_CAR2_NUM_BW_SPRT</t>
  </si>
  <si>
    <t>car2_num0_5mhz_supported</t>
  </si>
  <si>
    <t>car2_num1_5mhz_supported</t>
  </si>
  <si>
    <t>car2_num0_10mhz_supported</t>
  </si>
  <si>
    <t>car2_num1_10mhz_supported</t>
  </si>
  <si>
    <t>car2_num2_10mhz_supported</t>
  </si>
  <si>
    <t>car2_num0_15mhz_supported</t>
  </si>
  <si>
    <t>car2_num1_15mhz_supported</t>
  </si>
  <si>
    <t>car2_num2_15mhz_supported</t>
  </si>
  <si>
    <t>car2_num0_20mhz_supported</t>
  </si>
  <si>
    <t>car2_num1_20mhz_supported</t>
  </si>
  <si>
    <t>car2_num2_20mhz_supported</t>
  </si>
  <si>
    <t>car2_num0_25mhz_supported</t>
  </si>
  <si>
    <t>car2_num1_25mhz_supported</t>
  </si>
  <si>
    <t>car2_num2_25mhz_supported</t>
  </si>
  <si>
    <t>car2_num0_30mhz_supported</t>
  </si>
  <si>
    <t>car2_num1_30mhz_supported</t>
  </si>
  <si>
    <t>car2_num2_30mhz_supported</t>
  </si>
  <si>
    <t>car2_num0_40mhz_supported</t>
  </si>
  <si>
    <t>car2_num1_40mhz_supported</t>
  </si>
  <si>
    <t>car2_num2_40mhz_supported</t>
  </si>
  <si>
    <t>car2_num0_50mhz_supported</t>
  </si>
  <si>
    <t>car2_num1_50mhz_supported</t>
  </si>
  <si>
    <t>car2_num2_50mhz_supported</t>
  </si>
  <si>
    <t>car2_num1_60mhz_supported</t>
  </si>
  <si>
    <t>car2_num2_60mhz_supported</t>
  </si>
  <si>
    <t>car2_num1_70mhz_supported</t>
  </si>
  <si>
    <t>car2_num2_70mhz_supported</t>
  </si>
  <si>
    <t>car2_num1_80mhz_supported</t>
  </si>
  <si>
    <t>car2_num2_80mhz_supported</t>
  </si>
  <si>
    <t>car2_num1_90mhz_supported</t>
  </si>
  <si>
    <t>car2_num2_90mhz_supported</t>
  </si>
  <si>
    <t>FPGA_REG_CAR2_NUM_BW_SPRT_1</t>
  </si>
  <si>
    <t>car2_num1_100mhz_supported</t>
  </si>
  <si>
    <t>car2_num2_100mhz_supported</t>
  </si>
  <si>
    <t>FPGA_REG_CAR3_NUM_BW_SPRT</t>
  </si>
  <si>
    <t>car3_num0_5mhz_supported</t>
  </si>
  <si>
    <t>car3_num1_5mhz_supported</t>
  </si>
  <si>
    <t>car3_num0_10mhz_supported</t>
  </si>
  <si>
    <t>car3_num1_10mhz_supported</t>
  </si>
  <si>
    <t>car3_num2_10mhz_supported</t>
  </si>
  <si>
    <t>car3_num0_15mhz_supported</t>
  </si>
  <si>
    <t>car3_num1_15mhz_supported</t>
  </si>
  <si>
    <t>car3_num2_15mhz_supported</t>
  </si>
  <si>
    <t>car3_num0_20mhz_supported</t>
  </si>
  <si>
    <t>car3_num1_20mhz_supported</t>
  </si>
  <si>
    <t>car3_num2_20mhz_supported</t>
  </si>
  <si>
    <t>car3_num0_25mhz_supported</t>
  </si>
  <si>
    <t>car3_num1_25mhz_supported</t>
  </si>
  <si>
    <t>car3_num2_25mhz_supported</t>
  </si>
  <si>
    <t>car3_num0_30mhz_supported</t>
  </si>
  <si>
    <t>car3_num1_30mhz_supported</t>
  </si>
  <si>
    <t>car3_num2_30mhz_supported</t>
  </si>
  <si>
    <t>car3_num0_40mhz_supported</t>
  </si>
  <si>
    <t>car3_num1_40mhz_supported</t>
  </si>
  <si>
    <t>car3_num2_40mhz_supported</t>
  </si>
  <si>
    <t>car3_num0_50mhz_supported</t>
  </si>
  <si>
    <t>car3_num1_50mhz_supported</t>
  </si>
  <si>
    <t>car3_num2_50mhz_supported</t>
  </si>
  <si>
    <t>car3_num1_60mhz_supported</t>
  </si>
  <si>
    <t>car3_num2_60mhz_supported</t>
  </si>
  <si>
    <t>car3_num1_70mhz_supported</t>
  </si>
  <si>
    <t>car3_num2_70mhz_supported</t>
  </si>
  <si>
    <t>car3_num1_80mhz_supported</t>
  </si>
  <si>
    <t>car3_num2_80mhz_supported</t>
  </si>
  <si>
    <t>car3_num1_90mhz_supported</t>
  </si>
  <si>
    <t>car3_num2_90mhz_supported</t>
  </si>
  <si>
    <t>FPGA_REG_CAR3_NUM_BW_SPRT_1</t>
  </si>
  <si>
    <t>car3_num1_100mhz_supported</t>
  </si>
  <si>
    <t>car3_num2_100mhz_supported</t>
  </si>
  <si>
    <t>FPGA_REG_T2A_MIN_UP_NUM0_30MHZ</t>
  </si>
  <si>
    <t>t2a_min_up_ns_num0_30MHZ</t>
  </si>
  <si>
    <t>[19:0]</t>
  </si>
  <si>
    <t>1C138</t>
  </si>
  <si>
    <t>T2a min for user plane when Numerology0 BW=30Mhz for both LTE &amp; 5G</t>
  </si>
  <si>
    <t>FPGA_REG_T2A_MIN_UP_NUM0_25MHZ</t>
  </si>
  <si>
    <t>t2a_min_up_ns_num0_25MHZ</t>
  </si>
  <si>
    <t>T2a min for user plane when Numerology0 BW=25Mhz for both LTE &amp; 5G</t>
  </si>
  <si>
    <t>FPGA_REG_T2A_MIN_UP_NUM0_20MHZ</t>
  </si>
  <si>
    <t>t2a_min_up_ns_num0_20MHZ</t>
  </si>
  <si>
    <t>T2a min for user plane when Numerology0 BW=20Mhz for both LTE &amp; 5G</t>
  </si>
  <si>
    <t>FPGA_REG_T2A_MIN_UP_NUM0_15MHZ</t>
  </si>
  <si>
    <t>t2a_min_up_ns_num0_15MHZ</t>
  </si>
  <si>
    <t>T2a min for user plane when Numerology0 BW=15Mhz for both LTE &amp; 5G</t>
  </si>
  <si>
    <t>FPGA_REG_T2A_MIN_UP_NUM0_10MHZ</t>
  </si>
  <si>
    <t>t2a_min_up_ns_num0_10MHZ</t>
  </si>
  <si>
    <t>1D293</t>
  </si>
  <si>
    <t>T2a min for user plane when Numerology0 BW=10Mhz for both LTE &amp; 5G</t>
  </si>
  <si>
    <t>FPGA_REG_T2A_MIN_UP_NUM0_5MHZ</t>
  </si>
  <si>
    <t>t2a_min_up_ns_num0_5MHZ</t>
  </si>
  <si>
    <t>1F377</t>
  </si>
  <si>
    <t>T2a min for user plane when Numerology0 BW=5Mhz for both LTE &amp; 5G</t>
  </si>
  <si>
    <t>FPGA_REG_T2A_MIN_UP_NUM1_30MHZ</t>
  </si>
  <si>
    <t>t2a_min_up_ns_num1_30MHZ</t>
  </si>
  <si>
    <t>T2a min for user plane when Numerology1 BW=30Mhz for 5G</t>
  </si>
  <si>
    <t>FPGA_REG_T2A_MIN_UP_NUM1_25MHZ</t>
  </si>
  <si>
    <t>t2a_min_up_ns_num1_25MHZ</t>
  </si>
  <si>
    <t>T2a min for user plane when Numerology1 BW=25Mhz for 5G</t>
  </si>
  <si>
    <t>FPGA_REG_T2A_MIN_UP_NUM1_20MHZ</t>
  </si>
  <si>
    <t>t2a_min_up_ns_num1_20MHZ</t>
  </si>
  <si>
    <t>T2a min for user plane when Numerology1  BW=20Mhz for 5G</t>
  </si>
  <si>
    <t>FPGA_REG_T2A_MIN_UP_NUM1_15MHZ</t>
  </si>
  <si>
    <t>t2a_min_up_ns_num1_15MHZ</t>
  </si>
  <si>
    <t>T2a min for user plane when Numerology1 BW=15Mhz for 5G</t>
  </si>
  <si>
    <t>FPGA_REG_T2A_MIN_UP_NUM1_10MHZ</t>
  </si>
  <si>
    <t>t2a_min_up_ns_num1_10MHZ</t>
  </si>
  <si>
    <t>T2a min for user plane when Numerology1  BW=10Mhz for 5G</t>
  </si>
  <si>
    <t>FPGA_REG_T2A_MIN_UP_NUM1_5MHZ</t>
  </si>
  <si>
    <t>t2a_min_up_ns_num1_5MHZ</t>
  </si>
  <si>
    <t>T2a min for user plane when Numerology1  BW=5Mhz for 5G</t>
  </si>
  <si>
    <t>FPGA_REG_T2A_MIN_UP_NUM2_30MHZ</t>
  </si>
  <si>
    <t>t2a_min_up_ns_num2_30MHZ</t>
  </si>
  <si>
    <t>T2a min for user plane when Numerology2 BW=20Mhz for 5G</t>
  </si>
  <si>
    <t>FPGA_REG_T2A_MIN_UP_NUM2_25MHZ</t>
  </si>
  <si>
    <t>t2a_min_up_ns_num2_25MHZ</t>
  </si>
  <si>
    <t>FPGA_REG_T2A_MIN_UP_NUM2_20MHZ</t>
  </si>
  <si>
    <t>t2a_min_up_ns_num2_20MHZ</t>
  </si>
  <si>
    <t>T2a min for user plane when  Numerology2 BW=25Mhz for 5G for 5G</t>
  </si>
  <si>
    <t>FPGA_REG_T2A_MIN_UP_NUM2_15MHZ</t>
  </si>
  <si>
    <t>t2a_min_up_ns_num2_15MHZ</t>
  </si>
  <si>
    <t>T2a min for user plane when BW=15Mhz for 5G</t>
  </si>
  <si>
    <t>FPGA_REG_T2A_MIN_UP_NUM2_10MHZ</t>
  </si>
  <si>
    <t>t2a_min_up_ns_num2_10MHZ</t>
  </si>
  <si>
    <t>T2a min for user plane when BW= 10Mhz for 5G</t>
  </si>
  <si>
    <t>FPGA_REG_TUP_RECEPTION_WINDOW_DL</t>
  </si>
  <si>
    <t>tup_reception_window_dl_ns</t>
  </si>
  <si>
    <t>DL User Plane Reception Window</t>
  </si>
  <si>
    <t>FPGA_REG_TCP_DL_RECEPTION_WINDOW_DL</t>
  </si>
  <si>
    <t>tcp_reception_window_dl_ns</t>
  </si>
  <si>
    <t>DL Control Plane reception Window</t>
  </si>
  <si>
    <t>FPGA_REG_TCP_ADV_DL</t>
  </si>
  <si>
    <t>tcp_adv_dl_ns</t>
  </si>
  <si>
    <t>1D4C0</t>
  </si>
  <si>
    <t>Control Plane reception Window</t>
  </si>
  <si>
    <t>FPGA_REG_TA3_MIN_UP_NUM0_30MHZ</t>
  </si>
  <si>
    <t>ta3_min_up_ns_num0_30MHZ</t>
  </si>
  <si>
    <t>1D79C</t>
  </si>
  <si>
    <t>Ta3 min for user plane when BW=30Mhz for scs 15khz</t>
  </si>
  <si>
    <t>FPGA_REG_TA3_MIN_UP_NUM0_25MHZ</t>
  </si>
  <si>
    <t>ta3_min_up_ns_num0_25MHZ</t>
  </si>
  <si>
    <t>Ta3 min for user plane when BW=25Mhz for scs 15khz</t>
  </si>
  <si>
    <t>FPGA_REG_TA3_MIN_UP_NUM0_20MHZ</t>
  </si>
  <si>
    <t>ta3_min_up_ns_num0_20MHZ</t>
  </si>
  <si>
    <t>Ta3 min for user plane when BW=20Mhz for scs 15khz</t>
  </si>
  <si>
    <t>FPGA_REG_TA3_MIN_UP_NUM0_15MHZ</t>
  </si>
  <si>
    <t>ta3_min_up_ns_num0_15MHZ</t>
  </si>
  <si>
    <t>Ta3 min for user plane when BW=15Mhz for scs 15khz</t>
  </si>
  <si>
    <t>FPGA_REG_TA3_MIN_UP_NUM0_10MHZ</t>
  </si>
  <si>
    <t>ta3_min_up_ns_num0_10MHZ</t>
  </si>
  <si>
    <t>1E908</t>
  </si>
  <si>
    <t>Ta3 min for user plane when BW=10Mhz for scs 15khz</t>
  </si>
  <si>
    <t>FPGA_REG_TA3_MIN_UP_NUM0_5MHZ</t>
  </si>
  <si>
    <t>ta3_min_up_ns_num0_5MHZ</t>
  </si>
  <si>
    <t>21ABF</t>
  </si>
  <si>
    <t>Ta3  min for user plane when BW=5Mhz for scs 15khz</t>
  </si>
  <si>
    <t>FPGA_REG_TA3_MIN_UP_NUM1_30MHZ</t>
  </si>
  <si>
    <t>ta3_min_up_ns_num1_30MHZ</t>
  </si>
  <si>
    <t>Ta3 min for user plane when BW=30Mhz for scs 30khz</t>
  </si>
  <si>
    <t>FPGA_REG_TA3_MIN_UP_NUM1_25MHZ</t>
  </si>
  <si>
    <t>ta3_min_up_ns_num1_25MHZ</t>
  </si>
  <si>
    <t>Ta3 min for user plane when BW=25Mhz for scs 30khz</t>
  </si>
  <si>
    <t>FPGA_REG_TA3_MIN_UP_NUM1_20MHZ</t>
  </si>
  <si>
    <t>ta3_min_up_ns_num1_20MHZ</t>
  </si>
  <si>
    <t>Ta3 min for user plane when BW=20Mhz for scs 30khz</t>
  </si>
  <si>
    <t>FPGA_REG_TA3_MIN_UP_NUM1_15MHZ</t>
  </si>
  <si>
    <t>ta3_min_up_ns_num1_15MHZ</t>
  </si>
  <si>
    <t>Ta3 min for user plane when BW=15Mhz for scs 30khz</t>
  </si>
  <si>
    <t>FPGA_REG_TA3_MIN_UP_NUM1_10MHZ</t>
  </si>
  <si>
    <t>ta3_min_up_ns_num1_10MHZ</t>
  </si>
  <si>
    <t>Ta3 min for user plane when BW=10Mhz for scs 30khz</t>
  </si>
  <si>
    <t>FPGA_REG_TA3_MIN_UP_NUM1_5MHZ</t>
  </si>
  <si>
    <t>ta3_min_up_ns_num1_5MHZ</t>
  </si>
  <si>
    <t>Ta3  min for user plane when BW=5Mhz for scs 30khz</t>
  </si>
  <si>
    <t>FPGA_REG_TA3_MIN_UP_NUM2_30MHZ</t>
  </si>
  <si>
    <t>ta3_min_up_ns_num2_30MHZ</t>
  </si>
  <si>
    <t>Ta3 min for user plane when BW=30Mhz for scs 60khz</t>
  </si>
  <si>
    <t>FPGA_REG_TA3_MIN_UP_NUM2_25MHZ</t>
  </si>
  <si>
    <t>ta3_min_up_ns_num2_25MHZ</t>
  </si>
  <si>
    <t>Ta3 min for user plane when BW=25Mhz for scs 60khz</t>
  </si>
  <si>
    <t>FPGA_REG_TA3_MIN_UP_NUM2_20MHZ</t>
  </si>
  <si>
    <t>ta3_min_up_ns_num2_20MHZ</t>
  </si>
  <si>
    <t>Ta3 min for user plane when BW=20Mhz for scs 60khz</t>
  </si>
  <si>
    <t>FPGA_REG_TA3_MIN_UP_NUM2_15MHZ</t>
  </si>
  <si>
    <t>ta3_min_up_ns_num2_15MHZ</t>
  </si>
  <si>
    <t>Ta3 min for user plane when BW=15Mhz for scs 60khz</t>
  </si>
  <si>
    <t>FPGA_REG_TA3_MIN_UP_NUM2_10MHZ</t>
  </si>
  <si>
    <t>ta3_min_up_ns_num2_10MHZ</t>
  </si>
  <si>
    <t>Ta3 min for user plane when BW=10Mhz for scs 60 khz</t>
  </si>
  <si>
    <t>FPGA_REG_TA3_MIN_UP_PRACH_30MHZ</t>
  </si>
  <si>
    <t>ta3_min_up_prach_ns_30MHZ</t>
  </si>
  <si>
    <t>15DD2</t>
  </si>
  <si>
    <t>Ta3 min for user plane when BW=30Mhz for scs 1.25khz</t>
  </si>
  <si>
    <t>FPGA_REG_TA3_MIN_UP_PRACH_25MHZ</t>
  </si>
  <si>
    <t>ta3_min_up_prach_ns_25MHZ</t>
  </si>
  <si>
    <t>Ta3 min for user plane when BW=25Mhz for scs 1.25khz</t>
  </si>
  <si>
    <t>FPGA_REG_TA3_MIN_UP_PRACH_20MHZ</t>
  </si>
  <si>
    <t>ta3_min_up_prach_ns_20MHZ</t>
  </si>
  <si>
    <t>Ta3 min for user plane when BW=20Mhz for scs 1.25khz</t>
  </si>
  <si>
    <t>FPGA_REG_TA3_MIN_UP_PRACH_15MHZ</t>
  </si>
  <si>
    <t>ta3_min_up_prach_ns_15MHZ</t>
  </si>
  <si>
    <t>Ta3 min for user plane when BW=15Mhz for scs 1.25khz</t>
  </si>
  <si>
    <t>FPGA_REG_TA3_MIN_UP_PRACH_10MHZ</t>
  </si>
  <si>
    <t>ta3_min_up_prach_ns_10MHZ</t>
  </si>
  <si>
    <t>169DE</t>
  </si>
  <si>
    <t>Ta3 min for user plane when BW=10Mhz for scs 1.25khz</t>
  </si>
  <si>
    <t>FPGA_REG_TA3_MIN_UP_PRACH_5MHZ</t>
  </si>
  <si>
    <t>ta3_min_up_prach_ns_5MHZ</t>
  </si>
  <si>
    <t>19A4F</t>
  </si>
  <si>
    <t>Ta3  min for user plane when BW=5Mhz for scs 1.25khz</t>
  </si>
  <si>
    <t>FPGA_REG_TUP_TRANSMISION_WINDOW_UL</t>
  </si>
  <si>
    <t>tup_transmission_window_ul_ns</t>
  </si>
  <si>
    <t>User Plane Reception Window</t>
  </si>
  <si>
    <t>FPGA_REG_T2A_MIN_CP_UL</t>
  </si>
  <si>
    <t>t2a_min_cp_ul_ns</t>
  </si>
  <si>
    <t>This can 0  when we don’t have beam forming</t>
  </si>
  <si>
    <t>FPGA_REG_TCP_RECEPTION_WINDOW_UL</t>
  </si>
  <si>
    <t>tcp_reception_window_ul_ns</t>
  </si>
  <si>
    <t>81A38</t>
  </si>
  <si>
    <t>Reception window time for UL Control Plane</t>
  </si>
  <si>
    <t>FPGA_REG_DL_FRM_MRKR_TIME_ADVANCE_NUM0_30MHZ</t>
  </si>
  <si>
    <t>dl_frm_mrkr_time_advance_num0_30mhz</t>
  </si>
  <si>
    <t>133D0</t>
  </si>
  <si>
    <t>Frame Marker DL Time Advance for 30Mhz in ns for scs 15khz</t>
  </si>
  <si>
    <t>FPGA_REG_DL_FRM_MRKR_TIME_ADVANCE_NUM0_25MHZ</t>
  </si>
  <si>
    <t>dl_frm_mrkr_time_advance_num0_25mhz</t>
  </si>
  <si>
    <t>Frame Marker DL Time Advance for 25Mhz in ns for scs 15khz</t>
  </si>
  <si>
    <t>FPGA_REG_DL_FRM_MRKR_TIME_ADVANCE_NUM0_20MHZ</t>
  </si>
  <si>
    <t>dl_frm_mrkr_time_advance_num0_20mhz</t>
  </si>
  <si>
    <t>Frame Marker DL Time Advance for 20Mhz in ns for scs 15khz</t>
  </si>
  <si>
    <t>FPGA_REG_DL_FRM_MRKR_TIME_ADVANCE_NUM0_15MHZ</t>
  </si>
  <si>
    <t>dl_frm_mrkr_time_advance_num0_15mhz</t>
  </si>
  <si>
    <t>Frame Marker DL Time Advance for 15Mhz in ns for scs 15khz</t>
  </si>
  <si>
    <t>FPGA_REG_DL_FRM_MRKR_TIME_ADVANCE_NUM0_10MHZ</t>
  </si>
  <si>
    <t>dl_frm_mrkr_time_advance_num0_10mhz</t>
  </si>
  <si>
    <t>Frame Marker DL Time Advance for 10Mhz in ns for scs 15khz</t>
  </si>
  <si>
    <t>FPGA_REG_DL_FRM_MRKR_TIME_ADVANCE_NUM0_5MHZ</t>
  </si>
  <si>
    <t>dl_frm_mrkr_time_advance_num0_5mhz</t>
  </si>
  <si>
    <t>Frame Marker DL Time Advance for 5Mhz in ns for scs 15khz</t>
  </si>
  <si>
    <t>FPGA_REG_DL_FRM_MRKR_TIME_ADVANCE_NUM1_30MHZ</t>
  </si>
  <si>
    <t>dl_frm_mrkr_time_advance_num1_30mhz</t>
  </si>
  <si>
    <t>Frame Marker DL Time Advance for 30Mhz in ns for scs 30khz</t>
  </si>
  <si>
    <t>FPGA_REG_DL_FRM_MRKR_TIME_ADVANCE_NUM1_25MHZ</t>
  </si>
  <si>
    <t>dl_frm_mrkr_time_advance_num1_25mhz</t>
  </si>
  <si>
    <t>Frame Marker DL Time Advance for 25Mhz in ns  for scs 30khz</t>
  </si>
  <si>
    <t>FPGA_REG_DL_FRM_MRKR_TIME_ADVANCE_NUM1_20MHZ</t>
  </si>
  <si>
    <t>dl_frm_mrkr_time_advance_num1_20mhz</t>
  </si>
  <si>
    <t>Frame Marker DL Time Advance for 20Mhz in ns  for scs 30khz</t>
  </si>
  <si>
    <t>FPGA_REG_DL_FRM_MRKR_TIME_ADVANCE_NUM1_15MHZ</t>
  </si>
  <si>
    <t>dl_frm_mrkr_time_advance_num1_15mhz</t>
  </si>
  <si>
    <t>Frame Marker DL Time Advance for 15Mhz in ns  for scs 30khz</t>
  </si>
  <si>
    <t>FPGA_REG_DL_FRM_MRKR_TIME_ADVANCE_NUM1_10MHZ</t>
  </si>
  <si>
    <t>dl_frm_mrkr_time_advance_num1_10mhz</t>
  </si>
  <si>
    <t>FPGA_REG_DL_FRM_MRKR_TIME_ADVANCE_NUM1_5MHZ</t>
  </si>
  <si>
    <t>dl_frm_mrkr_time_advance_num1_5mhz</t>
  </si>
  <si>
    <t>Frame Marker DL Time Advance for 5Mhz in ns  for scs 30khz</t>
  </si>
  <si>
    <t>FPGA_REG_DL_FRM_MRKR_TIME_ADVANCE_NUM2_30MHZ</t>
  </si>
  <si>
    <t>dl_frm_mrkr_time_advance_num2_30mhz</t>
  </si>
  <si>
    <t>Frame Marker DL Time Advance for 30Mhz in ns  for scs 60khz</t>
  </si>
  <si>
    <t>FPGA_REG_DL_FRM_MRKR_TIME_ADVANCE_NUM2_25MHZ</t>
  </si>
  <si>
    <t>dl_frm_mrkr_time_advance_num2_25mhz</t>
  </si>
  <si>
    <t>Frame Marker DL Time Advance for 25Mhz in ns  for scs 60khz</t>
  </si>
  <si>
    <t>FPGA_REG_DL_FRM_MRKR_TIME_ADVANCE_NUM2_20MHZ</t>
  </si>
  <si>
    <t>dl_frm_mrkr_time_advance_num2_20mhz</t>
  </si>
  <si>
    <t>Frame Marker DL Time Advance for 20Mhz in ns for scs 60khz</t>
  </si>
  <si>
    <t>FPGA_REG_DL_FRM_MRKR_TIME_ADVANCE_NUM2_15MHZ</t>
  </si>
  <si>
    <t>dl_frm_mrkr_time_advance_num2_15mhz</t>
  </si>
  <si>
    <t>Frame Marker DL Time Advance for 15Mhz in ns for scs 60khz</t>
  </si>
  <si>
    <t>FPGA_REG_DL_FRM_MRKR_TIME_ADVANCE_NUM2_10MHZ</t>
  </si>
  <si>
    <t>dl_frm_mrkr_time_advance_num2_10mhz</t>
  </si>
  <si>
    <t>Frame Marker DL Time Advance for 10Mhz in ns for scs 60khz</t>
  </si>
  <si>
    <t>FPGA_REG_DL_DFE_FRM_MRKR_TIME_ADVANCE</t>
  </si>
  <si>
    <t>dl_dfe_frm_mrkr_time_advance</t>
  </si>
  <si>
    <t>1DB0</t>
  </si>
  <si>
    <t>DL DFE FRame Marker Time Advance</t>
  </si>
  <si>
    <t>FPGA_REG_UL_FRM_MRKR_TIME_DELAY_30MHZ</t>
  </si>
  <si>
    <t>ul_frm_mrkr_time_delay_30mhz</t>
  </si>
  <si>
    <t>AF0</t>
  </si>
  <si>
    <t>Frame Marker Delay for uplink for 20Mhz in ns 
UL marker will be same for different numerology, DFE latency only depend on Bandwidths</t>
  </si>
  <si>
    <t>FPGA_REG_UL_FRM_MRKR_TIME_DELAY_25MHZ</t>
  </si>
  <si>
    <t>ul_frm_mrkr_time_delay_25mhz</t>
  </si>
  <si>
    <t>12A0</t>
  </si>
  <si>
    <t>Frame Marker Delay for uplink for 30Mhz in ns</t>
  </si>
  <si>
    <t>FPGA_REG_UL_FRM_MRKR_TIME_DELAY_20MHZ</t>
  </si>
  <si>
    <t>ul_frm_mrkr_time_delay_20mhz</t>
  </si>
  <si>
    <t>Frame Marker Delay for uplink for 25Mhz in ns</t>
  </si>
  <si>
    <t>FPGA_REG_UL_FRM_MRKR_TIME_DELAY_15MHZ</t>
  </si>
  <si>
    <t>ul_frm_mrkr_time_delay_15mhz</t>
  </si>
  <si>
    <t>Frame Marker Delay for uplink for 15Mhz in ns</t>
  </si>
  <si>
    <t>FPGA_REG_UL_FRM_MRKR_TIME_DELAY_10MHZ</t>
  </si>
  <si>
    <t>ul_frm_mrkr_time_delay_10mhz</t>
  </si>
  <si>
    <t>Frame Marker Delay for uplink for 10Mhz in ns</t>
  </si>
  <si>
    <t>FPGA_REG_UL_FRM_MRKR_TIME_DELAY_5MHZ</t>
  </si>
  <si>
    <t>ul_frm_mrkr_time_delay_5mhz</t>
  </si>
  <si>
    <t>Frame Marker Delay for uplink for 5Mhz in ns</t>
  </si>
  <si>
    <t>FPGA_REG_PRACH_FRM_MRKR_TIME_DELAY_30MHZ</t>
  </si>
  <si>
    <t>prach_frm_mrkr_time_delay_30mhz</t>
  </si>
  <si>
    <t>12CF0</t>
  </si>
  <si>
    <t>Frame Marker Delay for prach for 30Mhz in ns</t>
  </si>
  <si>
    <t>FPGA_REG_PRACH_FRM_MRKR_TIME_DELAY_25MHZ</t>
  </si>
  <si>
    <t>prach_frm_mrkr_time_delay_25mhz</t>
  </si>
  <si>
    <t>Frame Marker Delay for prach for 25Mhz in ns</t>
  </si>
  <si>
    <t>FPGA_REG_PRACH_FRM_MRKR_TIME_DELAY_20MHZ</t>
  </si>
  <si>
    <t>prach_frm_mrkr_time_delay_20mhz</t>
  </si>
  <si>
    <t>Frame Marker Delay for prach for 20Mhz in ns</t>
  </si>
  <si>
    <t>FPGA_REG_PRACH_FRM_MRKR_TIME_DELAY_15MHZ</t>
  </si>
  <si>
    <t>prach_frm_mrkr_time_delay_15mhz</t>
  </si>
  <si>
    <t>Frame Marker Delay for prach for 15Mhz in ns</t>
  </si>
  <si>
    <t>FPGA_REG_PRACH_FRM_MRKR_TIME_DELAY_10MHZ</t>
  </si>
  <si>
    <t>prach_frm_mrkr_time_delay_10mhz</t>
  </si>
  <si>
    <t>138FC</t>
  </si>
  <si>
    <t>Frame Marker Delay for prach for 10Mhz in ns</t>
  </si>
  <si>
    <t>FPGA_REG_PRACH_FRM_MRKR_TIME_DELAY_5MHZ</t>
  </si>
  <si>
    <t>prach_frm_mrkr_time_delay_5mhz</t>
  </si>
  <si>
    <t>1696D</t>
  </si>
  <si>
    <t>Frame Marker Delay for prach for 5Mhz in ns</t>
  </si>
  <si>
    <t>FPGA_REG_DFE_SAMPLE_PRECISION_WIDTH</t>
  </si>
  <si>
    <t>dfe_sample_precision</t>
  </si>
  <si>
    <t>DFE I/Q Sample width, including sign bit</t>
  </si>
  <si>
    <t>FPGA_REG_CFR_SAMPLE_PERIOD</t>
  </si>
  <si>
    <t>cfr_sample_period_ps</t>
  </si>
  <si>
    <t>7F2</t>
  </si>
  <si>
    <t>Sample period in ps used by CFR</t>
  </si>
  <si>
    <t>FPGA_REG_PATH_DELAY_SAMPLE_PERIOD</t>
  </si>
  <si>
    <t>path_delay_sample_period_ps</t>
  </si>
  <si>
    <t>1FCA</t>
  </si>
  <si>
    <t>Sample period in ps in the integer and fractional interpolator. This field is used to calculate the integer and fractional sample delay that needs to be programmed in  delay registers for UL &amp; DL</t>
  </si>
  <si>
    <t>dl_time_delay_bypass</t>
  </si>
  <si>
    <t xml:space="preserve">when set  DL Time delay module which has integer and fractional interpolator is not included </t>
  </si>
  <si>
    <t>param.dl_time_delay_bypass</t>
  </si>
  <si>
    <t>ul_time_delay_bypass</t>
  </si>
  <si>
    <t xml:space="preserve">when set UL Time delay module which has integer and fractional interpolator is not included </t>
  </si>
  <si>
    <t>param.ul_time_delay_bypass</t>
  </si>
  <si>
    <t>FPGA_REG_TSSI_CFG</t>
  </si>
  <si>
    <t>tssi_samples_per_15p36_tic</t>
  </si>
  <si>
    <t>[7:0]</t>
  </si>
  <si>
    <t xml:space="preserve"> 491.52/15.36=32,   32 (0x20) for 491.52MHz</t>
  </si>
  <si>
    <t>param.tssi_samples_per_15p36_tic</t>
  </si>
  <si>
    <t>tssi_accum_truncated_bits</t>
  </si>
  <si>
    <t>Number of LSBs truncated</t>
  </si>
  <si>
    <t>param.tssi_accum_truncated_bits</t>
  </si>
  <si>
    <t>FPGA_REG_WRSSI_CFG</t>
  </si>
  <si>
    <t>wrssi_samples_per_15p36_tic</t>
  </si>
  <si>
    <t>491.52/15.36=32, 32 (0x20) for 491.52MHz</t>
  </si>
  <si>
    <t>param.wrssi_samples_per_15p36_tic</t>
  </si>
  <si>
    <t>wrssi_accum_truncated_bits</t>
  </si>
  <si>
    <t>param.wrssi_accum_truncated_bits</t>
  </si>
  <si>
    <t>FPGA_REG_RSSI_20M_CFG</t>
  </si>
  <si>
    <t>rssi_samples_per_15p36_tic_20M</t>
  </si>
  <si>
    <t>30.72/15.36=2 for 25Mhz, 20MHz&amp; 15Mhz.
Software can extrapolate for other BWs, 
For example, 
15.36/15.36=1 for 10MHz
7.68/15.36=0.5 for 5Mhz
61.44/15.36=4 for 30Mhz
122.88/15.36 = 8 for 100MHz</t>
  </si>
  <si>
    <t>param.rssi_samples_per_15p36_tic_20M</t>
  </si>
  <si>
    <t>rssi_accum_truncated_bits</t>
  </si>
  <si>
    <t>param.rssi_accum_truncated_bits</t>
  </si>
  <si>
    <t>FPGA_REG_DFE_NCO_SAMPLE_PERIOD</t>
  </si>
  <si>
    <t>dfe_nco_sample_period_ps</t>
  </si>
  <si>
    <t>Sample period at which DL/UL NCO is run</t>
  </si>
  <si>
    <t>FPGA_REG_PRACH_NCO_SAMPLE_PERIOD</t>
  </si>
  <si>
    <t>prach_nco_sample_period_ps</t>
  </si>
  <si>
    <t>7F28</t>
  </si>
  <si>
    <t>Sample period at which PRACH NCO is run for 20Mhz(@30.72MSPS),  It needs to be scaled based on  Bandwidth
multiple by
0.5:30Mhz
1: 5/10/15/20/25MHz</t>
  </si>
  <si>
    <t>param.prach_nco_sample_period_ps</t>
  </si>
  <si>
    <t>FPGA_REG_CMN_SCRATCH</t>
  </si>
  <si>
    <t>1FFC</t>
  </si>
  <si>
    <t>com_scratch</t>
  </si>
  <si>
    <t>3333_cccc</t>
  </si>
  <si>
    <t>common scratch</t>
  </si>
  <si>
    <t>FPGA_REG_FRM_MRKR_GEN_CFG_B0</t>
  </si>
  <si>
    <t>c0_frm_mrkr_gen_enable</t>
  </si>
  <si>
    <t>Enable for the Carrier0 Frame Generation Logic</t>
  </si>
  <si>
    <t>ctrl.frm_mrkr_gen_enable[0]</t>
  </si>
  <si>
    <t>c1_frm_mrkr_gen_enable</t>
  </si>
  <si>
    <t>Enable for the Carrier1 Frame Generation Logic</t>
  </si>
  <si>
    <t>ctrl.frm_mrkr_gen_enable[1]</t>
  </si>
  <si>
    <t>c2_frm_mrkr_gen_enable</t>
  </si>
  <si>
    <t>Enable for the Carrier2 Frame Generation Logic</t>
  </si>
  <si>
    <t>ctrl.frm_mrkr_gen_enable[2]</t>
  </si>
  <si>
    <t>c3_frm_mrkr_gen_enable</t>
  </si>
  <si>
    <t>Enable for the Carrier3 Frame Generation Logic</t>
  </si>
  <si>
    <t>ctrl.frm_mrkr_gen_enable[3]</t>
  </si>
  <si>
    <t>FPGA_REG_FRM_MRKR_GEN_TRIGGER_B0</t>
  </si>
  <si>
    <t>c0_frm_mrkr_gen_trigger</t>
  </si>
  <si>
    <t>When a rising edge is created on this bit, Car0 Frame marker is generated based on configurd frame marker counters</t>
  </si>
  <si>
    <t>ctrl.frm_mrkr_gen_trigger[0]</t>
  </si>
  <si>
    <t>c1_frm_mrkr_gen_trigger</t>
  </si>
  <si>
    <t>When a rising edge is created on this bit, Car1 Frame marker is generated based on configurd frame marker counters</t>
  </si>
  <si>
    <t>ctrl.frm_mrkr_gen_trigger[1]</t>
  </si>
  <si>
    <t>c2_frm_mrkr_gen_trigger</t>
  </si>
  <si>
    <t>ctrl.frm_mrkr_gen_trigger[2]</t>
  </si>
  <si>
    <t>c3_frm_mrkr_gen_trigger</t>
  </si>
  <si>
    <t>ctrl.frm_mrkr_gen_trigger[3]</t>
  </si>
  <si>
    <t>FPGA_REG_DFE_FRM_MRKR_GEN_CFG_B0</t>
  </si>
  <si>
    <t>dfe_frm_mrkr_gen_enable</t>
  </si>
  <si>
    <t>Enable for Frame marker generation at DFE input</t>
  </si>
  <si>
    <t>ctrl.dfe_frm_mrkr_gen_enable</t>
  </si>
  <si>
    <t>FPGA_REG_DFE_FRM_MRKR_GEN_TRIGGER_B0</t>
  </si>
  <si>
    <t>dfe_frm_mrkr_gen_trigger</t>
  </si>
  <si>
    <t>When a rising edge is created on this bit, DFE Frame marker is generated based on configurd DFE frame marker counters</t>
  </si>
  <si>
    <t>ctrl.dfe_frm_mrkr_gen_trigger</t>
  </si>
  <si>
    <t>FPGA_REG_DL_DFE_FRM_MRKR_CNTR_NS_B0</t>
  </si>
  <si>
    <t>dl_dfe_frm_mrkr_cntr_ns</t>
  </si>
  <si>
    <t>Nano Second System timer value at which frame marker needs to be genrated at DL DFE interface in DL direction. Measured from LPHY-DFE interface to the air interface. Marker at the ORAN interface needs to be 1 symbol ahead of the DFE marker</t>
  </si>
  <si>
    <t>ctrl.dl_dfe_frm_mrkr_cntr_ns</t>
  </si>
  <si>
    <t>FPGA_REG_UL_DFE_FRM_MRKR_CNTR_NS_B0</t>
  </si>
  <si>
    <t>ul_dfe_frm_mrkr_cntr_ns</t>
  </si>
  <si>
    <t>Nano Second System timer value at which frame marker needs to be genrated at DFE interface in UL direction. Measured from LPHY-DFE interface to the air interface.</t>
  </si>
  <si>
    <t>ctrl.ul_dfe_frm_mrkr_cntr_ns</t>
  </si>
  <si>
    <t>FPGA_REG_DL_DFE_TRIGGER_CFG_B0</t>
  </si>
  <si>
    <t>chain0_dl_activate_trigger</t>
  </si>
  <si>
    <t>Write 0 and then 1 to generate a trigger</t>
  </si>
  <si>
    <t>ctrl.dl_activate_trigger[0]</t>
  </si>
  <si>
    <t>chain0_dl_cc_update_trigger</t>
  </si>
  <si>
    <t>ctrl.dl_cc_update_trigger[0]</t>
  </si>
  <si>
    <t>chain1_dl_activate_trigger</t>
  </si>
  <si>
    <t>ctrl.dl_activate_trigger[1]</t>
  </si>
  <si>
    <t>chain1_dl_cc_update_trigger</t>
  </si>
  <si>
    <t>ctrl.dl_cc_update_trigger[1]</t>
  </si>
  <si>
    <t>FPGA_REG_UL_DFE_TRIGGER_CFG_B0</t>
  </si>
  <si>
    <t>chain0_ul_activate_trigger</t>
  </si>
  <si>
    <t>ctrl.ul_activate_trigger[0]</t>
  </si>
  <si>
    <t>chain0_ul_cc_update_trigger</t>
  </si>
  <si>
    <t>ctrl.ul_cc_update_trigger[0]</t>
  </si>
  <si>
    <t>chain1_ul_activate_trigger</t>
  </si>
  <si>
    <t>ctrl.ul_activate_trigger[1]</t>
  </si>
  <si>
    <t>chain1_ul_cc_update_trigger</t>
  </si>
  <si>
    <t>ctrl.ul_cc_update_trigger[1]</t>
  </si>
  <si>
    <t>FPGA_REG_CAR_LATENCY_BAL_CFG_B0</t>
  </si>
  <si>
    <t>force_car_delay</t>
  </si>
  <si>
    <t>Debug Only,  When this bit is set, configured delay values will be used to delay teh carrier by that many samples</t>
  </si>
  <si>
    <t>ctrl.force_car_delay</t>
  </si>
  <si>
    <t>FPGA_REG_CAR_LATENCY_BALANCE_DELAY_B0</t>
  </si>
  <si>
    <t>cc0_path_bal_delay</t>
  </si>
  <si>
    <t>Debug Only,  Carrier0  will be delayed by this many number of samples, 0 means no delay</t>
  </si>
  <si>
    <t>ctrl.cc_delay[0]</t>
  </si>
  <si>
    <t>cc1_path_bal_delay</t>
  </si>
  <si>
    <t>Debug Only,  Carrier1  will be delayed by this many number of samples, 0 means no delay</t>
  </si>
  <si>
    <t>ctrl.cc_delay[1]</t>
  </si>
  <si>
    <t>cc2_path_bal_delay</t>
  </si>
  <si>
    <t>Debug Only,  Carrier2  will be delayed by this many number of samples, 0 means no delay</t>
  </si>
  <si>
    <t>ctrl.cc_delay[2]</t>
  </si>
  <si>
    <t>cc3_path_bal_delay</t>
  </si>
  <si>
    <t>Debug Only,  Carrier3  will be delayed by this many number of samples, 0 means no delay</t>
  </si>
  <si>
    <t>ctrl.cc_delay[3]</t>
  </si>
  <si>
    <t>FPGA_REG_DL_STRM_EN_CFG_B0</t>
  </si>
  <si>
    <t>dl_c0a0_en</t>
  </si>
  <si>
    <t>Enable for Carrier 0 in Antenna 0</t>
  </si>
  <si>
    <t>ctrl.dl_stream_en[0][0]</t>
  </si>
  <si>
    <t>dl_c1a0_en</t>
  </si>
  <si>
    <t>Enable for Carrier 1 in Antenna 0</t>
  </si>
  <si>
    <t>ctrl.dl_stream_en[1][0]</t>
  </si>
  <si>
    <t>dl_c2a0_en</t>
  </si>
  <si>
    <t>ctrl.dl_stream_en[2][0]</t>
  </si>
  <si>
    <t>dl_c3a0_en</t>
  </si>
  <si>
    <t>ctrl.dl_stream_en[3][0]</t>
  </si>
  <si>
    <t>dl_c0a1_en</t>
  </si>
  <si>
    <t>Enable for Carrier 0 in Antenna 1</t>
  </si>
  <si>
    <t>ctrl.dl_stream_en[0][1]</t>
  </si>
  <si>
    <t>dl_c1a1_en</t>
  </si>
  <si>
    <t>Enable for Carrier 1 in Antenna 1</t>
  </si>
  <si>
    <t>ctrl.dl_stream_en[1][1]</t>
  </si>
  <si>
    <t>dl_c2a1_en</t>
  </si>
  <si>
    <t>ctrl.dl_stream_en[2][1]</t>
  </si>
  <si>
    <t>dl_c3a1_en</t>
  </si>
  <si>
    <t>ctrl.dl_stream_en[3][1]</t>
  </si>
  <si>
    <t>dl_c0a2_en</t>
  </si>
  <si>
    <t>Enable for Carrier 0 in Antenna 2</t>
  </si>
  <si>
    <t>ctrl.dl_stream_en[0][2]</t>
  </si>
  <si>
    <t>dl_c1a2_en</t>
  </si>
  <si>
    <t>Enable for Carrier 1 in Antenna 2</t>
  </si>
  <si>
    <t>ctrl.dl_stream_en[1][2]</t>
  </si>
  <si>
    <t>dl_c2a2_en</t>
  </si>
  <si>
    <t>ctrl.dl_stream_en[2][2]</t>
  </si>
  <si>
    <t>dl_c3a2_en</t>
  </si>
  <si>
    <t>ctrl.dl_stream_en[3][2]</t>
  </si>
  <si>
    <t>dl_c0a3_en</t>
  </si>
  <si>
    <t>Enable for Carrier 0 in Antenna 3</t>
  </si>
  <si>
    <t>ctrl.dl_stream_en[0][3]</t>
  </si>
  <si>
    <t>dl_c1a3_en</t>
  </si>
  <si>
    <t>Enable for Carrier 1 in Antenna 3</t>
  </si>
  <si>
    <t>ctrl.dl_stream_en[1][3]</t>
  </si>
  <si>
    <t>dl_c2a3_en</t>
  </si>
  <si>
    <t>ctrl.dl_stream_en[2][3]</t>
  </si>
  <si>
    <t>dl_c3a3_en</t>
  </si>
  <si>
    <t>ctrl.dl_stream_en[3][3]</t>
  </si>
  <si>
    <t>FPGA_REG_DL_CAR_CFG_B0</t>
  </si>
  <si>
    <t>dl_car0_bw</t>
  </si>
  <si>
    <t>0: 20MHz, 1:10MHz,  2: 5Mhz, 3:15Mhz, 4:100Mhz, 5:25Mhz,  6:30Mhz, 7:40Mhz, 8:50Mhz, 9:60Mhz, 10:70Mhz, 11:80Mhz, 12:90Mhz</t>
  </si>
  <si>
    <t>ctrl.dl_car_bw[0]</t>
  </si>
  <si>
    <t>dl_car1_bw</t>
  </si>
  <si>
    <t>ctrl.dl_car_bw[1]</t>
  </si>
  <si>
    <t>dl_car2_bw</t>
  </si>
  <si>
    <t>ctrl.dl_car_bw[2]</t>
  </si>
  <si>
    <t>dl_car3_bw</t>
  </si>
  <si>
    <t>ctrl.dl_car_bw[3]</t>
  </si>
  <si>
    <t>FPGA_REG_DL_PATH_MUTE_B0</t>
  </si>
  <si>
    <t>dl_c0a0_mute_en</t>
  </si>
  <si>
    <t>Mute Enable for Carrier 0 in Antenna 0</t>
  </si>
  <si>
    <t>ctrl.dl_dfe_mute_path[0][0]</t>
  </si>
  <si>
    <t>dl_c1a0_mute_en</t>
  </si>
  <si>
    <t>Mute Enable for Carrier 1 in Antenna 0</t>
  </si>
  <si>
    <t>ctrl.dl_dfe_mute_path[1][0]</t>
  </si>
  <si>
    <t>dl_c2a0_mute_en</t>
  </si>
  <si>
    <t>Mute Enable for Carrier 2 in Antenna 0</t>
  </si>
  <si>
    <t>ctrl.dl_dfe_mute_path[2][0]</t>
  </si>
  <si>
    <t>dl_c3a0_mute_en</t>
  </si>
  <si>
    <t>Mute Enable for Carrier 3 in Antenna 0</t>
  </si>
  <si>
    <t>ctrl.dl_dfe_mute_path[3][0]</t>
  </si>
  <si>
    <t>dl_c0a1_mute_en</t>
  </si>
  <si>
    <t>Mute Enable for Carrier 0 in Antenna 1</t>
  </si>
  <si>
    <t>ctrl.dl_dfe_mute_path[0][1]</t>
  </si>
  <si>
    <t>dl_c1a1_mute_en</t>
  </si>
  <si>
    <t>Mute Enable for Carrier 1 in Antenna 1</t>
  </si>
  <si>
    <t>ctrl.dl_dfe_mute_path[1][1]</t>
  </si>
  <si>
    <t>dl_c2a1_mute_en</t>
  </si>
  <si>
    <t>Mute Enable for Carrier 2 in Antenna 1</t>
  </si>
  <si>
    <t>ctrl.dl_dfe_mute_path[2][1]</t>
  </si>
  <si>
    <t>dl_c3a1_mute_en</t>
  </si>
  <si>
    <t>Mute Enable for Carrier 3 in Antenna 1</t>
  </si>
  <si>
    <t>ctrl.dl_dfe_mute_path[3][1]</t>
  </si>
  <si>
    <t>dl_c0a2_mute_en</t>
  </si>
  <si>
    <t>Mute Enable for Carrier 0 in Antenna 2</t>
  </si>
  <si>
    <t>ctrl.dl_dfe_mute_path[0][2]</t>
  </si>
  <si>
    <t>dl_c1a2_mute_en</t>
  </si>
  <si>
    <t>Mute Enable for Carrier 1 in Antenna 2</t>
  </si>
  <si>
    <t>ctrl.dl_dfe_mute_path[1][2]</t>
  </si>
  <si>
    <t>dl_c2a2_mute_en</t>
  </si>
  <si>
    <t>Mute Enable for Carrier 2 in Antenna 2</t>
  </si>
  <si>
    <t>ctrl.dl_dfe_mute_path[2][2]</t>
  </si>
  <si>
    <t>dl_c3a2_mute_en</t>
  </si>
  <si>
    <t>Mute Enable for Carrier 3 in Antenna 2</t>
  </si>
  <si>
    <t>ctrl.dl_dfe_mute_path[3][2]</t>
  </si>
  <si>
    <t>dl_c0a3_mute_en</t>
  </si>
  <si>
    <t>Mute Enable for Carrier 0 in Antenna 3</t>
  </si>
  <si>
    <t>ctrl.dl_dfe_mute_path[0][3]</t>
  </si>
  <si>
    <t>dl_c1a3_mute_en</t>
  </si>
  <si>
    <t>Mute Enable for Carrier 1 in Antenna 3</t>
  </si>
  <si>
    <t>ctrl.dl_dfe_mute_path[1][3]</t>
  </si>
  <si>
    <t>dl_c2a3_mute_en</t>
  </si>
  <si>
    <t>Mute Enable for Carrier 2 in Antenna 3</t>
  </si>
  <si>
    <t>ctrl.dl_dfe_mute_path[2][3]</t>
  </si>
  <si>
    <t>dl_c3a3_mute_en</t>
  </si>
  <si>
    <t>Mute Enable for Carrier 3 in Antenna 3</t>
  </si>
  <si>
    <t>ctrl.dl_dfe_mute_path[3][3]</t>
  </si>
  <si>
    <t>FPGA_REG_DL_C0A0_GAIN_CFG_B0</t>
  </si>
  <si>
    <t>dl_c0a0_fraction_gain</t>
  </si>
  <si>
    <t>Unsigned multiplier to both I &amp; Q </t>
  </si>
  <si>
    <t>ctrl.dl_stream_gain_fraction[0][0]</t>
  </si>
  <si>
    <t>dl_c0a0_scaler</t>
  </si>
  <si>
    <t>Number of bits to be shifted (multiple of 6dB) </t>
  </si>
  <si>
    <t>ctrl.dl_stream_gain_scaler[0][0]</t>
  </si>
  <si>
    <t>dl_c0a0_scaler_sign</t>
  </si>
  <si>
    <t>[31]</t>
  </si>
  <si>
    <t xml:space="preserve">When negative (1), shift right, When positive (0), shift left  </t>
  </si>
  <si>
    <t>ctrl.dl_stream_gain_scaler_sign[0][0]</t>
  </si>
  <si>
    <t>FPGA_REG_DL_C1A0_GAIN_CFG_B0</t>
  </si>
  <si>
    <t>dl_c1a0_fraction_gain</t>
  </si>
  <si>
    <t>ctrl.dl_stream_gain_fraction[1][0]</t>
  </si>
  <si>
    <t>dl_c1a0_scaler</t>
  </si>
  <si>
    <t>ctrl.dl_stream_gain_scaler[1][0]</t>
  </si>
  <si>
    <t>dl_c1a0_scaler_sign</t>
  </si>
  <si>
    <t>ctrl.dl_stream_gain_scaler_sign[1][0]</t>
  </si>
  <si>
    <t>FPGA_REG_DL_C2A0_GAIN_CFG_B0</t>
  </si>
  <si>
    <t>dl_c2a0_fraction_gain</t>
  </si>
  <si>
    <t>ctrl.dl_stream_gain_fraction[2][0]</t>
  </si>
  <si>
    <t>dl_c2a0_scaler</t>
  </si>
  <si>
    <t>ctrl.dl_stream_gain_scaler[2][0]</t>
  </si>
  <si>
    <t>dl_c2a0_scaler_sign</t>
  </si>
  <si>
    <t>ctrl.dl_stream_gain_scaler_sign[2][0]</t>
  </si>
  <si>
    <t>FPGA_REG_DL_C3A0_GAIN_CFG_B0</t>
  </si>
  <si>
    <t>dl_c3a0_fraction_gain</t>
  </si>
  <si>
    <t>ctrl.dl_stream_gain_fraction[3][0]</t>
  </si>
  <si>
    <t>dl_c3a0_scaler</t>
  </si>
  <si>
    <t>ctrl.dl_stream_gain_scaler[3][0]</t>
  </si>
  <si>
    <t>dl_c3a0_scaler_sign</t>
  </si>
  <si>
    <t>ctrl.dl_stream_gain_scaler_sign[3][0]</t>
  </si>
  <si>
    <t>FPGA_REG_DL_C0A1_GAIN_CFG_B0</t>
  </si>
  <si>
    <t>dl_c0a1_fraction_gain</t>
  </si>
  <si>
    <t>ctrl.dl_stream_gain_fraction[0][1]</t>
  </si>
  <si>
    <t>dl_c0a1_scaler</t>
  </si>
  <si>
    <t>ctrl.dl_stream_gain_scaler[0][1]</t>
  </si>
  <si>
    <t>dl_c0a1_scaler_sign</t>
  </si>
  <si>
    <t>ctrl.dl_stream_gain_scaler_sign[0][1]</t>
  </si>
  <si>
    <t>FPGA_REG_DL_C1A1_GAIN_CFG_B0</t>
  </si>
  <si>
    <t>dl_c1a1_fraction_gain</t>
  </si>
  <si>
    <t>ctrl.dl_stream_gain_fraction[1][1]</t>
  </si>
  <si>
    <t>dl_c1a1_scaler</t>
  </si>
  <si>
    <t>ctrl.dl_stream_gain_scaler[1][1]</t>
  </si>
  <si>
    <t>dl_c1a1_scaler_sign</t>
  </si>
  <si>
    <t>ctrl.dl_stream_gain_scaler_sign[1][1]</t>
  </si>
  <si>
    <t>FPGA_REG_DL_C2A1_GAIN_CFG_B0</t>
  </si>
  <si>
    <t>dl_c2a1_fraction_gain</t>
  </si>
  <si>
    <t>ctrl.dl_stream_gain_fraction[2][1]</t>
  </si>
  <si>
    <t>dl_c2a1_scaler</t>
  </si>
  <si>
    <t>ctrl.dl_stream_gain_scaler[2][1]</t>
  </si>
  <si>
    <t>dl_c2a1_scaler_sign</t>
  </si>
  <si>
    <t>ctrl.dl_stream_gain_scaler_sign[2][1]</t>
  </si>
  <si>
    <t>FPGA_REG_DL_C3A1_GAIN_CFG_B0</t>
  </si>
  <si>
    <t>dl_c3a1_fraction_gain</t>
  </si>
  <si>
    <t>ctrl.dl_stream_gain_fraction[3][1]</t>
  </si>
  <si>
    <t>dl_c3a1_scaler</t>
  </si>
  <si>
    <t>ctrl.dl_stream_gain_scaler[3][1]</t>
  </si>
  <si>
    <t>dl_c3a1_scaler_sign</t>
  </si>
  <si>
    <t>ctrl.dl_stream_gain_scaler_sign[3][1]</t>
  </si>
  <si>
    <t>FPGA_REG_DL_C0A2_GAIN_CFG_B0</t>
  </si>
  <si>
    <t>dl_c0a2_fraction_gain</t>
  </si>
  <si>
    <t>ctrl.dl_stream_gain_fraction[0][2]</t>
  </si>
  <si>
    <t>dl_c0a2_scaler</t>
  </si>
  <si>
    <t>ctrl.dl_stream_gain_scaler[0][2]</t>
  </si>
  <si>
    <t>dl_c0a2_scaler_sign</t>
  </si>
  <si>
    <t>ctrl.dl_stream_gain_scaler_sign[0][2]</t>
  </si>
  <si>
    <t>FPGA_REG_DL_C1A2_GAIN_CFG_B0</t>
  </si>
  <si>
    <t>dl_c1a2_fraction_gain</t>
  </si>
  <si>
    <t>ctrl.dl_stream_gain_fraction[1][2]</t>
  </si>
  <si>
    <t>dl_c1a2_scaler</t>
  </si>
  <si>
    <t>ctrl.dl_stream_gain_scaler[1][2]</t>
  </si>
  <si>
    <t>dl_c1a2_scaler_sign</t>
  </si>
  <si>
    <t>ctrl.dl_stream_gain_scaler_sign[1][2]</t>
  </si>
  <si>
    <t>FPGA_REG_DL_C2A2_GAIN_CFG_B0</t>
  </si>
  <si>
    <t>dl_c2a2_fraction_gain</t>
  </si>
  <si>
    <t>ctrl.dl_stream_gain_fraction[2][2]</t>
  </si>
  <si>
    <t>dl_c2a2_scaler</t>
  </si>
  <si>
    <t>ctrl.dl_stream_gain_scaler[2][2]</t>
  </si>
  <si>
    <t>dl_c2a2_scaler_sign</t>
  </si>
  <si>
    <t>ctrl.dl_stream_gain_scaler_sign[2][2]</t>
  </si>
  <si>
    <t>FPGA_REG_DL_C3A2_GAIN_CFG_B0</t>
  </si>
  <si>
    <t>dl_c3a2_fraction_gain</t>
  </si>
  <si>
    <t>ctrl.dl_stream_gain_fraction[3][2]</t>
  </si>
  <si>
    <t>dl_c3a2_scaler</t>
  </si>
  <si>
    <t>ctrl.dl_stream_gain_scaler[3][2]</t>
  </si>
  <si>
    <t>dl_c3a2_scaler_sign</t>
  </si>
  <si>
    <t>ctrl.dl_stream_gain_scaler_sign[3][2]</t>
  </si>
  <si>
    <t>FPGA_REG_DL_C0A3_GAIN_CFG_B0</t>
  </si>
  <si>
    <t>dl_c0a3_fraction_gain</t>
  </si>
  <si>
    <t>ctrl.dl_stream_gain_fraction[0][3]</t>
  </si>
  <si>
    <t>dl_c0a3_scaler</t>
  </si>
  <si>
    <t>ctrl.dl_stream_gain_scaler[0][3]</t>
  </si>
  <si>
    <t>dl_c0a3_scaler_sign</t>
  </si>
  <si>
    <t>ctrl.dl_stream_gain_scaler_sign[0][3]</t>
  </si>
  <si>
    <t>FPGA_REG_DL_C1A3_GAIN_CFG_B0</t>
  </si>
  <si>
    <t>dl_c1a3_fraction_gain</t>
  </si>
  <si>
    <t>ctrl.dl_stream_gain_fraction[1][3]</t>
  </si>
  <si>
    <t>dl_c1a3_scaler</t>
  </si>
  <si>
    <t>ctrl.dl_stream_gain_scaler[1][3]</t>
  </si>
  <si>
    <t>dl_c1a3_scaler_sign</t>
  </si>
  <si>
    <t>ctrl.dl_stream_gain_scaler_sign[1][3]</t>
  </si>
  <si>
    <t>FPGA_REG_DL_C2A3_GAIN_CFG_B0</t>
  </si>
  <si>
    <t>dl_c2a3_fraction_gain</t>
  </si>
  <si>
    <t>ctrl.dl_stream_gain_fraction[2][3]</t>
  </si>
  <si>
    <t>dl_c2a3_scaler</t>
  </si>
  <si>
    <t>ctrl.dl_stream_gain_scaler[2][3]</t>
  </si>
  <si>
    <t>dl_c2a3_scaler_sign</t>
  </si>
  <si>
    <t>ctrl.dl_stream_gain_scaler_sign[2][3]</t>
  </si>
  <si>
    <t>FPGA_REG_DL_C3A3_GAIN_CFG_B0</t>
  </si>
  <si>
    <t>dl_c3a3_fraction_gain</t>
  </si>
  <si>
    <t>ctrl.dl_stream_gain_fraction[3][3]</t>
  </si>
  <si>
    <t>dl_c3a3_scaler</t>
  </si>
  <si>
    <t>ctrl.dl_stream_gain_scaler[3][3]</t>
  </si>
  <si>
    <t>dl_c3a3_scaler_sign</t>
  </si>
  <si>
    <t>ctrl.dl_stream_gain_scaler_sign[3][3]</t>
  </si>
  <si>
    <t>FPGA_REG_DL_CHAIN0_CC_SEQUENCE_B0</t>
  </si>
  <si>
    <t>chain0_cc_seq_slot0_CCID</t>
  </si>
  <si>
    <t xml:space="preserve">ccid of the first slot in the sequence. Slot should not confused with LTE slot, slot here is just indicating the oppurtunity </t>
  </si>
  <si>
    <t>ctrl.ccid_seq[0][0]</t>
  </si>
  <si>
    <t>chain0_cc_seq_slot1_CCID</t>
  </si>
  <si>
    <t xml:space="preserve">ccid of the second slot in the sequence. Slot should not confused with LTE slot, slot here is just indicating the oppurtunity </t>
  </si>
  <si>
    <t>ctrl.ccid_seq[0][1]</t>
  </si>
  <si>
    <t>chain0_cc_seq_slot2_CCID</t>
  </si>
  <si>
    <t xml:space="preserve">ccid of the third slot in the sequence. Slot should not confused with LTE slot, slot here is just indicating the oppurtunity </t>
  </si>
  <si>
    <t>ctrl.ccid_seq[0][2]</t>
  </si>
  <si>
    <t>chain0_cc_seq_slot3_CCID</t>
  </si>
  <si>
    <t xml:space="preserve">ccid of the fourth slot in the sequence. Slot should not confused with LTE slot, slot here is just indicating the oppurtunity </t>
  </si>
  <si>
    <t>ctrl.ccid_seq[0][3]</t>
  </si>
  <si>
    <t>chain0_cc_seq_slot4_CCID</t>
  </si>
  <si>
    <t xml:space="preserve">ccid of the fifth slot in the sequence. Slot should not confused with LTE slot, slot here is just indicating the oppurtunity </t>
  </si>
  <si>
    <t>ctrl.ccid_seq[0][4]</t>
  </si>
  <si>
    <t>chain0_cc_seq_slot5_CCID</t>
  </si>
  <si>
    <t xml:space="preserve">ccid of the sisth slot in the sequence. Slot should not confused with LTE slot, slot here is just indicating the oppurtunity </t>
  </si>
  <si>
    <t>ctrl.ccid_seq[0][5]</t>
  </si>
  <si>
    <t>chain0_cc_seq_slot6_CCID</t>
  </si>
  <si>
    <t xml:space="preserve">ccid of the seventh slot in the sequence. Slot should not confused with LTE slot, slot here is just indicating the oppurtunity </t>
  </si>
  <si>
    <t>ctrl.ccid_seq[0][6]</t>
  </si>
  <si>
    <t>chain0_cc_seq_slot7_CCID</t>
  </si>
  <si>
    <t xml:space="preserve">ccid of the eighth slot in the sequence. Slot should not confused with LTE slot, slot here is just indicating the oppurtunity </t>
  </si>
  <si>
    <t>ctrl.ccid_seq[0][7]</t>
  </si>
  <si>
    <t>FPGA_REG_DL_CHAIN1_CC_SEQUENCE_B0</t>
  </si>
  <si>
    <t>chain1_cc_seq_slot0_CCID</t>
  </si>
  <si>
    <t>ctrl.ccid_seq[1][0]</t>
  </si>
  <si>
    <t>chain1_cc_seq_slot1_CCID</t>
  </si>
  <si>
    <t>ctrl.ccid_seq[1][1]</t>
  </si>
  <si>
    <t>chain1_cc_seq_slot2_CCID</t>
  </si>
  <si>
    <t>ctrl.ccid_seq[1][2]</t>
  </si>
  <si>
    <t>chain1_cc_seq_slot3_CCID</t>
  </si>
  <si>
    <t>ctrl.ccid_seq[1][3]</t>
  </si>
  <si>
    <t>chain1_cc_seq_slot4_CCID</t>
  </si>
  <si>
    <t>ctrl.ccid_seq[1][4]</t>
  </si>
  <si>
    <t>chain1_cc_seq_slot5_CCID</t>
  </si>
  <si>
    <t>ctrl.ccid_seq[1][5]</t>
  </si>
  <si>
    <t>chain1_cc_seq_slot6_CCID</t>
  </si>
  <si>
    <t>ctrl.ccid_seq[1][6]</t>
  </si>
  <si>
    <t>chain1_cc_seq_slot7_CCID</t>
  </si>
  <si>
    <t>ctrl.ccid_seq[1][7]</t>
  </si>
  <si>
    <t>FPGA_REG_DL_CHAIN0_CC_SEQ_LENGTH_B0</t>
  </si>
  <si>
    <t>chain0_ccid_seq_length</t>
  </si>
  <si>
    <t xml:space="preserve">Chain0 CCID Seq Length </t>
  </si>
  <si>
    <t>ctrl.ccid_seq_length[0]</t>
  </si>
  <si>
    <t>FPGA_REG_DL_CHAIN1_CC_SEQ_LENGTH_B0</t>
  </si>
  <si>
    <t>chain1_ccid_seq_length</t>
  </si>
  <si>
    <t>Chain1 CCID Seq Length</t>
  </si>
  <si>
    <t>ctrl.ccid_seq_length[1]</t>
  </si>
  <si>
    <t>FPGA_REG_UL_STRM_EN_CFG_B0</t>
  </si>
  <si>
    <t>ul_c0a0_en</t>
  </si>
  <si>
    <t>ctrl.ul_stream_en[0][0]</t>
  </si>
  <si>
    <t>ul_c1a0_en</t>
  </si>
  <si>
    <t>ctrl.ul_stream_en[1][0]</t>
  </si>
  <si>
    <t>ul_c2a0_en</t>
  </si>
  <si>
    <t>Enable for Carrier 2 in Antenna 0</t>
  </si>
  <si>
    <t>ctrl.ul_stream_en[2][0]</t>
  </si>
  <si>
    <t>ul_c3a0_en</t>
  </si>
  <si>
    <t>Enable for Carrier 3 in Antenna 0</t>
  </si>
  <si>
    <t>ctrl.ul_stream_en[3][0]</t>
  </si>
  <si>
    <t>ul_c0a1_en</t>
  </si>
  <si>
    <t>ctrl.ul_stream_en[0][1]</t>
  </si>
  <si>
    <t>ul_c1a1_en</t>
  </si>
  <si>
    <t>ctrl.ul_stream_en[1][1]</t>
  </si>
  <si>
    <t>ul_c2a1_en</t>
  </si>
  <si>
    <t>Enable for Carrier 2 in Antenna 1</t>
  </si>
  <si>
    <t>ctrl.ul_stream_en[2][1]</t>
  </si>
  <si>
    <t>ul_c3a1_en</t>
  </si>
  <si>
    <t>Enable for Carrier 3 in Antenna 1</t>
  </si>
  <si>
    <t>ctrl.ul_stream_en[3][1]</t>
  </si>
  <si>
    <t>ul_c0a2_en</t>
  </si>
  <si>
    <t>ctrl.ul_stream_en[0][2]</t>
  </si>
  <si>
    <t>ul_c1a2_en</t>
  </si>
  <si>
    <t>ctrl.ul_stream_en[1][2]</t>
  </si>
  <si>
    <t>ul_c2a2_en</t>
  </si>
  <si>
    <t>Enable for Carrier 2 in Antenna 2</t>
  </si>
  <si>
    <t>ctrl.ul_stream_en[2][2]</t>
  </si>
  <si>
    <t>ul_c3a2_en</t>
  </si>
  <si>
    <t>Enable for Carrier 3 in Antenna 2</t>
  </si>
  <si>
    <t>ctrl.ul_stream_en[3][2]</t>
  </si>
  <si>
    <t>ul_c0a3_en</t>
  </si>
  <si>
    <t>ctrl.ul_stream_en[0][3]</t>
  </si>
  <si>
    <t>ul_c1a3_en</t>
  </si>
  <si>
    <t>ctrl.ul_stream_en[1][3]</t>
  </si>
  <si>
    <t>ul_c2a3_en</t>
  </si>
  <si>
    <t>Enable for Carrier 2 in Antenna 3</t>
  </si>
  <si>
    <t>ctrl.ul_stream_en[2][3]</t>
  </si>
  <si>
    <t>ul_c3a3_en</t>
  </si>
  <si>
    <t>Enable for Carrier 3 in Antenna 3</t>
  </si>
  <si>
    <t>ctrl.ul_stream_en[3][3]</t>
  </si>
  <si>
    <t>FPGA_REG_UL_CAR_CFG_B0</t>
  </si>
  <si>
    <t>ul_car0_bw</t>
  </si>
  <si>
    <t>ctrl.ul_car_bw[0]</t>
  </si>
  <si>
    <t>404</t>
  </si>
  <si>
    <t>ul_car1_bw</t>
  </si>
  <si>
    <t>ctrl.ul_car_bw[1]</t>
  </si>
  <si>
    <t>ul_car2_bw</t>
  </si>
  <si>
    <t>ctrl.ul_car_bw[2]</t>
  </si>
  <si>
    <t>ul_car3_bw</t>
  </si>
  <si>
    <t>ctrl.ul_car_bw[3]</t>
  </si>
  <si>
    <t>FPGA_REG_UL_C0A0_GAIN_CFG_B0</t>
  </si>
  <si>
    <t>ul_c0a0_fraction_gain</t>
  </si>
  <si>
    <t>ctrl.ul_stream_gain_fraction[0][0]</t>
  </si>
  <si>
    <t>ul_c0a0_scaler</t>
  </si>
  <si>
    <t>ctrl.ul_stream_gain_scaler[0][0]</t>
  </si>
  <si>
    <t>ul_c0a0_scaler_sign</t>
  </si>
  <si>
    <t>ctrl.ul_stream_gain_scaler_sign[0][0]</t>
  </si>
  <si>
    <t>FPGA_REG_UL_C1A0_GAIN_CFG_B0</t>
  </si>
  <si>
    <t>ul_c1a0_fraction_gain</t>
  </si>
  <si>
    <t>ctrl.ul_stream_gain_fraction[1][0]</t>
  </si>
  <si>
    <t>ul_c1a0_scaler</t>
  </si>
  <si>
    <t>ctrl.ul_stream_gain_scaler[1][0]</t>
  </si>
  <si>
    <t>ul_c1a0_scaler_sign</t>
  </si>
  <si>
    <t>ctrl.ul_stream_gain_scaler_sign[1][0]</t>
  </si>
  <si>
    <t>FPGA_REG_UL_C2A0_GAIN_CFG_B0</t>
  </si>
  <si>
    <t>ul_c2a0_fraction_gain</t>
  </si>
  <si>
    <t>ctrl.ul_stream_gain_fraction[2][0]</t>
  </si>
  <si>
    <t>ul_c2a0_scaler</t>
  </si>
  <si>
    <t>ctrl.ul_stream_gain_scaler[2][0]</t>
  </si>
  <si>
    <t>ul_c2a0_scaler_sign</t>
  </si>
  <si>
    <t>ctrl.ul_stream_gain_scaler_sign[2][0]</t>
  </si>
  <si>
    <t>FPGA_REG_UL_C3A0_GAIN_CFG_B0</t>
  </si>
  <si>
    <t>ul_c3a0_fraction_gain</t>
  </si>
  <si>
    <t>ctrl.ul_stream_gain_fraction[3][0]</t>
  </si>
  <si>
    <t>ul_c3a0_scaler</t>
  </si>
  <si>
    <t>ctrl.ul_stream_gain_scaler[3][0]</t>
  </si>
  <si>
    <t>ul_c3a0_scaler_sign</t>
  </si>
  <si>
    <t>ctrl.ul_stream_gain_scaler_sign[3][0]</t>
  </si>
  <si>
    <t>FPGA_REG_UL_C0A1_GAIN_CFG_B0</t>
  </si>
  <si>
    <t>ul_c0a1_fraction_gain</t>
  </si>
  <si>
    <t>ctrl.ul_stream_gain_fraction[0][1]</t>
  </si>
  <si>
    <t>ul_c0a1_scaler</t>
  </si>
  <si>
    <t>ctrl.ul_stream_gain_scaler[0][1]</t>
  </si>
  <si>
    <t>ul_c0a1_scaler_sign</t>
  </si>
  <si>
    <t>ctrl.ul_stream_gain_scaler_sign[0][1]</t>
  </si>
  <si>
    <t>FPGA_REG_UL_C1A1_GAIN_CFG_B0</t>
  </si>
  <si>
    <t>ul_c1a1_fraction_gain</t>
  </si>
  <si>
    <t>ctrl.ul_stream_gain_fraction[1][1]</t>
  </si>
  <si>
    <t>ul_c1a1_scaler</t>
  </si>
  <si>
    <t>ctrl.ul_stream_gain_scaler[1][1]</t>
  </si>
  <si>
    <t>ul_c1a1_scaler_sign</t>
  </si>
  <si>
    <t>ctrl.ul_stream_gain_scaler_sign[1][1]</t>
  </si>
  <si>
    <t>FPGA_REG_UL_C2A1_GAIN_CFG_B0</t>
  </si>
  <si>
    <t>ul_c2a1_fraction_gain</t>
  </si>
  <si>
    <t>ctrl.ul_stream_gain_fraction[2][1]</t>
  </si>
  <si>
    <t>ul_c2a1_scaler</t>
  </si>
  <si>
    <t>ctrl.ul_stream_gain_scaler[2][1]</t>
  </si>
  <si>
    <t>ul_c2a1_scaler_sign</t>
  </si>
  <si>
    <t>ctrl.ul_stream_gain_scaler_sign[2][1]</t>
  </si>
  <si>
    <t>FPGA_REG_UL_C3A1_GAIN_CFG_B0</t>
  </si>
  <si>
    <t>ul_c3a1_fraction_gain</t>
  </si>
  <si>
    <t>ctrl.ul_stream_gain_fraction[3][1]</t>
  </si>
  <si>
    <t>ul_c3a1_scaler</t>
  </si>
  <si>
    <t>ctrl.ul_stream_gain_scaler[3][1]</t>
  </si>
  <si>
    <t>ul_c3a1_scaler_sign</t>
  </si>
  <si>
    <t>ctrl.ul_stream_gain_scaler_sign[3][1]</t>
  </si>
  <si>
    <t>FPGA_REG_UL_C0A2_GAIN_CFG_B0</t>
  </si>
  <si>
    <t>ul_c0a2_fraction_gain</t>
  </si>
  <si>
    <t>ctrl.ul_stream_gain_fraction[0][2]</t>
  </si>
  <si>
    <t>ul_c0a2_scaler</t>
  </si>
  <si>
    <t>ctrl.ul_stream_gain_scaler[0][2]</t>
  </si>
  <si>
    <t>ul_c0a2_scaler_sign</t>
  </si>
  <si>
    <t>ctrl.ul_stream_gain_scaler_sign[0][2]</t>
  </si>
  <si>
    <t>FPGA_REG_UL_C1A2_GAIN_CFG_B0</t>
  </si>
  <si>
    <t>ul_c1a2_fraction_gain</t>
  </si>
  <si>
    <t>ctrl.ul_stream_gain_fraction[1][2]</t>
  </si>
  <si>
    <t>ul_c1a2_scaler</t>
  </si>
  <si>
    <t>ctrl.ul_stream_gain_scaler[1][2]</t>
  </si>
  <si>
    <t>ul_c1a2_scaler_sign</t>
  </si>
  <si>
    <t>ctrl.ul_stream_gain_scaler_sign[1][2]</t>
  </si>
  <si>
    <t>FPGA_REG_UL_C2A2_GAIN_CFG_B0</t>
  </si>
  <si>
    <t>ul_c2a2_fraction_gain</t>
  </si>
  <si>
    <t>ctrl.ul_stream_gain_fraction[2][2]</t>
  </si>
  <si>
    <t>ul_c2a2_scaler</t>
  </si>
  <si>
    <t>ctrl.ul_stream_gain_scaler[2][2]</t>
  </si>
  <si>
    <t>ul_c2a2_scaler_sign</t>
  </si>
  <si>
    <t>ctrl.ul_stream_gain_scaler_sign[2][2]</t>
  </si>
  <si>
    <t>FPGA_REG_UL_C3A2_GAIN_CFG_B0</t>
  </si>
  <si>
    <t>ul_c3a2_fraction_gain</t>
  </si>
  <si>
    <t>ctrl.ul_stream_gain_fraction[3][2]</t>
  </si>
  <si>
    <t>ul_c3a2_scaler</t>
  </si>
  <si>
    <t>ctrl.ul_stream_gain_scaler[3][2]</t>
  </si>
  <si>
    <t>ul_c3a2_scaler_sign</t>
  </si>
  <si>
    <t>ctrl.ul_stream_gain_scaler_sign[3][2]</t>
  </si>
  <si>
    <t>FPGA_REG_UL_C0A3_GAIN_CFG_B0</t>
  </si>
  <si>
    <t>ul_c0a3_fraction_gain</t>
  </si>
  <si>
    <t>ctrl.ul_stream_gain_fraction[0][3]</t>
  </si>
  <si>
    <t>ul_c0a3_scaler</t>
  </si>
  <si>
    <t>ctrl.ul_stream_gain_scaler[0][3]</t>
  </si>
  <si>
    <t>ul_c0a3_scaler_sign</t>
  </si>
  <si>
    <t>ctrl.ul_stream_gain_scaler_sign[0][3]</t>
  </si>
  <si>
    <t>FPGA_REG_UL_C1A3_GAIN_CFG_B0</t>
  </si>
  <si>
    <t>ul_c1a3_fraction_gain</t>
  </si>
  <si>
    <t>ctrl.ul_stream_gain_fraction[1][3]</t>
  </si>
  <si>
    <t>ul_c1a3_scaler</t>
  </si>
  <si>
    <t>ctrl.ul_stream_gain_scaler[1][3]</t>
  </si>
  <si>
    <t>ul_c1a3_scaler_sign</t>
  </si>
  <si>
    <t>ctrl.ul_stream_gain_scaler_sign[1][3]</t>
  </si>
  <si>
    <t>FPGA_REG_UL_C2A3_GAIN_CFG_B0</t>
  </si>
  <si>
    <t>ul_c2a3_fraction_gain</t>
  </si>
  <si>
    <t>ctrl.ul_stream_gain_fraction[2][3]</t>
  </si>
  <si>
    <t>ul_c2a3_scaler</t>
  </si>
  <si>
    <t>ctrl.ul_stream_gain_scaler[2][3]</t>
  </si>
  <si>
    <t>ul_c2a3_scaler_sign</t>
  </si>
  <si>
    <t>ctrl.ul_stream_gain_scaler_sign[2][3]</t>
  </si>
  <si>
    <t>FPGA_REG_UL_C3A3_GAIN_CFG_B0</t>
  </si>
  <si>
    <t>ul_c3a3_fraction_gain</t>
  </si>
  <si>
    <t>ctrl.ul_stream_gain_fraction[3][3]</t>
  </si>
  <si>
    <t>ul_c3a3_scaler</t>
  </si>
  <si>
    <t>ctrl.ul_stream_gain_scaler[3][3]</t>
  </si>
  <si>
    <t>ul_c3a3_scaler_sign</t>
  </si>
  <si>
    <t>ctrl.ul_stream_gain_scaler_sign[3][3]</t>
  </si>
  <si>
    <t>FPGA_REG_UL_ANT0_GAIN_CFG_B0</t>
  </si>
  <si>
    <t>ul_ant0_fraction_gain</t>
  </si>
  <si>
    <t>ctrl.ul_ant_gain_fraction[0]</t>
  </si>
  <si>
    <t>ul_ant0_scaler</t>
  </si>
  <si>
    <t>ctrl.ul_ant_gain_scaler[0]</t>
  </si>
  <si>
    <t>ul_ant0_scaler_sign</t>
  </si>
  <si>
    <t>ctrl.ul_ant_gain_scaler_sign[0]</t>
  </si>
  <si>
    <t>FPGA_REG_UL_ANT1_GAIN_CFG_B0</t>
  </si>
  <si>
    <t>ul_ant1_fraction_gain</t>
  </si>
  <si>
    <t>ctrl.ul_ant_gain_fraction[1]</t>
  </si>
  <si>
    <t>ul_ant1_scaler</t>
  </si>
  <si>
    <t>ctrl.ul_ant_gain_scaler[1]</t>
  </si>
  <si>
    <t>ul_ant1_scaler_sign</t>
  </si>
  <si>
    <t>ctrl.ul_ant_gain_scaler_sign[1]</t>
  </si>
  <si>
    <t>FPGA_REG_UL_ANT2_GAIN_CFG_B0</t>
  </si>
  <si>
    <t>ul_ant2_fraction_gain</t>
  </si>
  <si>
    <t>ctrl.ul_ant_gain_fraction[2]</t>
  </si>
  <si>
    <t>ul_ant2_scaler</t>
  </si>
  <si>
    <t>ctrl.ul_ant_gain_scaler[2]</t>
  </si>
  <si>
    <t>ul_ant2_scaler_sign</t>
  </si>
  <si>
    <t>ctrl.ul_ant_gain_scaler_sign[2]</t>
  </si>
  <si>
    <t>FPGA_REG_UL_ANT3_GAIN_CFG_B0</t>
  </si>
  <si>
    <t>ul_ant3_fraction_gain</t>
  </si>
  <si>
    <t>ctrl.ul_ant_gain_fraction[3]</t>
  </si>
  <si>
    <t>ul_ant3_scaler</t>
  </si>
  <si>
    <t>ctrl.ul_ant_gain_scaler[3]</t>
  </si>
  <si>
    <t>ul_ant3_scaler_sign</t>
  </si>
  <si>
    <t>ctrl.ul_ant_gain_scaler_sign[3]</t>
  </si>
  <si>
    <t>FPGA_REG_DL_C0_FRM_MRKR_CNTR_NS_B0</t>
  </si>
  <si>
    <t>dl_c0_frm_mrkr_cntr_ns</t>
  </si>
  <si>
    <t>Nano Second System timer value at which frame marker needs to be genrated at RIDIO IF interface in DL direction for carrier0, Needs to be calculated based on latency for that carrier Bandwidth</t>
  </si>
  <si>
    <t>ctrl.dl_frm_mrkr_cntr_ns[0]</t>
  </si>
  <si>
    <t>FPGA_REG_DL_C1_FRM_MRKR_CNTR_NS_B0</t>
  </si>
  <si>
    <t>dl_c1_frm_mrkr_cntr_ns</t>
  </si>
  <si>
    <t>Nano Second System timer value at which frame marker needs to be genrated at RIDIO IF interface in DL direction for carrier1, Needs to be calculated based on latency for that carrier Bandwidth</t>
  </si>
  <si>
    <t>ctrl.dl_frm_mrkr_cntr_ns[1]</t>
  </si>
  <si>
    <t>FPGA_REG_DL_C2_FRM_MRKR_CNTR_NS_B0</t>
  </si>
  <si>
    <t>dl_c2_frm_mrkr_cntr_ns</t>
  </si>
  <si>
    <t>ctrl.dl_frm_mrkr_cntr_ns[2]</t>
  </si>
  <si>
    <t>FPGA_REG_DL_C3_FRM_MRKR_CNTR_NS_B0</t>
  </si>
  <si>
    <t>dl_c3_frm_mrkr_cntr_ns</t>
  </si>
  <si>
    <t>ctrl.dl_frm_mrkr_cntr_ns[3]</t>
  </si>
  <si>
    <t>FPGA_REG_UL_C0_FRM_MRKR_CNTR_NS_B0</t>
  </si>
  <si>
    <t>ul_c0_frm_mrkr_cntr_ns</t>
  </si>
  <si>
    <t>Nano Second System timer value at which frame marker needs to be genrated at UL FFT input (UL DFE output)  interface in UL direction for carrier0, Needs to be calculated based on latency for that carrier Bandwidth</t>
  </si>
  <si>
    <t>ctrl.ul_frm_mrkr_cntr_ns[0]</t>
  </si>
  <si>
    <t>FPGA_REG_UL_C1_FRM_MRKR_CNTR_NS_B0</t>
  </si>
  <si>
    <t>ul_c1_frm_mrkr_cntr_ns</t>
  </si>
  <si>
    <t>Nano Second System timer value at which frame marker needs to be genrated at UL FFT input (UL DFE output)  interface in UL direction for carrier1, Needs to be calculated based on latency for that carrier Bandwidth</t>
  </si>
  <si>
    <t>ctrl.ul_frm_mrkr_cntr_ns[1]</t>
  </si>
  <si>
    <t>FPGA_REG_UL_C2_FRM_MRKR_CNTR_NS_B0</t>
  </si>
  <si>
    <t>ul_c2_frm_mrkr_cntr_ns</t>
  </si>
  <si>
    <t>ctrl.ul_frm_mrkr_cntr_ns[2]</t>
  </si>
  <si>
    <t>FPGA_REG_UL_C3_FRM_MRKR_CNTR_NS_B0</t>
  </si>
  <si>
    <t>ul_c3_frm_mrkr_cntr_ns</t>
  </si>
  <si>
    <t>ctrl.ul_frm_mrkr_cntr_ns[3]</t>
  </si>
  <si>
    <t>FPGA_REG_PRACH_C0_FRM_MRKR_CNTR_NS_B0</t>
  </si>
  <si>
    <t>prach_c0_frm_mrkr_cntr_ns</t>
  </si>
  <si>
    <t>Nano Second System timer value at which frame marker needs to be genrated at PRACH  FFT input (PRACH DFE output)  interface in PRACH direction for carrier0, Needs to be calculated based on latency for that carrier Bandwidth</t>
  </si>
  <si>
    <t>ctrl.prach_frm_mrkr_cntr_ns[0]</t>
  </si>
  <si>
    <t>FPGA_REG_PRACH_C1_FRM_MRKR_CNTR_NS_B0</t>
  </si>
  <si>
    <t>prach_c1_frm_mrkr_cntr_ns</t>
  </si>
  <si>
    <t>Nano Second System timer value at which frame marker needs to be genrated at PRACH  FFT input (PRACH DFE output)  interface in PRACH direction for carrier1, Needs to be calculated based on latency for that carrier Bandwidth</t>
  </si>
  <si>
    <t>ctrl.prach_frm_mrkr_cntr_ns[1]</t>
  </si>
  <si>
    <t>FPGA_REG_PRACH_C2_FRM_MRKR_CNTR_NS_B0</t>
  </si>
  <si>
    <t>prach_c2_frm_mrkr_cntr_ns</t>
  </si>
  <si>
    <t>ctrl.prach_frm_mrkr_cntr_ns[2]</t>
  </si>
  <si>
    <t>FPGA_REG_PRACH_C3_FRM_MRKR_CNTR_NS_B0</t>
  </si>
  <si>
    <t>prach_c3_frm_mrkr_cntr_ns</t>
  </si>
  <si>
    <t>ctrl.prach_frm_mrkr_cntr_ns[3]</t>
  </si>
  <si>
    <t>FPGA_REG_DATAPATH_SCRATCH_B0</t>
  </si>
  <si>
    <t>datapath_scratch</t>
  </si>
  <si>
    <t>datapath scratch</t>
  </si>
  <si>
    <t>ctrl.datapath_scratch</t>
  </si>
  <si>
    <t>FPGA_REG_FRM_MRKR_GEN_CFG_B1</t>
  </si>
  <si>
    <t>FPGA_REG_FRM_MRKR_GEN_TRIGGER_B1</t>
  </si>
  <si>
    <t>FPGA_REG_DFE_FRM_MRKR_GEN_CFG_B1</t>
  </si>
  <si>
    <t>FPGA_REG_DFE_FRM_MRKR_GEN_TRIGGER_B1</t>
  </si>
  <si>
    <t>FPGA_REG_DL_DFE_FRM_MRKR_CNTR_NS_B1</t>
  </si>
  <si>
    <t>FPGA_REG_UL_DFE_FRM_MRKR_CNTR_NS_B1</t>
  </si>
  <si>
    <t>FPGA_REG_DL_DFE_TRIGGER_CFG_B1</t>
  </si>
  <si>
    <t>FPGA_REG_UL_DFE_TRIGGER_CFG_B1</t>
  </si>
  <si>
    <t>FPGA_REG_CAR_LATENCY_BAL_CFG_B1</t>
  </si>
  <si>
    <t>FPGA_REG_CAR_LATENCY_BALANCE_DELAY_B1</t>
  </si>
  <si>
    <t>FPGA_REG_DL_STRM_EN_CFG_B1</t>
  </si>
  <si>
    <t>FPGA_REG_DL_CAR_CFG_B1</t>
  </si>
  <si>
    <t>FPGA_REG_DL_PATH_MUTE_B1</t>
  </si>
  <si>
    <t>FPGA_REG_DL_C0A0_GAIN_CFG_B1</t>
  </si>
  <si>
    <t>FPGA_REG_DL_C1A0_GAIN_CFG_B1</t>
  </si>
  <si>
    <t>FPGA_REG_DL_C2A0_GAIN_CFG_B1</t>
  </si>
  <si>
    <t>FPGA_REG_DL_C3A0_GAIN_CFG_B1</t>
  </si>
  <si>
    <t>FPGA_REG_DL_C0A1_GAIN_CFG_B1</t>
  </si>
  <si>
    <t>FPGA_REG_DL_C1A1_GAIN_CFG_B1</t>
  </si>
  <si>
    <t>FPGA_REG_DL_C2A1_GAIN_CFG_B1</t>
  </si>
  <si>
    <t>FPGA_REG_DL_C3A1_GAIN_CFG_B1</t>
  </si>
  <si>
    <t>FPGA_REG_DL_C0A2_GAIN_CFG_B1</t>
  </si>
  <si>
    <t>FPGA_REG_DL_C1A2_GAIN_CFG_B1</t>
  </si>
  <si>
    <t>FPGA_REG_DL_C2A2_GAIN_CFG_B1</t>
  </si>
  <si>
    <t>FPGA_REG_DL_C3A2_GAIN_CFG_B1</t>
  </si>
  <si>
    <t>FPGA_REG_DL_C0A3_GAIN_CFG_B1</t>
  </si>
  <si>
    <t>FPGA_REG_DL_C1A3_GAIN_CFG_B1</t>
  </si>
  <si>
    <t>FPGA_REG_DL_C2A3_GAIN_CFG_B1</t>
  </si>
  <si>
    <t>FPGA_REG_DL_C3A3_GAIN_CFG_B1</t>
  </si>
  <si>
    <t>FPGA_REG_DL_CHAIN0_CC_SEQUENCE_B1</t>
  </si>
  <si>
    <t>FPGA_REG_DL_CHAIN1_CC_SEQUENCE_B1</t>
  </si>
  <si>
    <t>FPGA_REG_DL_CHAIN0_CC_SEQ_LENGTH_B1</t>
  </si>
  <si>
    <t>FPGA_REG_DL_CHAIN1_CC_SEQ_LENGTH_B1</t>
  </si>
  <si>
    <t>FPGA_REG_UL_STRM_EN_CFG_B1</t>
  </si>
  <si>
    <t>FPGA_REG_UL_CAR_CFG_B1</t>
  </si>
  <si>
    <t>FPGA_REG_UL_C0A0_GAIN_CFG_B1</t>
  </si>
  <si>
    <t>FPGA_REG_UL_C1A0_GAIN_CFG_B1</t>
  </si>
  <si>
    <t>FPGA_REG_UL_C2A0_GAIN_CFG_B1</t>
  </si>
  <si>
    <t>FPGA_REG_UL_C3A0_GAIN_CFG_B1</t>
  </si>
  <si>
    <t>FPGA_REG_UL_C0A1_GAIN_CFG_B1</t>
  </si>
  <si>
    <t>FPGA_REG_UL_C1A1_GAIN_CFG_B1</t>
  </si>
  <si>
    <t>FPGA_REG_UL_C2A1_GAIN_CFG_B1</t>
  </si>
  <si>
    <t>FPGA_REG_UL_C3A1_GAIN_CFG_B1</t>
  </si>
  <si>
    <t>FPGA_REG_UL_C0A2_GAIN_CFG_B1</t>
  </si>
  <si>
    <t>FPGA_REG_UL_C1A2_GAIN_CFG_B1</t>
  </si>
  <si>
    <t>FPGA_REG_UL_C2A2_GAIN_CFG_B1</t>
  </si>
  <si>
    <t>FPGA_REG_UL_C3A2_GAIN_CFG_B1</t>
  </si>
  <si>
    <t>FPGA_REG_UL_C0A3_GAIN_CFG_B1</t>
  </si>
  <si>
    <t>FPGA_REG_UL_C1A3_GAIN_CFG_B1</t>
  </si>
  <si>
    <t>FPGA_REG_UL_C2A3_GAIN_CFG_B1</t>
  </si>
  <si>
    <t>FPGA_REG_UL_C3A3_GAIN_CFG_B1</t>
  </si>
  <si>
    <t>FPGA_REG_UL_ANT0_GAIN_CFG_B1</t>
  </si>
  <si>
    <t>FPGA_REG_UL_ANT1_GAIN_CFG_B1</t>
  </si>
  <si>
    <t>FPGA_REG_UL_ANT2_GAIN_CFG_B1</t>
  </si>
  <si>
    <t>FPGA_REG_UL_ANT3_GAIN_CFG_B1</t>
  </si>
  <si>
    <t>FPGA_REG_DL_C0_FRM_MRKR_CNTR_NS_B1</t>
  </si>
  <si>
    <t>FPGA_REG_DL_C1_FRM_MRKR_CNTR_NS_B1</t>
  </si>
  <si>
    <t>FPGA_REG_DL_C2_FRM_MRKR_CNTR_NS_B1</t>
  </si>
  <si>
    <t>FPGA_REG_DL_C3_FRM_MRKR_CNTR_NS_B1</t>
  </si>
  <si>
    <t>FPGA_REG_UL_C0_FRM_MRKR_CNTR_NS_B1</t>
  </si>
  <si>
    <t>FPGA_REG_UL_C1_FRM_MRKR_CNTR_NS_B1</t>
  </si>
  <si>
    <t>FPGA_REG_UL_C2_FRM_MRKR_CNTR_NS_B1</t>
  </si>
  <si>
    <t>FPGA_REG_UL_C3_FRM_MRKR_CNTR_NS_B1</t>
  </si>
  <si>
    <t>FPGA_REG_PRACH_C0_FRM_MRKR_CNTR_NS_B1</t>
  </si>
  <si>
    <t>FPGA_REG_PRACH_C1_FRM_MRKR_CNTR_NS_B1</t>
  </si>
  <si>
    <t>FPGA_REG_PRACH_C2_FRM_MRKR_CNTR_NS_B1</t>
  </si>
  <si>
    <t>FPGA_REG_PRACH_C3_FRM_MRKR_CNTR_NS_B1</t>
  </si>
  <si>
    <t>FPGA_REG_DATAPATH_SCRATCH_B1</t>
  </si>
  <si>
    <t>FPGA_REG_LPHY_MISC_CFG_B0</t>
  </si>
  <si>
    <t>dl_iq_endianness</t>
  </si>
  <si>
    <t>0: Big Endian, 1: Little Endian</t>
  </si>
  <si>
    <t>ctrl.dl_iq_endianness</t>
  </si>
  <si>
    <t>ul_iq_endianness</t>
  </si>
  <si>
    <t>ctrl.ul_iq_endianness</t>
  </si>
  <si>
    <t>prach_iq_endianness</t>
  </si>
  <si>
    <t>ctrl.prach_iq_endianness</t>
  </si>
  <si>
    <t>c0_dl_force_dc_tone_insert</t>
  </si>
  <si>
    <t>force Insert DC tone,  to debug DSS, by default for 5G carrier DC tone will not be inserted</t>
  </si>
  <si>
    <t>ctrl.dl_force_dc_tone_insert[0]</t>
  </si>
  <si>
    <t>c1_dl_force_dc_tone_insert</t>
  </si>
  <si>
    <t>ctrl.dl_force_dc_tone_insert[1]</t>
  </si>
  <si>
    <t>c2_dl_force_dc_tone_insert</t>
  </si>
  <si>
    <t>ctrl.dl_force_dc_tone_insert[2]</t>
  </si>
  <si>
    <t>c3_dl_force_dc_tone_insert</t>
  </si>
  <si>
    <t>ctrl.dl_force_dc_tone_insert[3]</t>
  </si>
  <si>
    <t>dl_route_c0_to_all</t>
  </si>
  <si>
    <t>Carrier0 data is routed to both carrier0 &amp; carrier1 in DL at the output of the ORAN RADIo IF IP, Use din debug mode</t>
  </si>
  <si>
    <t>ctrl.dl_route_c0_to_all</t>
  </si>
  <si>
    <t>dl_5g_phase_comp_bypass</t>
  </si>
  <si>
    <t>When this bit is set, phase compensation (waveform generation) in 5G case will be bypassed in DL, Debug purpose only</t>
  </si>
  <si>
    <t>ctrl.dl_5G_phase_comp_bypass</t>
  </si>
  <si>
    <t>ul_5g_phase_comp_bypass</t>
  </si>
  <si>
    <t>When this bit is set, phase compensation in 5G case will be bypassed in UL, Debug purpose only</t>
  </si>
  <si>
    <t>ctrl.ul_5G_phase_comp_bypass</t>
  </si>
  <si>
    <t>dl_group_dly_bypass</t>
  </si>
  <si>
    <t>When this bit is set, pre-emphasis will be bypassed in DL, Debug purpose only</t>
  </si>
  <si>
    <t>ctrl.dl_group_dly_bypass</t>
  </si>
  <si>
    <t>dl_pre_emph_bypass</t>
  </si>
  <si>
    <t>ctrl.dl_pre_emph_bypass</t>
  </si>
  <si>
    <t>ul_post_emph_bypass</t>
  </si>
  <si>
    <t>When this bit is set, post emphasis will be bypassed in UL, Debug purpose only</t>
  </si>
  <si>
    <t>ctrl.ul_post_emph_bypass</t>
  </si>
  <si>
    <t>FPGA_REG_DL_LPHY_CC0_CFG_B0</t>
  </si>
  <si>
    <t>dl_lte_5g</t>
  </si>
  <si>
    <t>0:lte, 1:5g</t>
  </si>
  <si>
    <t>ctrl.dl_lte_5g[0]</t>
  </si>
  <si>
    <t>dl_extended_cp</t>
  </si>
  <si>
    <t>0:normal CP, 1: extended CP, when set all symbols have extended CP, when dl_lte_5G is set &amp; this bit is set &amp; numerology is set to 2, then it indicated numerology 2 extended CP</t>
  </si>
  <si>
    <t>ctrl.dl_extended_cp[0]</t>
  </si>
  <si>
    <t>dl_cc_numerology</t>
  </si>
  <si>
    <t>DL Numerology  0: 15khz, 1:30khz, 2: 60khz, when set to 2 and extended_cp is set numerology is 30Khz extended</t>
  </si>
  <si>
    <t>ctrl.dl_cc_numerology[0]</t>
  </si>
  <si>
    <t>FPGA_REG_DL_LPHY_CC1_CFG_B0</t>
  </si>
  <si>
    <t>ctrl.dl_lte_5g[1]</t>
  </si>
  <si>
    <t>ctrl.dl_extended_cp[1]</t>
  </si>
  <si>
    <t>ctrl.dl_cc_numerology[1]</t>
  </si>
  <si>
    <t>FPGA_REG_DL_LPHY_CC2_CFG_B0</t>
  </si>
  <si>
    <t>ctrl.dl_lte_5g[2]</t>
  </si>
  <si>
    <t>ctrl.dl_extended_cp[2]</t>
  </si>
  <si>
    <t>ctrl.dl_cc_numerology[2]</t>
  </si>
  <si>
    <t>FPGA_REG_DL_LPHY_CC3_CFG_B0</t>
  </si>
  <si>
    <t>ctrl.dl_lte_5g[3]</t>
  </si>
  <si>
    <t>ctrl.dl_extended_cp[3]</t>
  </si>
  <si>
    <t>ctrl.dl_cc_numerology[3]</t>
  </si>
  <si>
    <t>FPGA_REG_UL_LPHY_CC0_CFG_B0</t>
  </si>
  <si>
    <t>ul_lte_5g</t>
  </si>
  <si>
    <t>ctrl.ul_lte_5g[0]</t>
  </si>
  <si>
    <t>ul_extended_cp</t>
  </si>
  <si>
    <t>0:normal CP, 1: extended CP, when set all symbols have extended CP, when ul_lte_5G is set &amp; this bit is set &amp; numerology is set to 2, then it indicated numerology 2 extended CP</t>
  </si>
  <si>
    <t>ctrl.ul_extended_cp[0]</t>
  </si>
  <si>
    <t>ul_cc_numerology</t>
  </si>
  <si>
    <t>UL Numerology  0: 15khz, 1:30khz, 2: 60khz, when set to 2 and extended_cp is set numerology is 30Khz extended</t>
  </si>
  <si>
    <t>ctrl.ul_cc_numerology[0]</t>
  </si>
  <si>
    <t>ul_5g_dss</t>
  </si>
  <si>
    <t>This bit is valid when lte_5g is set. When this bit is set indicates this 5g carrier is part of DSS. Half SCS is automatically enabled</t>
  </si>
  <si>
    <t>ctrl.ul_5g_dss[0]</t>
  </si>
  <si>
    <t>FPGA_REG_UL_LPHY_CC1_CFG_B0</t>
  </si>
  <si>
    <t>ctrl.ul_lte_5g[1]</t>
  </si>
  <si>
    <t>ctrl.ul_extended_cp[1]</t>
  </si>
  <si>
    <t>ctrl.ul_cc_numerology[1]</t>
  </si>
  <si>
    <t>ctrl.ul_5g_dss[1]</t>
  </si>
  <si>
    <t>FPGA_REG_UL_LPHY_CC2_CFG_B0</t>
  </si>
  <si>
    <t>ctrl.ul_lte_5g[2]</t>
  </si>
  <si>
    <t>ctrl.ul_extended_cp[2]</t>
  </si>
  <si>
    <t>ctrl.ul_cc_numerology[2]</t>
  </si>
  <si>
    <t>ctrl.ul_5g_dss[2]</t>
  </si>
  <si>
    <t>FPGA_REG_UL_LPHY_CC3_CFG_B0</t>
  </si>
  <si>
    <t>ctrl.ul_lte_5g[3]</t>
  </si>
  <si>
    <t>ctrl.ul_extended_cp[3]</t>
  </si>
  <si>
    <t>ctrl.ul_cc_numerology[3]</t>
  </si>
  <si>
    <t>ctrl.ul_5g_dss[3]</t>
  </si>
  <si>
    <t>FPGA_REG_DL_LPHY_CC0_F0TC_CFG_B0</t>
  </si>
  <si>
    <t>dl_f0tc</t>
  </si>
  <si>
    <t xml:space="preserve">Calculate F0*TC and multiply it by 2^32 and set it in this register for DL Phase compensation </t>
  </si>
  <si>
    <t>ctrl.dl_f0tc[0]</t>
  </si>
  <si>
    <t>FPGA_REG_DL_LPHY_CC1_F0TC_CFG_B0</t>
  </si>
  <si>
    <t>ctrl.dl_f0tc[1]</t>
  </si>
  <si>
    <t>FPGA_REG_DL_LPHY_CC2_F0TC_CFG_B0</t>
  </si>
  <si>
    <t>ctrl.dl_f0tc[2]</t>
  </si>
  <si>
    <t>FPGA_REG_DL_LPHY_CC3_F0TC_CFG_B0</t>
  </si>
  <si>
    <t>ctrl.dl_f0tc[3]</t>
  </si>
  <si>
    <t>FPGA_REG_UL_LPHY_CC0_F0TC_CFG_B0</t>
  </si>
  <si>
    <t>ul_f0tc</t>
  </si>
  <si>
    <t xml:space="preserve">Calculate F0*TC and multiply it by 2^32 and set it in this register for UL Phase compensation </t>
  </si>
  <si>
    <t>ctrl.ul_f0tc[0]</t>
  </si>
  <si>
    <t>FPGA_REG_UL_LPHY_CC1_F0TC_CFG_B0</t>
  </si>
  <si>
    <t>ctrl.ul_f0tc[1]</t>
  </si>
  <si>
    <t>FPGA_REG_UL_LPHY_CC2_F0TC_CFG_B0</t>
  </si>
  <si>
    <t>ctrl.ul_f0tc[2]</t>
  </si>
  <si>
    <t>FPGA_REG_UL_LPHY_CC3_F0TC_CFG_B0</t>
  </si>
  <si>
    <t>ctrl.ul_f0tc[3]</t>
  </si>
  <si>
    <t>FPGA_REG_PRACH_EN_B0</t>
  </si>
  <si>
    <t>prach_c0a0_en</t>
  </si>
  <si>
    <t>ctrl.prach_en[0][0]</t>
  </si>
  <si>
    <t>prach_c1a0_en</t>
  </si>
  <si>
    <t>ctrl.prach_en[1][0]</t>
  </si>
  <si>
    <t>prach_c2a0_en</t>
  </si>
  <si>
    <t>ctrl.prach_en[2][0]</t>
  </si>
  <si>
    <t>prach_c3a0_en</t>
  </si>
  <si>
    <t>ctrl.prach_en[3][0]</t>
  </si>
  <si>
    <t>prach_c0a1_en</t>
  </si>
  <si>
    <t>ctrl.prach_en[0][1]</t>
  </si>
  <si>
    <t>prach_c1a1_en</t>
  </si>
  <si>
    <t>ctrl.prach_en[1][1]</t>
  </si>
  <si>
    <t>prach_c2a1_en</t>
  </si>
  <si>
    <t>ctrl.prach_en[2][1]</t>
  </si>
  <si>
    <t>prach_c3a1_en</t>
  </si>
  <si>
    <t>ctrl.prach_en[3][1]</t>
  </si>
  <si>
    <t>prach_c0a2_en</t>
  </si>
  <si>
    <t>ctrl.prach_en[0][2]</t>
  </si>
  <si>
    <t>prach_c1a2_en</t>
  </si>
  <si>
    <t>ctrl.prach_en[1][2]</t>
  </si>
  <si>
    <t>prach_c2a2_en</t>
  </si>
  <si>
    <t>ctrl.prach_en[2][2]</t>
  </si>
  <si>
    <t>prach_c3a2_en</t>
  </si>
  <si>
    <t>ctrl.prach_en[3][2]</t>
  </si>
  <si>
    <t>prach_c0a3_en</t>
  </si>
  <si>
    <t>ctrl.prach_en[0][3]</t>
  </si>
  <si>
    <t>prach_c1a3_en</t>
  </si>
  <si>
    <t>ctrl.prach_en[1][3]</t>
  </si>
  <si>
    <t>prach_c2a3_en</t>
  </si>
  <si>
    <t>ctrl.prach_en[2][3]</t>
  </si>
  <si>
    <t>prach_c3a3_en</t>
  </si>
  <si>
    <t>ctrl.prach_en[3][3]</t>
  </si>
  <si>
    <t>FPGA_REG_PRACH_RUPORT_ID_START_B0</t>
  </si>
  <si>
    <t>prach_ruportid_start</t>
  </si>
  <si>
    <t xml:space="preserve">RU Port Id for Antenna 0 PRACH, It will be incremenetd for subsequent antennas </t>
  </si>
  <si>
    <t>ctrl.prach_ruportid_start</t>
  </si>
  <si>
    <t>FPGA_REG_NPRACH1_RUPORT_ID_START_B0</t>
  </si>
  <si>
    <t>nprach0_ruportid_start</t>
  </si>
  <si>
    <t>FF</t>
  </si>
  <si>
    <t xml:space="preserve">RU Port Id for Antenna 0 first NPRACH (first NB-IOT carrier if LTE carrier has  2 NB-IOT carriers), It will be incremenetd for subsequent antennas </t>
  </si>
  <si>
    <t>ctrl.nprach1_ruportid_start</t>
  </si>
  <si>
    <t>FPGA_REG_NPRACH2_RUPORT_ID_START_B0</t>
  </si>
  <si>
    <t>nprach1_ruportid_start</t>
  </si>
  <si>
    <t xml:space="preserve">RU Port Id for Antenna 0 second NPRACH  (Second NB-IOT carrier if LTE carrier has  2 NB-IOT carriers), It will be incremenetd for subsequent antennas. Ths register is valid only when a host LTE carrier has 2 NB-IOT carriers associated with it. </t>
  </si>
  <si>
    <t>ctrl.nprach2_ruportid_start</t>
  </si>
  <si>
    <t>FPGA_REG_PRACH_CC0_RCID_CFG_B0</t>
  </si>
  <si>
    <t>rcid_0</t>
  </si>
  <si>
    <t>First RCID for the Carrier0,  This is used for LTE PRACH if carrier is LTE and for 5G first 4 PRACH blocks if carrier is 5G</t>
  </si>
  <si>
    <t>ctrl.prach_rcid[0][0]</t>
  </si>
  <si>
    <t>rcid_1</t>
  </si>
  <si>
    <t>Second RCID for the Carrier0, This is used for  NPRACH of the first NB-IOT carrier if the carrier is LTE and for 5G second 4 blocks PRACH if the carrier is 5G</t>
  </si>
  <si>
    <t>ctrl.prach_rcid[0][1]</t>
  </si>
  <si>
    <t>rcid_2</t>
  </si>
  <si>
    <t>Third RCID for the Carrier0  This is used for  second NPRACH if the carrier is LTE and that carrier has 2 NB-IOT carriers. This will never be used for a 5G carrier. and it should be set to FF</t>
  </si>
  <si>
    <t>ctrl.prach_rcid[0][2]</t>
  </si>
  <si>
    <t>FPGA_REG_PRACH_CC1_RCID_CFG_B0</t>
  </si>
  <si>
    <t>First RCID for the Carrier1,  This is used for LTE PRACH if carrier is LTE and for 5G first 4 PRACH blocks if carrier is 5G</t>
  </si>
  <si>
    <t>ctrl.prach_rcid[1][0]</t>
  </si>
  <si>
    <t>Second RCID for the Carrier1, This is used for  NPRACH of the first NB-IOT carrier if the carrier is LTE and for 5G second 4 blocks PRACH if the carrier is 5G</t>
  </si>
  <si>
    <t>ctrl.prach_rcid[1][1]</t>
  </si>
  <si>
    <t>Third RCID for the Carrier1  This is used for  second NPRACH if the carrier is LTE and that carrier has 2 NB-IOT carriers. This will never be used for a 5G carrier. and it should be set to FF</t>
  </si>
  <si>
    <t>ctrl.prach_rcid[1][2]</t>
  </si>
  <si>
    <t>FPGA_REG_PRACH_CC2_RCID_CFG_B0</t>
  </si>
  <si>
    <t>First RCID for the Carrier2,  This is used for LTE PRACH if carrier is LTE and for 5G first 4 PRACH blocks if carrier is 5G</t>
  </si>
  <si>
    <t>ctrl.prach_rcid[2][0]</t>
  </si>
  <si>
    <t>Second RCID for the Carrier2, This is used for  NPRACH of the first NB-IOT carrier if the carrier is LTE and for 5G second 4 blocks PRACH if the carrier is 5G</t>
  </si>
  <si>
    <t>ctrl.prach_rcid[2][1]</t>
  </si>
  <si>
    <t>Third RCID for the Carrier2  This is used for  second NPRACH if the carrier is LTE and that carrier has 2 NB-IOT carriers. This will never be used for a 5G carrier. and it should be set to FF</t>
  </si>
  <si>
    <t>ctrl.prach_rcid[2][2]</t>
  </si>
  <si>
    <t>FPGA_REG_PRACH_CC3_RCID_CFG_B0</t>
  </si>
  <si>
    <t>First RCID for the Carrier3,  This is used for LTE PRACH if carrier is LTE and for 5G first 4 PRACH blocks if carrier is 5G</t>
  </si>
  <si>
    <t>ctrl.prach_rcid[3][0]</t>
  </si>
  <si>
    <t>Second RCID for the Carrier3, This is used for  NPRACH of the first NB-IOT carrier if the carrier is LTE and for 5G second 4 blocks PRACH if the carrier is 5G</t>
  </si>
  <si>
    <t>ctrl.prach_rcid[3][1]</t>
  </si>
  <si>
    <t>Third RCID for the Carrier3  This is used for  second NPRACH if the carrier is LTE and that carrier has 2 NB-IOT carriers. This will never be used for a 5G carrier. and it should be set to FF</t>
  </si>
  <si>
    <t>ctrl.prach_rcid[3][2]</t>
  </si>
  <si>
    <t>FPGA_REG_UL_LPHY_ORAN_CMD_B0</t>
  </si>
  <si>
    <t>ul_lphy_oran_clear</t>
  </si>
  <si>
    <t>0 to 1 transition: Clear all UL_LPHY_ORAN debug counters.</t>
  </si>
  <si>
    <t>ctrl.ul_lphy_oran_clear</t>
  </si>
  <si>
    <t>ul_lphy_oran_fifo_reset</t>
  </si>
  <si>
    <t>0 to 1 transition: Return all UL_LPHY_ORAN request FIFOs to reset state.</t>
  </si>
  <si>
    <t>ctrl.ul_lphy_oran_fifo_reset</t>
  </si>
  <si>
    <t>FPGA_REG_UL_LPHY_ORAN_STAT_FIFO_OVERFLOW_B0</t>
  </si>
  <si>
    <t>ul_lphy_oran_fifo_overflow</t>
  </si>
  <si>
    <t>Requests FIFO overflow, 4bits per antenna</t>
  </si>
  <si>
    <t>stat.ul_lphy_oran_fifo_overflow</t>
  </si>
  <si>
    <t>FPGA_REG_PRACH_ORAN_CMD_B0</t>
  </si>
  <si>
    <t>prach_oran_clear</t>
  </si>
  <si>
    <t>0 to 1 transition: Clear all PRACH_ORAN debug counters.</t>
  </si>
  <si>
    <t>ctrl.prach_oran_clear</t>
  </si>
  <si>
    <t>prach_oran_fifo_reset</t>
  </si>
  <si>
    <t>0 to 1 transition: Return all PRACH_ORAN request FIFOs to reset state.</t>
  </si>
  <si>
    <t>ctrl.prach_oran_fifo_reset</t>
  </si>
  <si>
    <t>FPGA_REG_PRACH_ORAN_STAT_CPLANE_FIFO_OVFL_B0</t>
  </si>
  <si>
    <t>prach_oran_cplane_fifo_ovfl</t>
  </si>
  <si>
    <t>C-Plane messges FIFO overflow</t>
  </si>
  <si>
    <t>stat.prach_oran_cplane_fifo_ovfl</t>
  </si>
  <si>
    <t>FPGA_REG_PRACH_ORAN_STAT_REQS_FIFO_OVFL_B0</t>
  </si>
  <si>
    <t>102C</t>
  </si>
  <si>
    <t>prach_ant0_oran_reqs_fifo_ovfl</t>
  </si>
  <si>
    <t>PRACH Requests FIFO overflow, 4bits per antenna</t>
  </si>
  <si>
    <t>stat.prach_oran_reqs_fifo_ovfl[0]</t>
  </si>
  <si>
    <t>prach_ant1_oran_reqs_fifo_ovfl</t>
  </si>
  <si>
    <t>stat.prach_oran_reqs_fifo_ovfl[1]</t>
  </si>
  <si>
    <t>prach_ant2_oran_reqs_fifo_ovfl</t>
  </si>
  <si>
    <t>stat.prach_oran_reqs_fifo_ovfl[2]</t>
  </si>
  <si>
    <t>prach_ant3_oran_reqs_fifo_ovfl</t>
  </si>
  <si>
    <t>stat.prach_oran_reqs_fifo_ovfl[3]</t>
  </si>
  <si>
    <t>FPGA_REG_LPHY_ORAN_DBG_CMD_B0</t>
  </si>
  <si>
    <t>lphy_oran_dbg_clear</t>
  </si>
  <si>
    <t>0 to 1 transition: Clear all LPHY-ORAN packet counters.</t>
  </si>
  <si>
    <t>ctrl.lphy_oran_dbg_clear</t>
  </si>
  <si>
    <t>lphy_oran_dbg_click</t>
  </si>
  <si>
    <t>0 to 1 transition: Take a snapshot of all LPHY-ORAN packet counters.</t>
  </si>
  <si>
    <t>ctrl.lphy_oran_dbg_click</t>
  </si>
  <si>
    <t>FPGA_REG_LPHY_ORAN_RUNT_TYPE0_CNT_B0</t>
  </si>
  <si>
    <t>lphy_oran_runt_type0_cnt</t>
  </si>
  <si>
    <t>eCPRI Type-0: Unexpected ethernet packet size.</t>
  </si>
  <si>
    <t>stat.lphy_oran_runt_type0_cnt</t>
  </si>
  <si>
    <t>FPGA_REG_LPHY_ORAN_RUNT_TYPE2_CNT_B0</t>
  </si>
  <si>
    <t>lphy_oran_runt_type2_cnt</t>
  </si>
  <si>
    <t>eCPRI Type-2: Unexpected ethernet packet size.</t>
  </si>
  <si>
    <t>stat.lphy_oran_runt_type2_cnt</t>
  </si>
  <si>
    <t>FPGA_REG_LPHY_ORAN_WIN_T2_T1_DL_CNT_B0</t>
  </si>
  <si>
    <t>lphy_oran_win_t2_t1_dl_cnt</t>
  </si>
  <si>
    <t>Packet out of window; eCPRI type2, section type1, downlink</t>
  </si>
  <si>
    <t>stat.lphy_oran_win_t2_t1_dl_cnt</t>
  </si>
  <si>
    <t>FPGA_REG_LPHY_ORAN_WIN_T2_T1_UL_CNT_B0</t>
  </si>
  <si>
    <t>lphy_oran_win_t2_t1_ul_cnt</t>
  </si>
  <si>
    <t>Packet out of window; eCPRI type2, section type1, uplink</t>
  </si>
  <si>
    <t>stat.lphy_oran_win_t2_t1_ul_cnt</t>
  </si>
  <si>
    <t>FPGA_REG_LPHY_ORAN_WIN_T2_T3_UL_CNT_B0</t>
  </si>
  <si>
    <t>lphy_oran_win_t2_t3_ul_cnt</t>
  </si>
  <si>
    <t>Packet out of window; eCPRI type2, section type3, uplink</t>
  </si>
  <si>
    <t>stat.lphy_oran_win_t2_t3_ul_cnt</t>
  </si>
  <si>
    <t>FPGA_REG_LPHY_ORAN_WIN_T0_DL_CNT_B0</t>
  </si>
  <si>
    <t>lphy_oran_win_t0_dl_cnt</t>
  </si>
  <si>
    <t>Packet out of window; eCPRI type0, downlink</t>
  </si>
  <si>
    <t>stat.lphy_oran_win_t0_dl_cnt</t>
  </si>
  <si>
    <t>FPGA_REG_LPHY_ORAN_OTHER_T0_ERR_CNT_B0</t>
  </si>
  <si>
    <t>lphy_oran_other_t0_err_cnt</t>
  </si>
  <si>
    <t>RADIO_APP header timeout; eCPRI type0</t>
  </si>
  <si>
    <t>stat.lphy_oran_other_t0_err_cnt</t>
  </si>
  <si>
    <t>FPGA_REG_LPHY_ORAN_OTHER_T2_ERR_CNT_B0</t>
  </si>
  <si>
    <t>lphy_oran_other_t2_err_cnt</t>
  </si>
  <si>
    <t>RADIO_APP header timeout; eCPRI type2</t>
  </si>
  <si>
    <t>stat.lphy_oran_other_t2_err_cnt</t>
  </si>
  <si>
    <t>FPGA_REG_LPHY_ORAN_OTHER_T1_UL_ERR_CNT_B0</t>
  </si>
  <si>
    <t>lphy_oran_other_t1_ul_err_cnt</t>
  </si>
  <si>
    <t xml:space="preserve">SECTION header timeout; eCPRI type2, section type1, uplink, </t>
  </si>
  <si>
    <t>stat.lphy_oran_other_t1_ul_err_cnt</t>
  </si>
  <si>
    <t>FPGA_REG_LPHY_ORAN_OTHER_T1_DL_ERR_CNT_B0</t>
  </si>
  <si>
    <t>lphy_oran_other_t1_dl_err_cnt</t>
  </si>
  <si>
    <t>SECTION header timeout; eCPRI type2, section type1, downlink</t>
  </si>
  <si>
    <t>stat.lphy_oran_other_t1_dl_err_cnt</t>
  </si>
  <si>
    <t>FPGA_REG_LPHY_ORAN_OTHER_T3_ERR_CNT_B0</t>
  </si>
  <si>
    <t>lphy_oran_other_t3_err_cnt</t>
  </si>
  <si>
    <t>SECTION header timeout; eCPRI type2, section type3</t>
  </si>
  <si>
    <t>stat.lphy_oran_other_t3_err_cnt</t>
  </si>
  <si>
    <t>FPGA_REG_LPHY_ORAN_T1_DATA_DL_CNT_B0</t>
  </si>
  <si>
    <t>lphy_oran_t1_data_dl_cnt</t>
  </si>
  <si>
    <t>eCPRI type0, section type1, data, downlink, ok</t>
  </si>
  <si>
    <t>stat.lphy_oran_t1_data_dl_cnt</t>
  </si>
  <si>
    <t>FPGA_REG_LPHY_ORAN_T1_CTRL_UL_CNT_B0</t>
  </si>
  <si>
    <t>lphy_oran_t1_ctrl_ul_cnt</t>
  </si>
  <si>
    <t>eCPRI type2, section type1, control, uplink, ok</t>
  </si>
  <si>
    <t>stat.lphy_oran_t1_ctrl_ul_cnt</t>
  </si>
  <si>
    <t>FPGA_REG_LPHY_ORAN_T1_CTRL_DL_CNT_B0</t>
  </si>
  <si>
    <t>lphy_oran_t1_ctrl_dl_cnt</t>
  </si>
  <si>
    <t>eCPRI type2, section type1, control, downlink, ok</t>
  </si>
  <si>
    <t>stat.lphy_oran_t1_ctrl_dl_cnt</t>
  </si>
  <si>
    <t>FPGA_REG_LPHY_ORAN_T3_CTRL_UL_CNT_B0</t>
  </si>
  <si>
    <t>lphy_oran_t3_ctrl_ul_cnt</t>
  </si>
  <si>
    <t>eCPRI type2, section type3, uplink, ok</t>
  </si>
  <si>
    <t>stat.lphy_oran_t3_ctrl_ul_cnt</t>
  </si>
  <si>
    <t>FPGA_REG_LPHY_ORAN_T1_REQS_UL0_CNT_B0</t>
  </si>
  <si>
    <t>lphy_oran_t1_reqs_ul0_cnt</t>
  </si>
  <si>
    <t>Uplink data requests, for antenna 0, ok</t>
  </si>
  <si>
    <t>stat.lphy_oran_t1_reqs_ul0_cnt</t>
  </si>
  <si>
    <t>FPGA_REG_LPHY_ORAN_T1_DATA_UL0_CNT_B0</t>
  </si>
  <si>
    <t>lphy_oran_t1_data_ul0_cnt</t>
  </si>
  <si>
    <t>Uplink data responses, for antenna 0, ok</t>
  </si>
  <si>
    <t>stat.lphy_oran_t1_data_ul0_cnt</t>
  </si>
  <si>
    <t>FPGA_REG_LPHY_ORAN_T1_REQS_UL1_CNT_B0</t>
  </si>
  <si>
    <t>lphy_oran_t1_reqs_ul1_cnt</t>
  </si>
  <si>
    <t>Uplink data requests, for antenna 1, ok</t>
  </si>
  <si>
    <t>stat.lphy_oran_t1_reqs_ul1_cnt</t>
  </si>
  <si>
    <t>FPGA_REG_LPHY_ORAN_T1_DATA_UL1_CNT_B0</t>
  </si>
  <si>
    <t>lphy_oran_t1_data_ul1_cnt</t>
  </si>
  <si>
    <t>Uplink data responses, for antenna 1, ok</t>
  </si>
  <si>
    <t>stat.lphy_oran_t1_data_ul1_cnt</t>
  </si>
  <si>
    <t>FPGA_REG_LPHY_ORAN_T1_REQS_UL2_CNT_B0</t>
  </si>
  <si>
    <t>lphy_oran_t1_reqs_ul2_cnt</t>
  </si>
  <si>
    <t>Uplink data requests, for antenna 2, ok</t>
  </si>
  <si>
    <t>stat.lphy_oran_t1_reqs_ul2_cnt</t>
  </si>
  <si>
    <t>FPGA_REG_LPHY_ORAN_T1_DATA_UL2_CNT_B0</t>
  </si>
  <si>
    <t>lphy_oran_t1_data_ul2_cnt</t>
  </si>
  <si>
    <t>Uplink data responses, for antenna 2, ok</t>
  </si>
  <si>
    <t>stat.lphy_oran_t1_data_ul2_cnt</t>
  </si>
  <si>
    <t>FPGA_REG_LPHY_ORAN_T1_REQS_UL3_CNT_B0</t>
  </si>
  <si>
    <t>lphy_oran_t1_reqs_ul3_cnt</t>
  </si>
  <si>
    <t>Uplink data requests, for antenna 3, ok</t>
  </si>
  <si>
    <t>stat.lphy_oran_t1_reqs_ul3_cnt</t>
  </si>
  <si>
    <t>FPGA_REG_LPHY_ORAN_T1_DATA_UL3_CNT_B0</t>
  </si>
  <si>
    <t>lphy_oran_t1_data_ul3_cnt</t>
  </si>
  <si>
    <t>Uplink data responses, for antenna 3, ok</t>
  </si>
  <si>
    <t>stat.lphy_oran_t1_data_ul3_cnt</t>
  </si>
  <si>
    <t>FPGA_REG_LPHY_ORAN_T3_REQS_UL_CNT_B0</t>
  </si>
  <si>
    <t>lphy_oran_t3_reqs_ul_cnt</t>
  </si>
  <si>
    <t>PRACH data requests, for antenna 0, ok</t>
  </si>
  <si>
    <t>stat.lphy_oran_t3_reqs_ul_cnt</t>
  </si>
  <si>
    <t>FPGA_REG_LPHY_ORAN_T3_DATA_UL_CNT_B0</t>
  </si>
  <si>
    <t>lphy_oran_t3_data_ul_cnt</t>
  </si>
  <si>
    <t>PRACH data responses, for antenna 0, ok</t>
  </si>
  <si>
    <t>stat.lphy_oran_t3_data_ul_cnt</t>
  </si>
  <si>
    <t>FPGA_REG_LPHY_SCRATCH_B0</t>
  </si>
  <si>
    <t>lphy_scratch</t>
  </si>
  <si>
    <t>scratch</t>
  </si>
  <si>
    <t>FPGA_REG_LPHY_MISC_CFG_B1</t>
  </si>
  <si>
    <t>FPGA_REG_DL_LPHY_CC0_CFG_B1</t>
  </si>
  <si>
    <t>FPGA_REG_DL_LPHY_CC1_CFG_B1</t>
  </si>
  <si>
    <t>FPGA_REG_DL_LPHY_CC2_CFG_B1</t>
  </si>
  <si>
    <t>FPGA_REG_DL_LPHY_CC3_CFG_B1</t>
  </si>
  <si>
    <t>FPGA_REG_UL_LPHY_CC0_CFG_B1</t>
  </si>
  <si>
    <t>FPGA_REG_UL_LPHY_CC1_CFG_B1</t>
  </si>
  <si>
    <t>FPGA_REG_UL_LPHY_CC2_CFG_B1</t>
  </si>
  <si>
    <t>FPGA_REG_UL_LPHY_CC3_CFG_B1</t>
  </si>
  <si>
    <t>FPGA_REG_DL_LPHY_CC0_F0TC_CFG_B1</t>
  </si>
  <si>
    <t>FPGA_REG_DL_LPHY_CC1_F0TC_CFG_B1</t>
  </si>
  <si>
    <t>FPGA_REG_DL_LPHY_CC2_F0TC_CFG_B1</t>
  </si>
  <si>
    <t>FPGA_REG_DL_LPHY_CC3_F0TC_CFG_B1</t>
  </si>
  <si>
    <t>FPGA_REG_UL_LPHY_CC0_F0TC_CFG_B1</t>
  </si>
  <si>
    <t>FPGA_REG_UL_LPHY_CC1_F0TC_CFG_B1</t>
  </si>
  <si>
    <t>FPGA_REG_UL_LPHY_CC2_F0TC_CFG_B1</t>
  </si>
  <si>
    <t>FPGA_REG_UL_LPHY_CC3_F0TC_CFG_B1</t>
  </si>
  <si>
    <t>FPGA_REG_PRACH_EN_B1</t>
  </si>
  <si>
    <t>FPGA_REG_PRACH_RUPORT_ID_START_B1</t>
  </si>
  <si>
    <t>FPGA_REG_NPRACH1_RUPORT_ID_START_B1</t>
  </si>
  <si>
    <t>FPGA_REG_NPRACH2_RUPORT_ID_START_B1</t>
  </si>
  <si>
    <t>FPGA_REG_PRACH_CC0_RCID_CFG_B1</t>
  </si>
  <si>
    <t>FPGA_REG_PRACH_CC1_RCID_CFG_B1</t>
  </si>
  <si>
    <t>FPGA_REG_PRACH_CC2_RCID_CFG_B1</t>
  </si>
  <si>
    <t>FPGA_REG_PRACH_CC3_RCID_CFG_B1</t>
  </si>
  <si>
    <t>FPGA_REG_UL_LPHY_ORAN_CMD_B1</t>
  </si>
  <si>
    <t>FPGA_REG_UL_LPHY_ORAN_STAT_FIFO_OVERFLOW_B1</t>
  </si>
  <si>
    <t>FPGA_REG_PRACH_ORAN_CMD_B1</t>
  </si>
  <si>
    <t>FPGA_REG_PRACH_ORAN_STAT_CPLANE_FIFO_OVFL_B1</t>
  </si>
  <si>
    <t>FPGA_REG_PRACH_ORAN_STAT_REQS_FIFO_OVFL_B1</t>
  </si>
  <si>
    <t>FPGA_REG_LPHY_ORAN_DBG_CMD_B1</t>
  </si>
  <si>
    <t>FPGA_REG_LPHY_ORAN_RUNT_TYPE0_CNT_B1</t>
  </si>
  <si>
    <t>FPGA_REG_LPHY_ORAN_RUNT_TYPE2_CNT_B1</t>
  </si>
  <si>
    <t>FPGA_REG_LPHY_ORAN_WIN_T2_T1_DL_CNT_B1</t>
  </si>
  <si>
    <t>FPGA_REG_LPHY_ORAN_WIN_T2_T1_UL_CNT_B1</t>
  </si>
  <si>
    <t>FPGA_REG_LPHY_ORAN_WIN_T2_T3_UL_CNT_B1</t>
  </si>
  <si>
    <t>FPGA_REG_LPHY_ORAN_WIN_T0_DL_CNT_B1</t>
  </si>
  <si>
    <t>FPGA_REG_LPHY_ORAN_OTHER_T0_ERR_CNT_B1</t>
  </si>
  <si>
    <t>FPGA_REG_LPHY_ORAN_OTHER_T2_ERR_CNT_B1</t>
  </si>
  <si>
    <t>FPGA_REG_LPHY_ORAN_OTHER_T1_UL_ERR_CNT_B1</t>
  </si>
  <si>
    <t>FPGA_REG_LPHY_ORAN_OTHER_T1_DL_ERR_CNT_B1</t>
  </si>
  <si>
    <t>FPGA_REG_LPHY_ORAN_OTHER_T3_ERR_CNT_B1</t>
  </si>
  <si>
    <t>FPGA_REG_LPHY_ORAN_T1_DATA_DL_CNT_B1</t>
  </si>
  <si>
    <t>FPGA_REG_LPHY_ORAN_T1_CTRL_UL_CNT_B1</t>
  </si>
  <si>
    <t>FPGA_REG_LPHY_ORAN_T1_CTRL_DL_CNT_B1</t>
  </si>
  <si>
    <t>FPGA_REG_LPHY_ORAN_T3_CTRL_UL_CNT_B1</t>
  </si>
  <si>
    <t>FPGA_REG_LPHY_ORAN_T1_REQS_UL0_CNT_B1</t>
  </si>
  <si>
    <t>FPGA_REG_LPHY_ORAN_T1_DATA_UL0_CNT_B1</t>
  </si>
  <si>
    <t>FPGA_REG_LPHY_ORAN_T1_REQS_UL1_CNT_B1</t>
  </si>
  <si>
    <t>FPGA_REG_LPHY_ORAN_T1_DATA_UL1_CNT_B1</t>
  </si>
  <si>
    <t>FPGA_REG_LPHY_ORAN_T1_REQS_UL2_CNT_B1</t>
  </si>
  <si>
    <t>FPGA_REG_LPHY_ORAN_T1_DATA_UL2_CNT_B1</t>
  </si>
  <si>
    <t>FPGA_REG_LPHY_ORAN_T1_REQS_UL3_CNT_B1</t>
  </si>
  <si>
    <t>FPGA_REG_LPHY_ORAN_T1_DATA_UL3_CNT_B1</t>
  </si>
  <si>
    <t>FPGA_REG_LPHY_ORAN_T3_REQS_UL_CNT_B1</t>
  </si>
  <si>
    <t>FPGA_REG_LPHY_ORAN_T3_DATA_UL_CNT_B1</t>
  </si>
  <si>
    <t>FPGA_REG_LPHY_SCRATCH_B1</t>
  </si>
  <si>
    <t>FPGA_REG_SPI_BANK_SELECT</t>
  </si>
  <si>
    <t>spi_bank_sel</t>
  </si>
  <si>
    <t>[1:0]</t>
  </si>
  <si>
    <t>0 - PA Board, 1 (SPI Bank A) - TX DSAs paths 4 to 7 (Frequency Band 1) , 2 (SPI Bank B) - TX DSAs paths 0 to 3 (Frequency Band 3), 3 - PA EEPROM</t>
  </si>
  <si>
    <t>ctrl.spi_bank_sel</t>
  </si>
  <si>
    <t>FPGA_REG_DL_DFE_RADIO_PATH_MAP</t>
  </si>
  <si>
    <t>dac0_dl_dfe_sel</t>
  </si>
  <si>
    <t>[2:0]</t>
  </si>
  <si>
    <r>
      <rPr>
        <sz val="11"/>
        <color rgb="FF000000"/>
        <rFont val="Calibri"/>
      </rPr>
      <t>Select DL DFE stream (0 to 7) for DAC 0 (Bank227 DAC0) - DL Radio Path 1</t>
    </r>
    <r>
      <rPr>
        <sz val="11"/>
        <color rgb="FFFF0000"/>
        <rFont val="Calibri"/>
      </rPr>
      <t xml:space="preserve"> (0-3 Band 3, 4-7 Band 1) which DFE chain?</t>
    </r>
  </si>
  <si>
    <t>ctrl.dac_dl_dfe_sel[0]</t>
  </si>
  <si>
    <t>dac1_dl_dfe_sel</t>
  </si>
  <si>
    <t>[6:4]</t>
  </si>
  <si>
    <t>Select DL DFE stream (0 to 7) for DAC 1 (Bank227 DAC1) - DL Radio Path 2</t>
  </si>
  <si>
    <t>ctrl.dac_dl_dfe_sel[1]</t>
  </si>
  <si>
    <t>dac2_dl_dfe_sel</t>
  </si>
  <si>
    <t>[10:8]</t>
  </si>
  <si>
    <t>Select DL DFE stream (0 to 7) for DAC 2 (Bank227 DAC2) - DL Radio Path 3</t>
  </si>
  <si>
    <t>ctrl.dac_dl_dfe_sel[2]</t>
  </si>
  <si>
    <t>dac3_dl_dfe_sel</t>
  </si>
  <si>
    <t>[14:12]</t>
  </si>
  <si>
    <t>Select DL DFE stream (0 to 7) for DAC 3 (Bank227 DAC3) - DL Radio Path 4</t>
  </si>
  <si>
    <t>ctrl.dac_dl_dfe_sel[3]</t>
  </si>
  <si>
    <t>dac4_dl_dfe_sel</t>
  </si>
  <si>
    <t>[18:16]</t>
  </si>
  <si>
    <t>Select DL DFE stream (0 to 7) for DAC 4 (Bank228 DAC0) - DL Radio Path 5</t>
  </si>
  <si>
    <t>ctrl.dac_dl_dfe_sel[4]</t>
  </si>
  <si>
    <t>dac5_dl_dfe_sel</t>
  </si>
  <si>
    <t>[22:20]</t>
  </si>
  <si>
    <t>Select DL DFE stream (0 to 7) for DAC 5 (Bank228 DAC1) - DL Radio Path 6</t>
  </si>
  <si>
    <t>ctrl.dac_dl_dfe_sel[5]</t>
  </si>
  <si>
    <t>dac6_dl_dfe_sel</t>
  </si>
  <si>
    <t>[26:24]</t>
  </si>
  <si>
    <t>Select DL DFE stream (0 to 7) for DAC 6 (Bank228 DAC2) - DL Radio Path 7</t>
  </si>
  <si>
    <t>ctrl.dac_dl_dfe_sel[6]</t>
  </si>
  <si>
    <t>dac7_dl_dfe_sel</t>
  </si>
  <si>
    <t>[30:28]</t>
  </si>
  <si>
    <t>Select DL DFE stream (0 to 7) for DAC 7 (Bank228 DAC3) - DL Radio Path 8</t>
  </si>
  <si>
    <t>ctrl.dac_dl_dfe_sel[7]</t>
  </si>
  <si>
    <t>FPGA_REG_UL_DFE_RADIO_PATH_MAP</t>
  </si>
  <si>
    <t>ul_dfe_rx0_adc_sel</t>
  </si>
  <si>
    <t>Select ADC for UL DFE0 RX. 0=ADC0 (Bank224 ADC0), 1=ADC1 (Bank224 ADC1), ..., 7 = ADC7 (Bank225 ADC3)</t>
  </si>
  <si>
    <t>ctrl.ul_dfe_rx_adc_sel[0]</t>
  </si>
  <si>
    <t>ul_dfe_rx1_adc_sel</t>
  </si>
  <si>
    <t>Select ADC for UL DFE1 RX. 0=ADC0 (Bank224 ADC0), 1=ADC1 (Bank224 ADC1), ..., 7 = ADC7 (Bank225 ADC3)</t>
  </si>
  <si>
    <t>ctrl.ul_dfe_rx_adc_sel[1]</t>
  </si>
  <si>
    <t>ul_dfe_rx2_adc_sel</t>
  </si>
  <si>
    <t>Select ADC for UL DFE2 RX. 0=ADC0 (Bank224 ADC0), 1=ADC1 (Bank224 ADC1), ..., 7 = ADC7 (Bank225 ADC3)</t>
  </si>
  <si>
    <t>ctrl.ul_dfe_rx_adc_sel[2]</t>
  </si>
  <si>
    <t>ul_dfe_rx3_adc_sel</t>
  </si>
  <si>
    <t>Select ADC for UL DFE3 RX. 0=ADC0 (Bank224 ADC0), 1=ADC1 (Bank224 ADC1), ..., 7 = ADC7 (Bank225 ADC3)</t>
  </si>
  <si>
    <t>ctrl.ul_dfe_rx_adc_sel[3]</t>
  </si>
  <si>
    <t>ul_dfe_rx4_adc_sel</t>
  </si>
  <si>
    <t>Select ADC for UL DFE4 RX. 0=ADC0 (Bank224 ADC0), 1=ADC1 (Bank224 ADC1), ..., 7 = ADC7 (Bank225 ADC3)</t>
  </si>
  <si>
    <t>ctrl.ul_dfe_rx_adc_sel[4]</t>
  </si>
  <si>
    <t>ul_dfe_rx5_adc_sel</t>
  </si>
  <si>
    <t>Select ADC for UL DFE5 RX. 0=ADC0 (Bank224 ADC0), 1=ADC1 (Bank224 ADC1), ..., 7 = ADC7 (Bank225 ADC3)</t>
  </si>
  <si>
    <t>ctrl.ul_dfe_rx_adc_sel[5]</t>
  </si>
  <si>
    <t>ul_dfe_rx6_adc_sel</t>
  </si>
  <si>
    <t>Select ADC for UL DFE6 RX. 0=ADC0 (Bank224 ADC0), 1=ADC1 (Bank224 ADC1), ..., 7 = ADC7 (Bank225 ADC3)</t>
  </si>
  <si>
    <t>ctrl.ul_dfe_rx_adc_sel[6]</t>
  </si>
  <si>
    <t>ul_dfe_rx7_adc_sel</t>
  </si>
  <si>
    <t>Select ADC for UL DFE7 RX. 0=ADC0 (Bank224 ADC0), 1=ADC1 (Bank224 ADC1), ..., 7 = ADC7 (Bank225 ADC3)</t>
  </si>
  <si>
    <t>ctrl.ul_dfe_rx_adc_sel[7]</t>
  </si>
  <si>
    <t>FPGA_REG_UL_ORX_RADIO_PATH_MAP</t>
  </si>
  <si>
    <t>ul_dfe_orx0_adc_sel</t>
  </si>
  <si>
    <t>Select ADC for UL ORX0 stream. 0=ADC0 (Bank226 ADC01), 1=ADC1 (Bank226 ADC23)</t>
  </si>
  <si>
    <t>ctrl.ul_dfe_orx_adc_sel[0]</t>
  </si>
  <si>
    <t>ul_dfe_orx1_adc_sel</t>
  </si>
  <si>
    <t>Select ADC for UL ORX1 stream. 0=ADC0 (Bank226 ADC01), 1=ADC1 (Bank226 ADC23)</t>
  </si>
  <si>
    <t>ctrl.ul_dfe_orx_adc_sel[1]</t>
  </si>
  <si>
    <t>ul_dfe_orx2_adc_sel</t>
  </si>
  <si>
    <t>Select ADC for UL ORX2 stream. 0=ADC0 (Bank226 ADC01), 1=ADC1 (Bank226 ADC23)</t>
  </si>
  <si>
    <t>ctrl.ul_dfe_orx_adc_sel[2]</t>
  </si>
  <si>
    <t>ul_dfe_orx3_adc_sel</t>
  </si>
  <si>
    <t>Select ADC for UL ORX3 stream. 0=ADC0 (Bank226 ADC01), 1=ADC1 (Bank226 ADC23)</t>
  </si>
  <si>
    <t>ctrl.ul_dfe_orx_adc_sel[3]</t>
  </si>
  <si>
    <t>ul_dfe_orx4_adc_sel</t>
  </si>
  <si>
    <t>Select ADC for UL ORX4 stream. 0=ADC0 (Bank226 ADC01), 1=ADC1 (Bank226 ADC23)</t>
  </si>
  <si>
    <t>ctrl.ul_dfe_orx_adc_sel[4]</t>
  </si>
  <si>
    <t>ul_dfe_orx5_adc_sel</t>
  </si>
  <si>
    <t>Select ADC for UL ORX5 stream. 0=ADC0 (Bank226 ADC01), 1=ADC1 (Bank226 ADC23)</t>
  </si>
  <si>
    <t>ctrl.ul_dfe_orx_adc_sel[5]</t>
  </si>
  <si>
    <t>ul_dfe_orx6_adc_sel</t>
  </si>
  <si>
    <t>Select ADC for UL ORX6 stream. 0=ADC0 (Bank226 ADC01), 1=ADC1 (Bank226 ADC23)</t>
  </si>
  <si>
    <t>ctrl.ul_dfe_orx_adc_sel[6]</t>
  </si>
  <si>
    <t>ul_dfe_orx7_adc_sel</t>
  </si>
  <si>
    <t>Select ADC for UL ORX7 stream. 0=ADC0 (Bank226 ADC01), 1=ADC1 (Bank226 ADC23)</t>
  </si>
  <si>
    <t>ctrl.ul_dfe_orx_adc_sel[7]</t>
  </si>
  <si>
    <t>FPGA_REG_ORX_RF_SW_CTRL1</t>
  </si>
  <si>
    <t>rf_switch_override</t>
  </si>
  <si>
    <t>1 = Software override for RF switches</t>
  </si>
  <si>
    <t>ctrl.rf_switch_override</t>
  </si>
  <si>
    <t>orx_ant_sel</t>
  </si>
  <si>
    <t>0  = Antenna 1, 1 = Antenna 2, 2 = Antenna 3, …</t>
  </si>
  <si>
    <t>ctrl.orx_ant_sel</t>
  </si>
  <si>
    <t>orx_path_sel</t>
  </si>
  <si>
    <t>0 = Incident (DPD), 1 = Reflected (VSWR)</t>
  </si>
  <si>
    <t>ctrl.orx_path_sel</t>
  </si>
  <si>
    <t>FPGA_REG_ORX_RF_SW_CTRL2</t>
  </si>
  <si>
    <t>ant_switch_delay</t>
  </si>
  <si>
    <t>c8</t>
  </si>
  <si>
    <t>Antenna switch delay for DPD and VSWR measurements, C8=200 cycles of 368.64MHz = 542ns</t>
  </si>
  <si>
    <t>ctrl.ant_switch_delay</t>
  </si>
  <si>
    <t>FPGA_REG_LNA_CTRL</t>
  </si>
  <si>
    <t>bypass_lna_0</t>
  </si>
  <si>
    <t>Bypass LNA on Rx Chain 0</t>
  </si>
  <si>
    <t>ctrl.bypass_lna[0]</t>
  </si>
  <si>
    <t>bypass_lna_1</t>
  </si>
  <si>
    <t>Bypass LNA on Rx Chain 1</t>
  </si>
  <si>
    <t>ctrl.bypass_lna[1]</t>
  </si>
  <si>
    <t>bypass_lna_2</t>
  </si>
  <si>
    <t>Bypass LNA on Rx Chain 2</t>
  </si>
  <si>
    <t>ctrl.bypass_lna[2]</t>
  </si>
  <si>
    <t>bypass_lna_3</t>
  </si>
  <si>
    <t>Bypass LNA on Rx Chain 3</t>
  </si>
  <si>
    <t>ctrl.bypass_lna[3]</t>
  </si>
  <si>
    <t>bypass_lna_4</t>
  </si>
  <si>
    <t>Bypass LNA on Rx Chain 4</t>
  </si>
  <si>
    <t>ctrl.bypass_lna[4]</t>
  </si>
  <si>
    <t>bypass_lna_5</t>
  </si>
  <si>
    <t>Bypass LNA on Rx Chain 5</t>
  </si>
  <si>
    <t>ctrl.bypass_lna[5]</t>
  </si>
  <si>
    <t>bypass_lna_6</t>
  </si>
  <si>
    <t>Bypass LNA on Rx Chain 6</t>
  </si>
  <si>
    <t>ctrl.bypass_lna[6]</t>
  </si>
  <si>
    <t>bypass_lna_7</t>
  </si>
  <si>
    <t>Bypass LNA on Rx Chain 7</t>
  </si>
  <si>
    <t>ctrl.bypass_lna[7]</t>
  </si>
  <si>
    <t>FPGA_REG_PS_DSA_CTRL1</t>
  </si>
  <si>
    <t>10C</t>
  </si>
  <si>
    <t>ps_rxdsa_0</t>
  </si>
  <si>
    <t>[6:0]</t>
  </si>
  <si>
    <t>Rx DSA 0 control from PS</t>
  </si>
  <si>
    <t>ctrl.ps_rxdsa[0]</t>
  </si>
  <si>
    <t>ps_rxdsa_0_trig</t>
  </si>
  <si>
    <t>On 0 to 1 transition, value from rxdsa_0 register is written to the corresponding DSA.</t>
  </si>
  <si>
    <t>ctrl.ps_rxdsa_trig[0]</t>
  </si>
  <si>
    <t>ps_rxdsa_1</t>
  </si>
  <si>
    <t>[14:8]</t>
  </si>
  <si>
    <t>Rx DSA 1 control from PS</t>
  </si>
  <si>
    <t>ctrl.ps_rxdsa[1]</t>
  </si>
  <si>
    <t>ps_rxdsa_1_trig</t>
  </si>
  <si>
    <t>On 0 to 1 transition, value from rxdsa_1 register is written to the corresponding DSA.</t>
  </si>
  <si>
    <t>ctrl.ps_rxdsa_trig[1]</t>
  </si>
  <si>
    <t>ps_rxdsa_2</t>
  </si>
  <si>
    <t>[22:16]</t>
  </si>
  <si>
    <t>Rx DSA 2 control from PS</t>
  </si>
  <si>
    <t>ctrl.ps_rxdsa[2]</t>
  </si>
  <si>
    <t>ps_rxdsa_2_trig</t>
  </si>
  <si>
    <t>On 0 to 1 transition, value from rxdsa_2 register is written to the corresponding DSA.</t>
  </si>
  <si>
    <t>ctrl.ps_rxdsa_trig[2]</t>
  </si>
  <si>
    <t>ps_rxdsa_3</t>
  </si>
  <si>
    <t>[30:24]</t>
  </si>
  <si>
    <t>Rx DSA 3 control from PS</t>
  </si>
  <si>
    <t>ctrl.ps_rxdsa[3]</t>
  </si>
  <si>
    <t>ps_rxdsa_3_trig</t>
  </si>
  <si>
    <t>On 0 to 1 transition, value from rxdsa_3 register is written to the corresponding DSA.</t>
  </si>
  <si>
    <t>ctrl.ps_rxdsa_trig[3]</t>
  </si>
  <si>
    <t>FPGA_REG_PS_DSA_CTRL2</t>
  </si>
  <si>
    <t>ps_rxdsa_4</t>
  </si>
  <si>
    <t>Rx DSA 4 control from PS</t>
  </si>
  <si>
    <t>ctrl.ps_rxdsa[4]</t>
  </si>
  <si>
    <t>ps_rxdsa_4_trig</t>
  </si>
  <si>
    <t>On 0 to 1 transition, value from rxdsa_4 register is written to the corresponding DSA.</t>
  </si>
  <si>
    <t>ctrl.ps_rxdsa_trig[4]</t>
  </si>
  <si>
    <t>ps_rxdsa_5</t>
  </si>
  <si>
    <t>Rx DSA 5 control from PS</t>
  </si>
  <si>
    <t>ctrl.ps_rxdsa[5]</t>
  </si>
  <si>
    <t>ps_rxdsa_5_trig</t>
  </si>
  <si>
    <t>On 0 to 1 transition, value from rxdsa_5 register is written to the corresponding DSA.</t>
  </si>
  <si>
    <t>ctrl.ps_rxdsa_trig[5]</t>
  </si>
  <si>
    <t>ps_rxdsa_6</t>
  </si>
  <si>
    <t>Rx DSA 6 control from PS</t>
  </si>
  <si>
    <t>ctrl.ps_rxdsa[6]</t>
  </si>
  <si>
    <t>ps_rxdsa_6_trig</t>
  </si>
  <si>
    <t>On 0 to 1 transition, value from rxdsa_6 register is written to the corresponding DSA.</t>
  </si>
  <si>
    <t>ctrl.ps_rxdsa_trig[6]</t>
  </si>
  <si>
    <t>ps_rxdsa_7</t>
  </si>
  <si>
    <t>Rx DSA 7 control from PS</t>
  </si>
  <si>
    <t>ctrl.ps_rxdsa[7]</t>
  </si>
  <si>
    <t>ps_rxdsa_7_trig</t>
  </si>
  <si>
    <t>On 0 to 1 transition, value from rxdsa_7 register is written to the corresponding DSA.</t>
  </si>
  <si>
    <t>ctrl.ps_rxdsa_trig[7]</t>
  </si>
  <si>
    <t>FPGA_REG_PL_DSA_CTRL1</t>
  </si>
  <si>
    <t>pl_rxdsa_0</t>
  </si>
  <si>
    <t>1B</t>
  </si>
  <si>
    <t>Actual control applied to Rx DSA 0 from PL (Read Only)</t>
  </si>
  <si>
    <t>ctrl.pl_rxdsa[0]</t>
  </si>
  <si>
    <t>pl_rxdsa_1</t>
  </si>
  <si>
    <t>Actual control applied to Rx DSA 1 from PL (Read Only)</t>
  </si>
  <si>
    <t>ctrl.pl_rxdsa[1]</t>
  </si>
  <si>
    <t>pl_rxdsa_2</t>
  </si>
  <si>
    <t>Actual control applied to Rx DSA 2 from PL (Read Only)</t>
  </si>
  <si>
    <t>ctrl.pl_rxdsa[2]</t>
  </si>
  <si>
    <t>pl_rxdsa_3</t>
  </si>
  <si>
    <t>Actual control applied to Rx DSA 3 from PL (Read Only)</t>
  </si>
  <si>
    <t>ctrl.pl_rxdsa[3]</t>
  </si>
  <si>
    <t>FPGA_REG_PL_DSA_CTRL2</t>
  </si>
  <si>
    <t>pl_rxdsa_4</t>
  </si>
  <si>
    <t>Actual control applied to Rx DSA 4 from PL (Read Only)</t>
  </si>
  <si>
    <t>ctrl.pl_rxdsa[4]</t>
  </si>
  <si>
    <t>pl_rxdsa_5</t>
  </si>
  <si>
    <t>Actual control applied to Rx DSA 5 from PL (Read Only)</t>
  </si>
  <si>
    <t>ctrl.pl_rxdsa[5]</t>
  </si>
  <si>
    <t>pl_rxdsa_6</t>
  </si>
  <si>
    <t>Actual control applied to Rx DSA 6 from PL (Read Only)</t>
  </si>
  <si>
    <t>ctrl.pl_rxdsa[6]</t>
  </si>
  <si>
    <t>pl_rxdsa_7</t>
  </si>
  <si>
    <t>Actual control applied to Rx DSA 7 from PL (Read Only)</t>
  </si>
  <si>
    <t>ctrl.pl_rxdsa[7]</t>
  </si>
  <si>
    <t>FPGA_REG_PL_ADCP_CTRL</t>
  </si>
  <si>
    <t>11C</t>
  </si>
  <si>
    <t>pl_adcp_0_clear_ov</t>
  </si>
  <si>
    <t>Write 1 and then 0 to trigger PL attempt to clear Over-Voltage flag</t>
  </si>
  <si>
    <t>ctrl.pl_adcp_clear_ov[0]</t>
  </si>
  <si>
    <t>pl_adcp_1_clear_ov</t>
  </si>
  <si>
    <t>ctrl.pl_adcp_clear_ov[1]</t>
  </si>
  <si>
    <t>pl_adcp_2_clear_ov</t>
  </si>
  <si>
    <t>ctrl.pl_adcp_clear_ov[2]</t>
  </si>
  <si>
    <t>pl_adcp_3_clear_ov</t>
  </si>
  <si>
    <t>ctrl.pl_adcp_clear_ov[3]</t>
  </si>
  <si>
    <t>pl_adcp_4_clear_ov</t>
  </si>
  <si>
    <t>ctrl.pl_adcp_clear_ov[4]</t>
  </si>
  <si>
    <t>pl_adcp_5_clear_ov</t>
  </si>
  <si>
    <t>ctrl.pl_adcp_clear_ov[5]</t>
  </si>
  <si>
    <t>pl_adcp_6_clear_ov</t>
  </si>
  <si>
    <t>ctrl.pl_adcp_clear_ov[6]</t>
  </si>
  <si>
    <t>pl_adcp_7_clear_ov</t>
  </si>
  <si>
    <t>ctrl.pl_adcp_clear_ov[7]</t>
  </si>
  <si>
    <t>pl_adcp_0_disable</t>
  </si>
  <si>
    <t>Disable PL ADCP for Rx0 - Only prevents PL from responding to overvoltage and overrange</t>
  </si>
  <si>
    <t>ctrl.pl_adcp_disable[0]</t>
  </si>
  <si>
    <t>pl_adcp_1_disable</t>
  </si>
  <si>
    <t>Disable PL ADCP for Rx1 - Only prevents PL from responding to overvoltage and overrange</t>
  </si>
  <si>
    <t>ctrl.pl_adcp_disable[1]</t>
  </si>
  <si>
    <t>pl_adcp_2_disable</t>
  </si>
  <si>
    <t>Disable PL ADCP for Rx2 - Only prevents PL from responding to overvoltage and overrange</t>
  </si>
  <si>
    <t>ctrl.pl_adcp_disable[2]</t>
  </si>
  <si>
    <t>pl_adcp_3_disable</t>
  </si>
  <si>
    <t>Disable PL ADCP for Rx3 - Only prevents PL from responding to overvoltage and overrange</t>
  </si>
  <si>
    <t>ctrl.pl_adcp_disable[3]</t>
  </si>
  <si>
    <t>pl_adcp_4_disable</t>
  </si>
  <si>
    <t>Disable PL ADCP for Rx4 - Only prevents PL from responding to overvoltage and overrange</t>
  </si>
  <si>
    <t>ctrl.pl_adcp_disable[4]</t>
  </si>
  <si>
    <t>pl_adcp_5_disable</t>
  </si>
  <si>
    <t>Disable PL ADCP for Rx5 - Only prevents PL from responding to overvoltage and overrange</t>
  </si>
  <si>
    <t>ctrl.pl_adcp_disable[5]</t>
  </si>
  <si>
    <t>pl_adcp_6_disable</t>
  </si>
  <si>
    <t>Disable PL ADCP for Rx6 - Only prevents PL from responding to overvoltage and overrange</t>
  </si>
  <si>
    <t>ctrl.pl_adcp_disable[6]</t>
  </si>
  <si>
    <t>pl_adcp_7_disable</t>
  </si>
  <si>
    <t>Disable PL ADCP for Rx7 - Only prevents PL from responding to overvoltage and overrange</t>
  </si>
  <si>
    <t>ctrl.pl_adcp_disable[7]</t>
  </si>
  <si>
    <t>FPGA_REG_PA_PWR_RST</t>
  </si>
  <si>
    <t>pa_ch1_dc_sw</t>
  </si>
  <si>
    <t>0 = Disable, Switch it ON after 28V is up as described in powerup sequencing</t>
  </si>
  <si>
    <t>ctrl.pa_ch_dc_sw[0]</t>
  </si>
  <si>
    <t>pa_ch2_dc_sw</t>
  </si>
  <si>
    <t>ctrl.pa_ch_dc_sw[1]</t>
  </si>
  <si>
    <t>pa_ch3_dc_sw</t>
  </si>
  <si>
    <t>ctrl.pa_ch_dc_sw[2]</t>
  </si>
  <si>
    <t>pa_ch4_dc_sw</t>
  </si>
  <si>
    <t>ctrl.pa_ch_dc_sw[3]</t>
  </si>
  <si>
    <t>pa_ch5_dc_sw</t>
  </si>
  <si>
    <t>ctrl.pa_ch_dc_sw[4]</t>
  </si>
  <si>
    <t>pa_ch6_dc_sw</t>
  </si>
  <si>
    <t>ctrl.pa_ch_dc_sw[5]</t>
  </si>
  <si>
    <t>pa_ch7_dc_sw</t>
  </si>
  <si>
    <t>ctrl.pa_ch_dc_sw[6]</t>
  </si>
  <si>
    <t>pa_ch8_dc_sw</t>
  </si>
  <si>
    <t>ctrl.pa_ch_dc_sw[7]</t>
  </si>
  <si>
    <t>FPGA_REG_PA_CTRL12</t>
  </si>
  <si>
    <t>pa_ctrl12_reset</t>
  </si>
  <si>
    <t>0 =  Assert Reset, Active-Low reset, min pulsewidth 20ns, need CLI command - Changed default to 1 temporarily per babak request on 8-2-19</t>
  </si>
  <si>
    <t>ctrl.pa_ctrl12_reset</t>
  </si>
  <si>
    <t>pa_ctrl12_dactrig</t>
  </si>
  <si>
    <t>ctrl.pa_ctrl12_dactrig</t>
  </si>
  <si>
    <t>pa_ctrl12_adcrdy</t>
  </si>
  <si>
    <t>ctrl.pa_ctrl12_adcrdy</t>
  </si>
  <si>
    <t>pa_ctrl1_sleep</t>
  </si>
  <si>
    <t>Schematic name is PA_CTRL12_SLEEP1</t>
  </si>
  <si>
    <t>ctrl.pa_ctrl1_sleep</t>
  </si>
  <si>
    <t>pa_ctrl2_sleep</t>
  </si>
  <si>
    <t>Schematic name is PA_CTRL12_SLEEP2</t>
  </si>
  <si>
    <t>ctrl.pa_ctrl2_sleep</t>
  </si>
  <si>
    <t>FPGA_REG_PA_CTRL34</t>
  </si>
  <si>
    <t>pa_ctrl34_reset</t>
  </si>
  <si>
    <t>ctrl.pa_ctrl34_reset</t>
  </si>
  <si>
    <t>pa_ctrl34_dactrig</t>
  </si>
  <si>
    <t>ctrl.pa_ctrl34_dactrig</t>
  </si>
  <si>
    <t>pa_ctrl34_adcrdy</t>
  </si>
  <si>
    <t>ctrl.pa_ctrl34_adcrdy</t>
  </si>
  <si>
    <t>pa_ctrl3_sleep</t>
  </si>
  <si>
    <t>Schematic name is PA_CTRL34_SLEEP1</t>
  </si>
  <si>
    <t>ctrl.pa_ctrl3_sleep</t>
  </si>
  <si>
    <t>pa_ctrl4_sleep</t>
  </si>
  <si>
    <t>Schematic name is PA_CTRL34_SLEEP2</t>
  </si>
  <si>
    <t>ctrl.pa_ctrl4_sleep</t>
  </si>
  <si>
    <t>FPGA_REG_PA_CTRL56</t>
  </si>
  <si>
    <t>20C</t>
  </si>
  <si>
    <t>pa_ctrl56_reset</t>
  </si>
  <si>
    <t>ctrl.pa_ctrl56_reset</t>
  </si>
  <si>
    <t>pa_ctrl56_dactrig</t>
  </si>
  <si>
    <t>ctrl.pa_ctrl56_dactrig</t>
  </si>
  <si>
    <t>pa_ctrl56_adcrdy</t>
  </si>
  <si>
    <t>ctrl.pa_ctrl56_adcrdy</t>
  </si>
  <si>
    <t>pa_ctrl5_sleep</t>
  </si>
  <si>
    <t>Schematic name is PA_CTRL56_SLEEP1</t>
  </si>
  <si>
    <t>ctrl.pa_ctrl5_sleep</t>
  </si>
  <si>
    <t>pa_ctrl6_sleep</t>
  </si>
  <si>
    <t>Schematic name is PA_CTRL56_SLEEP2</t>
  </si>
  <si>
    <t>ctrl.pa_ctrl6_sleep</t>
  </si>
  <si>
    <t>FPGA_REG_PA_CTRL78</t>
  </si>
  <si>
    <t>pa_ctrl78_reset</t>
  </si>
  <si>
    <t>ctrl.pa_ctrl78_reset</t>
  </si>
  <si>
    <t>pa_ctrl78_dactrig</t>
  </si>
  <si>
    <t>ctrl.pa_ctrl78_dactrig</t>
  </si>
  <si>
    <t>pa_ctrl78_adcrdy</t>
  </si>
  <si>
    <t>ctrl.pa_ctrl78_adcrdy</t>
  </si>
  <si>
    <t>pa_ctrl7_sleep</t>
  </si>
  <si>
    <t>Schematic name is PA_CTRL78_SLEEP1</t>
  </si>
  <si>
    <t>ctrl.pa_ctrl7_sleep</t>
  </si>
  <si>
    <t>pa_ctrl8_sleep</t>
  </si>
  <si>
    <t>Schematic name is PA_CTRL78_SLEEP2</t>
  </si>
  <si>
    <t>ctrl.pa_ctrl8_sleep</t>
  </si>
  <si>
    <t>FPGA_REG_PWR_STATUS</t>
  </si>
  <si>
    <t>pa_v_pgood_1</t>
  </si>
  <si>
    <t>PA_V Power Good 1</t>
  </si>
  <si>
    <t>ctrl.pa_v_pgood[0]</t>
  </si>
  <si>
    <t>pa_v_pgood_2</t>
  </si>
  <si>
    <t>PA_V Power Good 2</t>
  </si>
  <si>
    <t>ctrl.pa_v_pgood[1]</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</si>
  <si>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</si>
  <si>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</si>
  <si>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</si>
  <si>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</si>
  <si>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</si>
  <si>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</si>
  <si>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</si>
  <si>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</si>
  <si>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</si>
  <si>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</si>
  <si>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21C</t>
  </si>
  <si>
    <t>aisg_uart_de_ren</t>
  </si>
  <si>
    <t>0 - Receiving, 1 - Transmitting (Driver En, Receiver En_n)</t>
  </si>
  <si>
    <t>ctrl.uart1_de_ren</t>
  </si>
  <si>
    <t>FPGA_REG_SFP_CTRL</t>
  </si>
  <si>
    <t>sfp_0_tx_en_n</t>
  </si>
  <si>
    <t>Active low - [0] Bit for SFP0</t>
  </si>
  <si>
    <t>ctrl.sfp_tx_en_n[0]</t>
  </si>
  <si>
    <t>sfp_1_tx_en_n</t>
  </si>
  <si>
    <t>Active low - [1] Bit for SFP1</t>
  </si>
  <si>
    <t>ctrl.sfp_tx_en_n[1]</t>
  </si>
  <si>
    <t>sfp_0_tx_en_n_override</t>
  </si>
  <si>
    <t>0 = use internal PL logic, 1 = override internal PL logic with sfp_0_tx_en_n register</t>
  </si>
  <si>
    <t>ctrl.sfp_tx_en_n_override[0]</t>
  </si>
  <si>
    <t>sfp_1_tx_en_n_override</t>
  </si>
  <si>
    <t>0 = use internal PL logic, 1 = override internal PL logic with sfp_1_tx_en_n register</t>
  </si>
  <si>
    <t>ctrl.sfp_tx_en_n_override[1]</t>
  </si>
  <si>
    <t>FPGA_REG_TRIG_CTRL</t>
  </si>
  <si>
    <t>trigger</t>
  </si>
  <si>
    <t>Trigger to the Maintenance Board</t>
  </si>
  <si>
    <t>ctrl.trigger</t>
  </si>
  <si>
    <t>trigger_override</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</si>
  <si>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</si>
  <si>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</si>
  <si>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</si>
  <si>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</si>
  <si>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</si>
  <si>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</si>
  <si>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FPGA_REG_GPS_CTRL</t>
  </si>
  <si>
    <t>22C</t>
  </si>
  <si>
    <t>gps_pwr_good</t>
  </si>
  <si>
    <t>ctrl.gps_pwr_good</t>
  </si>
  <si>
    <t>gps_reset_n</t>
  </si>
  <si>
    <t>ctrl.gps_reset_n</t>
  </si>
  <si>
    <t>FPGA_REG_PA_ODP_CTRL1</t>
  </si>
  <si>
    <t>rf_overdrive_thresh</t>
  </si>
  <si>
    <t>47A8C7</t>
  </si>
  <si>
    <t>Default = 0x47A8C7 (-14dBFS). Threshold for RF overdrive event</t>
  </si>
  <si>
    <t>ctrl.rf_overdrive_thresh</t>
  </si>
  <si>
    <t>FPGA_REG_PA_ODP_CTRL2</t>
  </si>
  <si>
    <t>rf_overdrive_avg_per</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</si>
  <si>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</si>
  <si>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</si>
  <si>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</si>
  <si>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</si>
  <si>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</si>
  <si>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</si>
  <si>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</si>
  <si>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</si>
  <si>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</si>
  <si>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</si>
  <si>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</si>
  <si>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</si>
  <si>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</si>
  <si>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</si>
  <si>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</si>
  <si>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</si>
  <si>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</si>
  <si>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</si>
  <si>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</si>
  <si>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</si>
  <si>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</si>
  <si>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</si>
  <si>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</si>
  <si>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</si>
  <si>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</si>
  <si>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</si>
  <si>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</si>
  <si>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</si>
  <si>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</si>
  <si>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</si>
  <si>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</si>
  <si>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</si>
  <si>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</si>
  <si>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</si>
  <si>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</si>
  <si>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</si>
  <si>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</si>
  <si>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</si>
  <si>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</si>
  <si>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</si>
  <si>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</si>
  <si>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</si>
  <si>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</si>
  <si>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</si>
  <si>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</si>
  <si>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</si>
  <si>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</si>
  <si>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</si>
  <si>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</si>
  <si>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</si>
  <si>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</si>
  <si>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</si>
  <si>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</si>
  <si>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</si>
  <si>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</si>
  <si>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</si>
  <si>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</si>
  <si>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</si>
  <si>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FPGA_REG_UART1_MSG_LENGTH</t>
  </si>
  <si>
    <t>uart1_msg_length_us</t>
  </si>
  <si>
    <t>Length in microseconds of the message written to the UART1.</t>
  </si>
  <si>
    <t>ctrl.uart1_msg_length_us</t>
  </si>
  <si>
    <t>uart1_msg_length_load</t>
  </si>
  <si>
    <t>A rising-edge on this bit loads the timer with a new message length in microseconds. The next rising-edge of the UART1-TXD enables the RS485 TX mode, and the FPGA automatically switches back to RX mode when the  timer expires.</t>
  </si>
  <si>
    <t>ctrl.uart1_msg_length_load</t>
  </si>
  <si>
    <t>FPGA_REG_PA_SRP_ERR_RAMPDOWN_CFG</t>
  </si>
  <si>
    <t>slew_rate_error_threshold</t>
  </si>
  <si>
    <t>Slew Rate Error threshold after which Data is ramed down</t>
  </si>
  <si>
    <t>ctrl.slew_rate_error_threshold</t>
  </si>
  <si>
    <t>slew_rate_error_time_window</t>
  </si>
  <si>
    <t>Number of 10ms markers -1 at which slew rate error count is cleared, 0 means one 10ms time window</t>
  </si>
  <si>
    <t>ctrl.slew_rate_error_time_window</t>
  </si>
  <si>
    <t>FPGA_REG_PA_SRP_ERR_RAMPDOWN_CTRL</t>
  </si>
  <si>
    <t>slew_rate_ramp_down_bypass</t>
  </si>
  <si>
    <t>when set, ramp down logic is bypassed Debug Only, by default 0,</t>
  </si>
  <si>
    <t>ctrl.slew_rate_ramp_down_bypass</t>
  </si>
  <si>
    <t>slew_rate_ramp_down_clear</t>
  </si>
  <si>
    <t>A rising edge on thi sbit will clear from rampdown state. After Software mutes the path DFE input, Use this clear bit to get out of ramp down to 0 hold  state if needed.  Can be used in debug mode. First write 0 and then 1</t>
  </si>
  <si>
    <t>ctrl.slew_rate_ramp_down_clear</t>
  </si>
  <si>
    <t>FPGA_REG_PL_TEMPORARY1</t>
  </si>
  <si>
    <t>1FE8</t>
  </si>
  <si>
    <t>cold_rst_n_mask</t>
  </si>
  <si>
    <t xml:space="preserve">Temporary, requested by RF team. NOT for SW use. </t>
  </si>
  <si>
    <t>ctrl.cold_rst_n_mask</t>
  </si>
  <si>
    <t>FPGA_REG_PL_TEMPORARY2</t>
  </si>
  <si>
    <t>1FEC</t>
  </si>
  <si>
    <t>cold_rst_n</t>
  </si>
  <si>
    <t>ctrl.cold_rst_n</t>
  </si>
  <si>
    <t>FPGA_REG_HW_SCRATCH</t>
  </si>
  <si>
    <t>hw_scratch</t>
  </si>
  <si>
    <t>3333_ffff</t>
  </si>
  <si>
    <t>HW scratch</t>
  </si>
  <si>
    <t>FPGA_REG_MASTER_IRQ_STATUS</t>
  </si>
  <si>
    <t>irq_pl_master</t>
  </si>
  <si>
    <t>Self clearing pulse. 1 = A sticky interrupt was asserted in the PL_IRQ  interrupt egister.</t>
  </si>
  <si>
    <t>ctrl.pl_master_irq</t>
  </si>
  <si>
    <t>FPGA_REG_MASTER_IRQ_MASK</t>
  </si>
  <si>
    <t>irq_pl_master_mask</t>
  </si>
  <si>
    <t>Mask for PL master</t>
  </si>
  <si>
    <t>ctrl.pl_master_irq_mask</t>
  </si>
  <si>
    <t>FPGA_REG_DL_PKT_PROC_INTR_STATUS_REGISTER</t>
  </si>
  <si>
    <t>seq_id_mismatch_err</t>
  </si>
  <si>
    <t>Sequence Id mismatch error in eCPRI header</t>
  </si>
  <si>
    <t>ctrl.seq_id_mismatch_err</t>
  </si>
  <si>
    <t>payload_size_err</t>
  </si>
  <si>
    <t xml:space="preserve">This error is asserted when received bytes is not equal to the payload size eCPRI header </t>
  </si>
  <si>
    <t>ctrl.payload_size_err</t>
  </si>
  <si>
    <t>enet_crc_err</t>
  </si>
  <si>
    <t>Ethernet Frame has CRC Error</t>
  </si>
  <si>
    <t>ctrl.enet_crc_err</t>
  </si>
  <si>
    <t>msg_type_err</t>
  </si>
  <si>
    <t>Message type in ecpri header has to be 0. Expecting only user data.</t>
  </si>
  <si>
    <t>ctrl.msg_type_err</t>
  </si>
  <si>
    <t>FPGA_REG_DL_PKT_PROC_INTR_MASK_REGISTER</t>
  </si>
  <si>
    <t>C</t>
  </si>
  <si>
    <t>seq_id_mismatch_err_mask</t>
  </si>
  <si>
    <t>Mask for Sequence id Mismatch error</t>
  </si>
  <si>
    <t>ctrl.seq_id_mismatch_err_mask</t>
  </si>
  <si>
    <t>payload_size_err_mask</t>
  </si>
  <si>
    <t>Mask for payload size mismatch error</t>
  </si>
  <si>
    <t>ctrl.payload_size_err_mask</t>
  </si>
  <si>
    <t>enet_crc_err_mask</t>
  </si>
  <si>
    <t>Mask for Enet CRC Error</t>
  </si>
  <si>
    <t>ctrl.enet_crc_err_mask</t>
  </si>
  <si>
    <t>msg_type_err_mask</t>
  </si>
  <si>
    <t>Mask for message type error</t>
  </si>
  <si>
    <t>ctrl.msg_type_err_mask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</si>
  <si>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</si>
  <si>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</si>
  <si>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</si>
  <si>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</si>
  <si>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</si>
  <si>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</si>
  <si>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</si>
  <si>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</si>
  <si>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</si>
  <si>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</si>
  <si>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</si>
  <si>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</si>
  <si>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</si>
  <si>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</si>
  <si>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</si>
  <si>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</si>
  <si>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irq_pa_ctrl12_alarm</t>
  </si>
  <si>
    <t>Sticky - pa_ctrl12_alarm</t>
  </si>
  <si>
    <t>ctrl.pl_irq[5]</t>
  </si>
  <si>
    <t>irq_pa_ctrl34_alarm</t>
  </si>
  <si>
    <t>Sticky - pa_ctrl34_alarm</t>
  </si>
  <si>
    <t>ctrl.pl_irq[6]</t>
  </si>
  <si>
    <t>irq_pa_ctrl56_alarm</t>
  </si>
  <si>
    <t>Sticky - pa_ctrl56_alarm</t>
  </si>
  <si>
    <t>ctrl.pl_irq[7]</t>
  </si>
  <si>
    <t>irq_pa_ctrl78_alarm</t>
  </si>
  <si>
    <t>Sticky - pa_ctrl78_alarm</t>
  </si>
  <si>
    <t>ctrl.pl_irq[8]</t>
  </si>
  <si>
    <t>irq_psu_alarms</t>
  </si>
  <si>
    <t>Sticky - psu_alarm</t>
  </si>
  <si>
    <t>ctrl.pl_irq[9]</t>
  </si>
  <si>
    <t>irq_pa_odp</t>
  </si>
  <si>
    <t>Sticky - PA Over Drive Protection Interrupt</t>
  </si>
  <si>
    <t>ctrl.pl_irq[10]</t>
  </si>
  <si>
    <t>irq_pa_srp</t>
  </si>
  <si>
    <t>Sticky - PA Slew Rate Protection Interrupt</t>
  </si>
  <si>
    <t>ctrl.pl_irq[11]</t>
  </si>
  <si>
    <t>FPGA_REG_PL_IRQ_MASK</t>
  </si>
  <si>
    <t>mask_reset_request</t>
  </si>
  <si>
    <t>Write 1 to mask corresponding interrupt &amp; the associated status bit</t>
  </si>
  <si>
    <t>ctrl.pl_irq_mask[0]</t>
  </si>
  <si>
    <t>mask_rfdc</t>
  </si>
  <si>
    <t>ctrl.pl_irq_mask[1]</t>
  </si>
  <si>
    <t>mask_adc_thresholds</t>
  </si>
  <si>
    <t>ctrl.pl_irq_mask[2]</t>
  </si>
  <si>
    <t>mask_ext_alarms</t>
  </si>
  <si>
    <t>ctrl.pl_irq_mask[3]</t>
  </si>
  <si>
    <t>mask_sfp_faults</t>
  </si>
  <si>
    <t>ctrl.pl_irq_mask[4]</t>
  </si>
  <si>
    <t>mask_pa_ctrl12_alarm</t>
  </si>
  <si>
    <t>ctrl.pl_irq_mask[5]</t>
  </si>
  <si>
    <t>mask_pa_ctrl34_alarm</t>
  </si>
  <si>
    <t>ctrl.pl_irq_mask[6]</t>
  </si>
  <si>
    <t>mask_pa_ctrl56_alarm</t>
  </si>
  <si>
    <t>ctrl.pl_irq_mask[7]</t>
  </si>
  <si>
    <t>mask_pa_ctrl78_alarm</t>
  </si>
  <si>
    <t>ctrl.pl_irq_mask[8]</t>
  </si>
  <si>
    <t>mask_psu_alarm</t>
  </si>
  <si>
    <t>ctrl.pl_irq_mask[9]</t>
  </si>
  <si>
    <t>mask_pa_odp</t>
  </si>
  <si>
    <t>ctrl.pl_irq_mask[10]</t>
  </si>
  <si>
    <t>mask_pa_srp</t>
  </si>
  <si>
    <t>ctrl.pl_irq_mask[11]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</si>
  <si>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</si>
  <si>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</si>
  <si>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</si>
  <si>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</si>
  <si>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</si>
  <si>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</si>
  <si>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</si>
  <si>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</si>
  <si>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</si>
  <si>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</si>
  <si>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</si>
  <si>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</si>
  <si>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clear_pa_ctrl12_alarm</t>
  </si>
  <si>
    <t>ctrl.pl_irq_clear[5]</t>
  </si>
  <si>
    <t>clear_pa_ctrl34_alarm</t>
  </si>
  <si>
    <t>ctrl.pl_irq_clear[6]</t>
  </si>
  <si>
    <t>clear_pa_ctrl56_alarm</t>
  </si>
  <si>
    <t>ctrl.pl_irq_clear[7]</t>
  </si>
  <si>
    <t>clear_pa_ctrl78_alarm</t>
  </si>
  <si>
    <t>ctrl.pl_irq_clear[8]</t>
  </si>
  <si>
    <t>clear_psu_alarm</t>
  </si>
  <si>
    <t>ctrl.pl_irq_clear[9]</t>
  </si>
  <si>
    <t>clear_pa_odp</t>
  </si>
  <si>
    <t>Write 1 and then 0 to clear irq status bit. This does not clear the interrupt causing condition and the associated low level irq line. Status is only set when there's a 0 to 1 transition on a low level irq line.</t>
  </si>
  <si>
    <t>ctrl.pl_irq_clear[10]</t>
  </si>
  <si>
    <t>clear_pa_srp</t>
  </si>
  <si>
    <t>ctrl.pl_irq_clear[11]</t>
  </si>
  <si>
    <t>FPGA_REG_ADC_THRESHOLD_INTR_STATUS_REGISTER</t>
  </si>
  <si>
    <t>adc0_00_over_threshold1</t>
  </si>
  <si>
    <t>ADC0 (Bank 224 ADC00) Threshold1 Interrupt Status</t>
  </si>
  <si>
    <t>ctrl.adc_over_threshold1[0]</t>
  </si>
  <si>
    <t>adc0_01_over_threshold1</t>
  </si>
  <si>
    <t>ADC1 (Bank 224 ADC01) Threshold1 Interrupt Status</t>
  </si>
  <si>
    <t>ctrl.adc_over_threshold1[1]</t>
  </si>
  <si>
    <t>adc0_02_over_threshold1</t>
  </si>
  <si>
    <t>ADC2 (Bank 224 ADC02) Threshold1 Interrupt Status</t>
  </si>
  <si>
    <t>ctrl.adc_over_threshold1[2]</t>
  </si>
  <si>
    <t>adc0_03_over_threshold1</t>
  </si>
  <si>
    <t>ADC3 (Bank 224 ADC03) Threshold1 Interrupt Status</t>
  </si>
  <si>
    <t>ctrl.adc_over_threshold1[3]</t>
  </si>
  <si>
    <t>adc1_00_over_threshold1</t>
  </si>
  <si>
    <t>ADC4 (Bank 225 ADC00) Threshold1 Interrupt Status</t>
  </si>
  <si>
    <t>ctrl.adc_over_threshold1[4]</t>
  </si>
  <si>
    <t>adc1_01_over_threshold1</t>
  </si>
  <si>
    <t>ADC5 (Bank 225 ADC01) Threshold1 Interrupt Status</t>
  </si>
  <si>
    <t>ctrl.adc_over_threshold1[5]</t>
  </si>
  <si>
    <t>adc1_02_over_threshold1</t>
  </si>
  <si>
    <t>ADC6 (Bank 225 ADC02) Threshold1 Interrupt Status</t>
  </si>
  <si>
    <t>ctrl.adc_over_threshold1[6]</t>
  </si>
  <si>
    <t>adc1_03_over_threshold1</t>
  </si>
  <si>
    <t>ADC7 (Bank 225 ADC03) Threshold1 Interrupt Status</t>
  </si>
  <si>
    <t>ctrl.adc_over_threshold1[7]</t>
  </si>
  <si>
    <t>adc2_01_over_threshold1</t>
  </si>
  <si>
    <t>ADC8 (Bank 226 ADC01) Threshold1 Interrupt Status</t>
  </si>
  <si>
    <t>ctrl.adc_over_threshold1[8]</t>
  </si>
  <si>
    <t>adc2_23_over_threshold1</t>
  </si>
  <si>
    <t>ADC9 (Bank 226 ADC23) Threshold1 Interrupt Status</t>
  </si>
  <si>
    <t>ctrl.adc_over_threshold1[9]</t>
  </si>
  <si>
    <t>adc0_00_over_threshold2</t>
  </si>
  <si>
    <t>ADC0 (Bank 224 ADC00) Threshold2 Interrupt Status</t>
  </si>
  <si>
    <t>ctrl.adc_over_threshold2[0]</t>
  </si>
  <si>
    <t>adc0_01_over_threshold2</t>
  </si>
  <si>
    <t>ADC1 (Bank 224 ADC01) Threshold2 Interrupt Status</t>
  </si>
  <si>
    <t>ctrl.adc_over_threshold2[1]</t>
  </si>
  <si>
    <t>adc0_02_over_threshold2</t>
  </si>
  <si>
    <t>ADC2 (Bank 224 ADC02) Threshold2 Interrupt Status</t>
  </si>
  <si>
    <t>ctrl.adc_over_threshold2[2]</t>
  </si>
  <si>
    <t>adc0_03_over_threshold2</t>
  </si>
  <si>
    <t>ADC3 (Bank 224 ADC03) Threshold2 Interrupt Status</t>
  </si>
  <si>
    <t>ctrl.adc_over_threshold2[3]</t>
  </si>
  <si>
    <t>adc1_00_over_threshold2</t>
  </si>
  <si>
    <t>ADC4 (Bank 225 ADC00) Threshold2 Interrupt Status</t>
  </si>
  <si>
    <t>ctrl.adc_over_threshold2[4]</t>
  </si>
  <si>
    <t>adc1_01_over_threshold2</t>
  </si>
  <si>
    <t>ADC5 (Bank 225 ADC01) Threshold2 Interrupt Status</t>
  </si>
  <si>
    <t>ctrl.adc_over_threshold2[5]</t>
  </si>
  <si>
    <t>adc1_02_over_threshold2</t>
  </si>
  <si>
    <t>ADC6 (Bank 225 ADC02) Threshold2 Interrupt Status</t>
  </si>
  <si>
    <t>ctrl.adc_over_threshold2[6]</t>
  </si>
  <si>
    <t>adc1_03_over_threshold2</t>
  </si>
  <si>
    <t>ADC7 (Bank 225 ADC03) Threshold2 Interrupt Status</t>
  </si>
  <si>
    <t>ctrl.adc_over_threshold2[7]</t>
  </si>
  <si>
    <t>adc2_01_over_threshold2</t>
  </si>
  <si>
    <t>ADC8 (Bank 226 ADC01) Threshold2 Interrupt Status</t>
  </si>
  <si>
    <t>ctrl.adc_over_threshold2[8]</t>
  </si>
  <si>
    <t>adc2_23_over_threshold2</t>
  </si>
  <si>
    <t>ADC9 (Bank 226 ADC23) Threshold2 Interrupt Status</t>
  </si>
  <si>
    <t>ctrl.adc_over_threshold2[9]</t>
  </si>
  <si>
    <t>FPGA_REG_ADC_THRESHOLD_INTR_MASK_REGISTER</t>
  </si>
  <si>
    <t>adc0_00_over_threshold1_mask</t>
  </si>
  <si>
    <t>ADC0 (Bank 224 ADC00) Threshold1 Interrupt Mask</t>
  </si>
  <si>
    <t>ctrl.adc_over_threshold1_mask[0]</t>
  </si>
  <si>
    <t>adc0_01_over_threshold1_mask</t>
  </si>
  <si>
    <t>ADC1 (Bank 224 ADC01) Threshold1 Interrupt Mask</t>
  </si>
  <si>
    <t>ctrl.adc_over_threshold1_mask[1]</t>
  </si>
  <si>
    <t>adc0_02_over_threshold1_mask</t>
  </si>
  <si>
    <t>ADC2 (Bank 224 ADC02) Threshold1 Interrupt Mask</t>
  </si>
  <si>
    <t>ctrl.adc_over_threshold1_mask[2]</t>
  </si>
  <si>
    <t>adc0_03_over_threshold1_mask</t>
  </si>
  <si>
    <t>ADC3 (Bank 224 ADC03) Threshold1 Interrupt Mask</t>
  </si>
  <si>
    <t>ctrl.adc_over_threshold1_mask[3]</t>
  </si>
  <si>
    <t>adc1_00_over_threshold1_mask</t>
  </si>
  <si>
    <t>ADC4 (Bank 225 ADC00) Threshold1 Interrupt Mask</t>
  </si>
  <si>
    <t>ctrl.adc_over_threshold1_mask[4]</t>
  </si>
  <si>
    <t>adc1_01_over_threshold1_mask</t>
  </si>
  <si>
    <t>ADC5 (Bank 225 ADC01) Threshold1 Interrupt Mask</t>
  </si>
  <si>
    <t>ctrl.adc_over_threshold1_mask[5]</t>
  </si>
  <si>
    <t>adc1_02_over_threshold1_mask</t>
  </si>
  <si>
    <t>ADC6 (Bank 225 ADC02) Threshold1 Interrupt Mask</t>
  </si>
  <si>
    <t>ctrl.adc_over_threshold1_mask[6]</t>
  </si>
  <si>
    <t>adc1_03_over_threshold1_mask</t>
  </si>
  <si>
    <t>ADC7 (Bank 225 ADC03) Threshold1 Interrupt Mask</t>
  </si>
  <si>
    <t>ctrl.adc_over_threshold1_mask[7]</t>
  </si>
  <si>
    <t>adc2_01_over_threshold1_mask</t>
  </si>
  <si>
    <t>ADC8 (Bank 226 ADC01) Threshold1 Interrupt Mask</t>
  </si>
  <si>
    <t>ctrl.adc_over_threshold1_mask[8]</t>
  </si>
  <si>
    <t>adc2_23_over_threshold1_mask</t>
  </si>
  <si>
    <t>ADC9 (Bank 226 ADC23) Threshold1 Interrupt Mask</t>
  </si>
  <si>
    <t>ctrl.adc_over_threshold1_mask[9]</t>
  </si>
  <si>
    <t>adc0_00_over_threshold2_mask</t>
  </si>
  <si>
    <t>ADC0 (Bank 224 ADC00) Threshold2 Interrupt Mask</t>
  </si>
  <si>
    <t>ctrl.adc_over_threshold2_mask[0]</t>
  </si>
  <si>
    <t>adc0_01_over_threshold2_mask</t>
  </si>
  <si>
    <t>ADC1 (Bank 224 ADC01) Threshold2 Interrupt Mask</t>
  </si>
  <si>
    <t>ctrl.adc_over_threshold2_mask[1]</t>
  </si>
  <si>
    <t>adc0_02_over_threshold2_mask</t>
  </si>
  <si>
    <t>ADC2 (Bank 224 ADC02) Threshold2 Interrupt Mask</t>
  </si>
  <si>
    <t>ctrl.adc_over_threshold2_mask[2]</t>
  </si>
  <si>
    <t>adc0_03_over_threshold2_mask</t>
  </si>
  <si>
    <t>ADC3 (Bank 224 ADC03) Threshold2 Interrupt Mask</t>
  </si>
  <si>
    <t>ctrl.adc_over_threshold2_mask[3]</t>
  </si>
  <si>
    <t>adc1_00_over_threshold2_mask</t>
  </si>
  <si>
    <t>ADC4 (Bank 225 ADC00) Threshold2 Interrupt Mask</t>
  </si>
  <si>
    <t>ctrl.adc_over_threshold2_mask[4]</t>
  </si>
  <si>
    <t>adc1_01_over_threshold2_mask</t>
  </si>
  <si>
    <t>ADC5 (Bank 225 ADC01) Threshold2 Interrupt Mask</t>
  </si>
  <si>
    <t>ctrl.adc_over_threshold2_mask[5]</t>
  </si>
  <si>
    <t>adc1_02_over_threshold2_mask</t>
  </si>
  <si>
    <t>ADC6 (Bank 225 ADC02) Threshold2 Interrupt Mask</t>
  </si>
  <si>
    <t>ctrl.adc_over_threshold2_mask[6]</t>
  </si>
  <si>
    <t>adc1_03_over_threshold2_mask</t>
  </si>
  <si>
    <t>ADC7 (Bank 225 ADC03) Threshold2 Interrupt Mask</t>
  </si>
  <si>
    <t>ctrl.adc_over_threshold2_mask[7]</t>
  </si>
  <si>
    <t>adc2_01_over_threshold2_mask</t>
  </si>
  <si>
    <t>ADC8 (Bank 226 ADC01) Threshold2 Interrupt Mask</t>
  </si>
  <si>
    <t>ctrl.adc_over_threshold2_mask[8]</t>
  </si>
  <si>
    <t>adc2_23_over_threshold2_mask</t>
  </si>
  <si>
    <t>ADC9 (Bank 226 ADC23) Threshold2 Interrupt Mask</t>
  </si>
  <si>
    <t>ctrl.adc_over_threshold2_mask[9]</t>
  </si>
  <si>
    <t>FPGA_REG_ADC_REAL_TIME_STATUS_REGISTER</t>
  </si>
  <si>
    <t>adc_over_range</t>
  </si>
  <si>
    <t>[9:0]</t>
  </si>
  <si>
    <t>Over Range, Bit 0:ADC0 (Bank 224 ADC00), 1: ADC1 (Bank 224 ADC01), 2:ADC2 (Bank 224 ADC 02), ...</t>
  </si>
  <si>
    <t>ctrl.adc_over_range</t>
  </si>
  <si>
    <t>adc_over_voltage</t>
  </si>
  <si>
    <t>[25:16]</t>
  </si>
  <si>
    <t>Over Voltage, Bit 0:ADC0 (Bank 224 ADC00), 1: ADC1 (Bank 224 ADC01), 2:ADC2 (Bank 224 ADC 02), ...</t>
  </si>
  <si>
    <t>ctrl.adc_over_voltage</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</si>
  <si>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</si>
  <si>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</si>
  <si>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</si>
  <si>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</si>
  <si>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</si>
  <si>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</si>
  <si>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</si>
  <si>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</si>
  <si>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</si>
  <si>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</si>
  <si>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</si>
  <si>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</si>
  <si>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</si>
  <si>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</si>
  <si>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</si>
  <si>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</si>
  <si>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</si>
  <si>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</si>
  <si>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</si>
  <si>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</si>
  <si>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</si>
  <si>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</si>
  <si>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</si>
  <si>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</si>
  <si>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</si>
  <si>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</si>
  <si>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</si>
  <si>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</si>
  <si>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</si>
  <si>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</si>
  <si>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</si>
  <si>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</si>
  <si>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</si>
  <si>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</si>
  <si>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</si>
  <si>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</si>
  <si>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</si>
  <si>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</si>
  <si>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</si>
  <si>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</si>
  <si>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</si>
  <si>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</si>
  <si>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</si>
  <si>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</si>
  <si>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</si>
  <si>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</si>
  <si>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</si>
  <si>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</si>
  <si>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</si>
  <si>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</si>
  <si>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</si>
  <si>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</si>
  <si>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</si>
  <si>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</si>
  <si>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</si>
  <si>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</si>
  <si>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</si>
  <si>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</si>
  <si>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</si>
  <si>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</si>
  <si>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</si>
  <si>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</si>
  <si>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</si>
  <si>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</si>
  <si>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</si>
  <si>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</si>
  <si>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</si>
  <si>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</si>
  <si>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</si>
  <si>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</si>
  <si>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</si>
  <si>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</si>
  <si>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</si>
  <si>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</si>
  <si>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</si>
  <si>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</si>
  <si>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</si>
  <si>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</si>
  <si>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</si>
  <si>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</si>
  <si>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</si>
  <si>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</si>
  <si>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</si>
  <si>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</si>
  <si>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</si>
  <si>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</si>
  <si>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</si>
  <si>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</si>
  <si>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</si>
  <si>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</si>
  <si>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</si>
  <si>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</si>
  <si>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</si>
  <si>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</si>
  <si>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</si>
  <si>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</si>
  <si>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</si>
  <si>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</si>
  <si>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</si>
  <si>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</si>
  <si>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</si>
  <si>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</si>
  <si>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</si>
  <si>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</si>
  <si>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</si>
  <si>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</si>
  <si>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</si>
  <si>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</si>
  <si>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</si>
  <si>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</si>
  <si>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</si>
  <si>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</si>
  <si>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</si>
  <si>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</si>
  <si>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</si>
  <si>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</si>
  <si>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</si>
  <si>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</si>
  <si>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</si>
  <si>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</si>
  <si>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</si>
  <si>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</si>
  <si>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</si>
  <si>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</si>
  <si>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</si>
  <si>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</si>
  <si>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</si>
  <si>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</si>
  <si>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</si>
  <si>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</si>
  <si>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</si>
  <si>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</si>
  <si>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</si>
  <si>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</si>
  <si>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</si>
  <si>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</si>
  <si>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</si>
  <si>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</si>
  <si>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</si>
  <si>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</si>
  <si>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</si>
  <si>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</si>
  <si>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</si>
  <si>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</si>
  <si>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</si>
  <si>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</si>
  <si>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</si>
  <si>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</si>
  <si>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</si>
  <si>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</si>
  <si>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</si>
  <si>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</si>
  <si>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</si>
  <si>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</si>
  <si>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</si>
  <si>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bitmap for rf_overdrive_mute_0</t>
  </si>
  <si>
    <t>ctrl.rf_overdrive_mute_mask[0]</t>
  </si>
  <si>
    <t>rf_overdrive_mute_mask_1</t>
  </si>
  <si>
    <t>Mask bitmap for rf_overdrive_mute_1</t>
  </si>
  <si>
    <t>ctrl.rf_overdrive_mute_mask[1]</t>
  </si>
  <si>
    <t>rf_overdrive_mute_mask_2</t>
  </si>
  <si>
    <t>Mask bitmap for rf_overdrive_mute_2</t>
  </si>
  <si>
    <t>ctrl.rf_overdrive_mute_mask[2]</t>
  </si>
  <si>
    <t>rf_overdrive_mute_mask_3</t>
  </si>
  <si>
    <t>Mask bitmap for rf_overdrive_mute_3</t>
  </si>
  <si>
    <t>ctrl.rf_overdrive_mute_mask[3]</t>
  </si>
  <si>
    <t>rf_overdrive_mute_mask_4</t>
  </si>
  <si>
    <t>Mask bitmap for rf_overdrive_mute_4</t>
  </si>
  <si>
    <t>ctrl.rf_overdrive_mute_mask[4]</t>
  </si>
  <si>
    <t>rf_overdrive_mute_mask_5</t>
  </si>
  <si>
    <t>Mask bitmap for rf_overdrive_mute_5</t>
  </si>
  <si>
    <t>ctrl.rf_overdrive_mute_mask[5]</t>
  </si>
  <si>
    <t>rf_overdrive_mute_mask_6</t>
  </si>
  <si>
    <t>Mask bitmap for rf_overdrive_mute_6</t>
  </si>
  <si>
    <t>ctrl.rf_overdrive_mute_mask[6]</t>
  </si>
  <si>
    <t>rf_overdrive_mute_mask_7</t>
  </si>
  <si>
    <t>Mask bitmap for rf_overdrive_mute_7</t>
  </si>
  <si>
    <t>ctrl.rf_overdrive_mute_mask[7]</t>
  </si>
  <si>
    <t>FPGA_REG_PA_ODP_MUTE_CLR</t>
  </si>
  <si>
    <t>rf_overdrive_mute_clr_0</t>
  </si>
  <si>
    <t>Write 1 and then 0 to clear the rf_overdrive_mute_0</t>
  </si>
  <si>
    <t>ctrl.rf_overdrive_mute_clr[0]</t>
  </si>
  <si>
    <t>rf_overdrive_mute_clr_1</t>
  </si>
  <si>
    <t>Write 1 and then 0 to clear the rf_overdrive_mute_1</t>
  </si>
  <si>
    <t>ctrl.rf_overdrive_mute_clr[1]</t>
  </si>
  <si>
    <t>rf_overdrive_mute_clr_2</t>
  </si>
  <si>
    <t>Write 1 and then 0 to clear the rf_overdrive_mute_2</t>
  </si>
  <si>
    <t>ctrl.rf_overdrive_mute_clr[2]</t>
  </si>
  <si>
    <t>rf_overdrive_mute_clr_3</t>
  </si>
  <si>
    <t>Write 1 and then 0 to clear the rf_overdrive_mute_3</t>
  </si>
  <si>
    <t>ctrl.rf_overdrive_mute_clr[3]</t>
  </si>
  <si>
    <t>rf_overdrive_mute_clr_4</t>
  </si>
  <si>
    <t>Write 1 and then 0 to clear the rf_overdrive_mute_4</t>
  </si>
  <si>
    <t>ctrl.rf_overdrive_mute_clr[4]</t>
  </si>
  <si>
    <t>rf_overdrive_mute_clr_5</t>
  </si>
  <si>
    <t>Write 1 and then 0 to clear the rf_overdrive_mute_5</t>
  </si>
  <si>
    <t>ctrl.rf_overdrive_mute_clr[5]</t>
  </si>
  <si>
    <t>rf_overdrive_mute_clr_6</t>
  </si>
  <si>
    <t>Write 1 and then 0 to clear the rf_overdrive_mute_6</t>
  </si>
  <si>
    <t>ctrl.rf_overdrive_mute_clr[6]</t>
  </si>
  <si>
    <t>rf_overdrive_mute_clr_7</t>
  </si>
  <si>
    <t>Write 1 and then 0 to clear the rf_overdrive_mute_7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</si>
  <si>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</si>
  <si>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</si>
  <si>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</si>
  <si>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</si>
  <si>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</si>
  <si>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</si>
  <si>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</si>
  <si>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</si>
  <si>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</si>
  <si>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</si>
  <si>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</si>
  <si>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</si>
  <si>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</si>
  <si>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</si>
  <si>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</si>
  <si>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</si>
  <si>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</si>
  <si>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</si>
  <si>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</si>
  <si>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</si>
  <si>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</si>
  <si>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</si>
  <si>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</si>
  <si>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</si>
  <si>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</si>
  <si>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</si>
  <si>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</si>
  <si>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</si>
  <si>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</si>
  <si>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</si>
  <si>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</si>
  <si>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</si>
  <si>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</si>
  <si>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</si>
  <si>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</si>
  <si>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</si>
  <si>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</si>
  <si>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</si>
  <si>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</si>
  <si>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</si>
  <si>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</si>
  <si>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</si>
  <si>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</si>
  <si>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</si>
  <si>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</si>
  <si>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</si>
  <si>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</si>
  <si>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</si>
  <si>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</si>
  <si>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</si>
  <si>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</si>
  <si>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</si>
  <si>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</si>
  <si>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</si>
  <si>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</si>
  <si>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</si>
  <si>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</si>
  <si>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</si>
  <si>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</si>
  <si>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</si>
  <si>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</si>
  <si>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</si>
  <si>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</si>
  <si>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</si>
  <si>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</si>
  <si>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</si>
  <si>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</si>
  <si>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</si>
  <si>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</si>
  <si>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</si>
  <si>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</si>
  <si>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</si>
  <si>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</si>
  <si>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</si>
  <si>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</si>
  <si>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</si>
  <si>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</si>
  <si>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</si>
  <si>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</si>
  <si>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</si>
  <si>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</si>
  <si>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</si>
  <si>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</si>
  <si>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</si>
  <si>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</si>
  <si>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</si>
  <si>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</si>
  <si>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</si>
  <si>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</si>
  <si>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</si>
  <si>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</si>
  <si>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</si>
  <si>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</si>
  <si>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</si>
  <si>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</si>
  <si>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</si>
  <si>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</si>
  <si>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</si>
  <si>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</si>
  <si>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</si>
  <si>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</si>
  <si>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</si>
  <si>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</si>
  <si>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</si>
  <si>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</si>
  <si>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</si>
  <si>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</si>
  <si>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</si>
  <si>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</si>
  <si>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</si>
  <si>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</si>
  <si>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</si>
  <si>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</si>
  <si>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</si>
  <si>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</si>
  <si>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</si>
  <si>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</si>
  <si>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</si>
  <si>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</si>
  <si>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</si>
  <si>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</si>
  <si>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</si>
  <si>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</si>
  <si>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</si>
  <si>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</si>
  <si>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</si>
  <si>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</si>
  <si>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</si>
  <si>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</si>
  <si>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</si>
  <si>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</si>
  <si>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</si>
  <si>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</si>
  <si>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</si>
  <si>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</si>
  <si>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</si>
  <si>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</si>
  <si>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</si>
  <si>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FPGA_REG_RFBUF_TEST_CFG0</t>
  </si>
  <si>
    <t>F0</t>
  </si>
  <si>
    <t>rfbuf_trig_align_en</t>
  </si>
  <si>
    <t>Not for software use. Enable alignment of trigger with PTP marker</t>
  </si>
  <si>
    <t>ctrl.rfbuf_trig_align_en</t>
  </si>
  <si>
    <t>FPGA_REG_DFE_ADCDAC_TEST_CFG</t>
  </si>
  <si>
    <t>dfe_adcdac_test_num_samples</t>
  </si>
  <si>
    <t>Number of samples to be written or read from the Debug buffer</t>
  </si>
  <si>
    <t>ctrl.dfe_adcdac_test_num_samples</t>
  </si>
  <si>
    <t>dfe_adcdac_test_mode</t>
  </si>
  <si>
    <t>1: Continuous mode, 0: Single shot</t>
  </si>
  <si>
    <t>ctrl.dfe_adcdac_test_mode</t>
  </si>
  <si>
    <t>dfe_adcdac_test_path_select</t>
  </si>
  <si>
    <t>3'b000: Test mode disable (normal operation), 3'b001: dbgbuf_to_dac, 3'b010: dldfe_to_dbgbuf, 3'b011:adc_to_dbgbuf, 3'b100: dbgbuf_to_uldfe, 3'b101 to 3'b111 : reserved</t>
  </si>
  <si>
    <t>ctrl.dfe_adcdac_test_path_select</t>
  </si>
  <si>
    <t>FPGA_REG_DFE_ADCDAC_TEST_TRIGGER</t>
  </si>
  <si>
    <t>dfe_adcdac_test_trigger</t>
  </si>
  <si>
    <t>1: Start the test with the testpath defined by test_path_select defined in DFE_ADCDAC_TEST_CFG  Register. In single shot mode,  to trigger it for subsequent test, write 0 and then write 1, A rising edge is on this bit is used for triggering the test.</t>
  </si>
  <si>
    <t>ctrl.dfe_adcdac_test_trigger</t>
  </si>
  <si>
    <t>FPGA_REG_DFE_ADCDAC_TEST_RESET</t>
  </si>
  <si>
    <t>dfe_adcdac_test_reset</t>
  </si>
  <si>
    <t>1: Reset the test, This bit can be used to reset the State machine when it is in continuous mode. It has to be set back to 0 to restart the test again</t>
  </si>
  <si>
    <t>ctrl.dfe_adcdac_test_reset</t>
  </si>
  <si>
    <t>FPGA_REG_CPRI_DFE_TEST_CFG</t>
  </si>
  <si>
    <t>fh_dbg_mode_chain0</t>
  </si>
  <si>
    <t>Chain0 - 2'b00: Normal operation, 2'b01: Drive data from dbg Buffer,  2'b10: lphy Dl to lphy UL, 2'b11: Reserved</t>
  </si>
  <si>
    <t>ctrl.fh_dbg_mode[0]</t>
  </si>
  <si>
    <t>fh_dbg_mode_chain1</t>
  </si>
  <si>
    <t>[5:4]</t>
  </si>
  <si>
    <t>Chain1 - 2'b00: Normal operation, 2'b01: Drive data from dbg Buffer,  2'b10: lphy Dl to lphy UL, 2'b11: Reserved</t>
  </si>
  <si>
    <t>ctrl.fh_dbg_mode[1]</t>
  </si>
  <si>
    <t>orx_to_uldfe_en</t>
  </si>
  <si>
    <t>1: Route Orx Path to RX DFE Path</t>
  </si>
  <si>
    <t>ctrl.orx_to_uldfe_en</t>
  </si>
  <si>
    <t>rx0_to_all_ul_paths</t>
  </si>
  <si>
    <t>ctrl.rx0_to_all_ul_paths</t>
  </si>
  <si>
    <t>rx_antenna_dgb_sel</t>
  </si>
  <si>
    <t>[16:12]</t>
  </si>
  <si>
    <t>0x0 - 0x7: Rx Ant 0-7, 0x10-17: ORx Ant 0-7</t>
  </si>
  <si>
    <t>ctrl.rx_antenna_dgb_sel</t>
  </si>
  <si>
    <t>FPGA_REG_UL_TEST_CFG</t>
  </si>
  <si>
    <t>adc_invert_q</t>
  </si>
  <si>
    <t xml:space="preserve">1: Invert Q on UL Path at ADC output, </t>
  </si>
  <si>
    <t>ctrl.adc_invert_q</t>
  </si>
  <si>
    <t>FPGA_REG_DL_DFE_INPUT_SELECT</t>
  </si>
  <si>
    <t>dl_dfe_source_chain0</t>
  </si>
  <si>
    <t>Select Chain0 DL DFE input with - 0: FH DL output, 1: UL DFE output, 2: DDR DMA Waveform, 3: 0</t>
  </si>
  <si>
    <t>ctrl.dl_dfe_source[0]</t>
  </si>
  <si>
    <t>dl_dfe_source_chain1</t>
  </si>
  <si>
    <t>Select Chain1 DL DFE input with - 0: FH DL output, 1: UL DFE output, 2: DDR DMA Waveform, 3: 0</t>
  </si>
  <si>
    <t>ctrl.dl_dfe_source[1]</t>
  </si>
  <si>
    <t>FPGA_REG_DDR_CAPTURE_CFG1</t>
  </si>
  <si>
    <t>ddr_capture_source_sel</t>
  </si>
  <si>
    <t>[5:0]</t>
  </si>
  <si>
    <t>Select data source for DDR capture: 0x1 - 0x8: adc0 - adc7, 0x9 - 0x20: dl_dfe_out_0 - dl_dfe_out_7, 0x21 - 0x28: ul_dfe_out_0 - ul_dfe_out_7, 0x29 - 0x30: orx adc 0 - orx_adc 7.</t>
  </si>
  <si>
    <t>ctrl.capture_source_sel</t>
  </si>
  <si>
    <t>FPGA_REG_DDR_CAPTURE_CFG2</t>
  </si>
  <si>
    <t>ddr_capture_numbytes</t>
  </si>
  <si>
    <t>Number of data bytes to capture in the DDR</t>
  </si>
  <si>
    <t>ctrl.capture_data_size</t>
  </si>
  <si>
    <t>FPGA_REG_DL_ANT_TSSI_CTRL</t>
  </si>
  <si>
    <t>band_id</t>
  </si>
  <si>
    <t>Band ID for which TSSI need to be calculated</t>
  </si>
  <si>
    <t>ctrl.tssi_band_id</t>
  </si>
  <si>
    <t>ant_id</t>
  </si>
  <si>
    <t>Antenna ID for which TSSI need to be calculated</t>
  </si>
  <si>
    <t>ctrl.tssi_ant_id</t>
  </si>
  <si>
    <t>FPGA_REG_DL_ANT_WRSSI_CTRL</t>
  </si>
  <si>
    <t>12C</t>
  </si>
  <si>
    <t>Band ID for which WRSSI need to be calculated</t>
  </si>
  <si>
    <t>ctrl.wrssi_band_id</t>
  </si>
  <si>
    <t>Antenna ID for which WRSSI need to be calculated</t>
  </si>
  <si>
    <t>ctrl.wrssi_ant_id</t>
  </si>
  <si>
    <t>FPGA_REG_DL_ANT_ORXWRSSI_CTRL</t>
  </si>
  <si>
    <t>Band ID for which ORx WRSSI need to be calculated</t>
  </si>
  <si>
    <t>ctrl.orxwrssi_band_id</t>
  </si>
  <si>
    <t>Antenna ID for which ORx WRSSI need to be calculated</t>
  </si>
  <si>
    <t>ctrl.orxwrssi_ant_id</t>
  </si>
  <si>
    <t>FPGA_REG_DL_ANT_TSSI</t>
  </si>
  <si>
    <t>ant_tssi</t>
  </si>
  <si>
    <t>Antenna TSSI - Select antenna with ant_id register</t>
  </si>
  <si>
    <t>ctrl.ant_tssi</t>
  </si>
  <si>
    <t>FPGA_REG_UL_ANT_WRSSI_CFG</t>
  </si>
  <si>
    <t>ul_ant_wrssi</t>
  </si>
  <si>
    <t>Antenna WRSSI - Select antenna with ant_id register</t>
  </si>
  <si>
    <t>ctrl.ul_ant_wrssi</t>
  </si>
  <si>
    <t>FPGA_REG_ORX_WRSSI</t>
  </si>
  <si>
    <t>orx_wrssi</t>
  </si>
  <si>
    <t>Observation Path Antenna WRSSI - Select antenna with ant_id register</t>
  </si>
  <si>
    <t>ctrl.orx_wrssi</t>
  </si>
  <si>
    <t>FPGA_REG_FH_PORT_CFG</t>
  </si>
  <si>
    <t>sfp_port_sel</t>
  </si>
  <si>
    <t>Select active SFP port... 0: First SFP port, 1: Secode SFP port</t>
  </si>
  <si>
    <t>ctrl.sfp_port_sel</t>
  </si>
  <si>
    <t>FPGA_REG_DEBUG_RW_0</t>
  </si>
  <si>
    <t>debug_rw_0</t>
  </si>
  <si>
    <t xml:space="preserve">Temporary. Not for software. Debug RW Register. Group delay compensation bypass and software enable control.
ctrl.debug[0]: UL Chain 0 bypass control,1 bypass,0 disable bypass
ctrl.debug[1]:UL Chain 1 bypass control, 1 bypass, 0 disable bypass
ctrl.debug[7:4]: UL Chain 0, 4 Carriers delay software control enable
ctrl.debug[11:8]:UL Chain 1,4 Carriers delay software control enable  </t>
  </si>
  <si>
    <t>ctrl.debug_rw[0]</t>
  </si>
  <si>
    <t>FPGA_REG_DEBUG_RW_1</t>
  </si>
  <si>
    <t>debug_rw_1</t>
  </si>
  <si>
    <t>Temporary. Not for software. Debug RW Register.</t>
  </si>
  <si>
    <t>ctrl.debug_rw[1]</t>
  </si>
  <si>
    <t>FPGA_REG_DEBUG_RW_2</t>
  </si>
  <si>
    <t>debug_rw_2</t>
  </si>
  <si>
    <t xml:space="preserve"> Bit0 to bypass CFR, Bit1 to bypass DPD.Bit2 to change eth rate ,0 to 1 switch between 10G and 25G </t>
  </si>
  <si>
    <t>ctrl.debug_rw[2]</t>
  </si>
  <si>
    <t>FPGA_REG_DEBUG_RW_3</t>
  </si>
  <si>
    <t>100C</t>
  </si>
  <si>
    <t>debug_rw_3</t>
  </si>
  <si>
    <t>Temporary. Not for software. Debug RW Register UL Chain0 software control group delay compensation value, 
[7:0] Carrier0 delay value, [15:8]  Carrier 1, [23:16] Carrier2,[31:24] Carrier3</t>
  </si>
  <si>
    <t>ctrl.debug_rw[3]</t>
  </si>
  <si>
    <t>FPGA_REG_DEBUG_RW_4</t>
  </si>
  <si>
    <t>debug_rw_4</t>
  </si>
  <si>
    <t>Temporary. Not for software. Debug RW Register UL Chain1 software control group delay compensation value, 
[7:0] Carrier0 delay value, [15:8]  Carrier 1, [23:16] Carrier2,[31:24] Carrier3</t>
  </si>
  <si>
    <t>ctrl.debug_rw[4]</t>
  </si>
  <si>
    <t>FPGA_REG_DEBUG_RW_5</t>
  </si>
  <si>
    <t>debug_rw_5</t>
  </si>
  <si>
    <t>Temporary. Not for software. Debug RW Register</t>
  </si>
  <si>
    <t>ctrl.debug_rw[5]</t>
  </si>
  <si>
    <t>FPGA_REG_DEBUG_RW_6</t>
  </si>
  <si>
    <t>debug_rw_6</t>
  </si>
  <si>
    <t>ctrl.debug_rw[6]</t>
  </si>
  <si>
    <t>FPGA_REG_DEBUG_RW_7</t>
  </si>
  <si>
    <t>101C</t>
  </si>
  <si>
    <t>debug_rw_7</t>
  </si>
  <si>
    <t>Temporary. Not for software. Debug RW Register. Bit0 for DL to UL loopback.</t>
  </si>
  <si>
    <t>ctrl.debug_rw[7]</t>
  </si>
  <si>
    <t>FPGA_REG_DEBUG_RO_0</t>
  </si>
  <si>
    <t>debug_ro_0</t>
  </si>
  <si>
    <t>Temporary. Not for software. Debug Read-Only Register</t>
  </si>
  <si>
    <t>ctrl.debug_ro[0]</t>
  </si>
  <si>
    <t>FPGA_REG_DEBUG_RO_1</t>
  </si>
  <si>
    <t>debug_ro_1</t>
  </si>
  <si>
    <t>ctrl.debug_ro[1]</t>
  </si>
  <si>
    <t>FPGA_REG_DEBUG_RO_2</t>
  </si>
  <si>
    <t>debug_ro_2</t>
  </si>
  <si>
    <t>ctrl.debug_ro[2]</t>
  </si>
  <si>
    <t>FPGA_REG_DEBUG_RO_3</t>
  </si>
  <si>
    <t>104C</t>
  </si>
  <si>
    <t>debug_ro_3</t>
  </si>
  <si>
    <t>ctrl.debug_ro[3]</t>
  </si>
  <si>
    <t>FPGA_REG_DEBUG_RO_4</t>
  </si>
  <si>
    <t>debug_ro_4</t>
  </si>
  <si>
    <t>ctrl.debug_ro[4]</t>
  </si>
  <si>
    <t>FPGA_REG_DEBUG_RO_5</t>
  </si>
  <si>
    <t>debug_ro_5</t>
  </si>
  <si>
    <t>ctrl.debug_ro[5]</t>
  </si>
  <si>
    <t>FPGA_REG_DEBUG_RO_6</t>
  </si>
  <si>
    <t>debug_ro_6</t>
  </si>
  <si>
    <t>ctrl.debug_ro[6]</t>
  </si>
  <si>
    <t>FPGA_REG_DEBUG_RO_7</t>
  </si>
  <si>
    <t>105C</t>
  </si>
  <si>
    <t>debug_ro_7</t>
  </si>
  <si>
    <t>ctrl.debug_ro[7]</t>
  </si>
  <si>
    <t>FPGA_REG_VIO_CONFIG_UL</t>
  </si>
  <si>
    <t>vio_config_ul</t>
  </si>
  <si>
    <t>Temporary. Not for software</t>
  </si>
  <si>
    <t>ctrl.vio_config_ul</t>
  </si>
  <si>
    <t>FPGA_REG_VIO_CONFIG_DL</t>
  </si>
  <si>
    <t>vio_config_dl</t>
  </si>
  <si>
    <t>ctrl.vio_config_dl</t>
  </si>
  <si>
    <t>FPGA_REG_ILA_CONFIG_ADC</t>
  </si>
  <si>
    <t>ila_config_adc</t>
  </si>
  <si>
    <t>ctrl.ila_config_adc</t>
  </si>
  <si>
    <t>FPGA_REG_ILA_CONFIG_DAC</t>
  </si>
  <si>
    <t>ila_config_dac</t>
  </si>
  <si>
    <t>ctrl.ila_config_dac</t>
  </si>
  <si>
    <t>FPGA_REG_DBG_IRQ</t>
  </si>
  <si>
    <t>10A0</t>
  </si>
  <si>
    <t>dbg_irq</t>
  </si>
  <si>
    <t>Temporary. Not for software. Toggle this bit (0-to-1 or 1-to-0) to generate an interrupt on PS IRQ1[6]. Interrupt is routed via Xilinx GPIO IP mapped at address 0xA003D000.</t>
  </si>
  <si>
    <t>ctrl.dbg_irq</t>
  </si>
  <si>
    <t>FPGA_REG_DBG_IRQ_MASK</t>
  </si>
  <si>
    <t>10A4</t>
  </si>
  <si>
    <t>dbg_irq_mask</t>
  </si>
  <si>
    <t>Temporary. Not for software. Interrupt mask for dbg_irq</t>
  </si>
  <si>
    <t>ctrl.dbg_irq_mask</t>
  </si>
  <si>
    <t>FPGA_REG_DBG_SCRATCH</t>
  </si>
  <si>
    <t>dbg_scratch</t>
  </si>
  <si>
    <t>4444_dddd</t>
  </si>
  <si>
    <t>HC_DEBUG_REVISION</t>
  </si>
  <si>
    <t>1F00</t>
  </si>
  <si>
    <t>1F04</t>
  </si>
  <si>
    <t>1F08</t>
  </si>
  <si>
    <t>ctrl.debug_rw[8]</t>
  </si>
  <si>
    <t xml:space="preserve"> </t>
  </si>
  <si>
    <t>HC_DEBUG_RW_9</t>
  </si>
  <si>
    <t>hc_debug_rw_9</t>
  </si>
  <si>
    <t>ctrl.debug_rw[9]</t>
  </si>
  <si>
    <t>HC_DEBUG_RW_10</t>
  </si>
  <si>
    <t>hc_debug_rw_10</t>
  </si>
  <si>
    <t>ctrl.debug_rw[10]</t>
  </si>
  <si>
    <t>HC_DEBUG_RW_11</t>
  </si>
  <si>
    <t>hc_debug_rw_11</t>
  </si>
  <si>
    <t>ctrl.debug_rw[11]</t>
  </si>
  <si>
    <t>HC_DEBUG_RW_12</t>
  </si>
  <si>
    <t>hc_debug_rw_12</t>
  </si>
  <si>
    <t>ctrl.debug_rw[12]</t>
  </si>
  <si>
    <t>HC_DEBUG_RW_13</t>
  </si>
  <si>
    <t>hc_debug_rw_13</t>
  </si>
  <si>
    <t>ctrl.debug_rw[13]</t>
  </si>
  <si>
    <t>HC_DEBUG_RW_14</t>
  </si>
  <si>
    <t>hc_debug_rw_14</t>
  </si>
  <si>
    <t>ctrl.debug_rw[14]</t>
  </si>
  <si>
    <t>HC_DEBUG_RW_15</t>
  </si>
  <si>
    <t>hc_debug_rw_15</t>
  </si>
  <si>
    <t>ctrl.debug_rw[15]</t>
  </si>
  <si>
    <t>HC_DEBUG_RW_16</t>
  </si>
  <si>
    <t>hc_debug_rw_16</t>
  </si>
  <si>
    <t>ctrl.debug_rw[16]</t>
  </si>
  <si>
    <t>HC_DEBUG_RW_17</t>
  </si>
  <si>
    <t>hc_debug_rw_17</t>
  </si>
  <si>
    <t>ctrl.debug_rw[17]</t>
  </si>
  <si>
    <t>HC_DEBUG_RW_18</t>
  </si>
  <si>
    <t>hc_debug_rw_18</t>
  </si>
  <si>
    <t>ctrl.debug_rw[18]</t>
  </si>
  <si>
    <t>HC_DEBUG_RW_19</t>
  </si>
  <si>
    <t>hc_debug_rw_19</t>
  </si>
  <si>
    <t>ctrl.debug_rw[19]</t>
  </si>
  <si>
    <t>HC_DEBUG_RW_20</t>
  </si>
  <si>
    <t>hc_debug_rw_20</t>
  </si>
  <si>
    <t>ctrl.debug_rw[20]</t>
  </si>
  <si>
    <t>HC_DEBUG_RW_21</t>
  </si>
  <si>
    <t>hc_debug_rw_21</t>
  </si>
  <si>
    <t>ctrl.debug_rw[21]</t>
  </si>
  <si>
    <t>HC_DEBUG_RW_22</t>
  </si>
  <si>
    <t>hc_debug_rw_22</t>
  </si>
  <si>
    <t>ctrl.debug_rw[22]</t>
  </si>
  <si>
    <t>HC_DEBUG_RW_23</t>
  </si>
  <si>
    <t>hc_debug_rw_23</t>
  </si>
  <si>
    <t>ctrl.debug_rw[23]</t>
  </si>
  <si>
    <t>HC_DEBUG_RW_24</t>
  </si>
  <si>
    <t>hc_debug_rw_24</t>
  </si>
  <si>
    <t>ctrl.debug_rw[24]</t>
  </si>
  <si>
    <t>HC_DEBUG_RW_25</t>
  </si>
  <si>
    <t>hc_debug_rw_25</t>
  </si>
  <si>
    <t>ctrl.debug_rw[25]</t>
  </si>
  <si>
    <t>HC_DEBUG_RW_26</t>
  </si>
  <si>
    <t>hc_debug_rw_26</t>
  </si>
  <si>
    <t>ctrl.debug_rw[26]</t>
  </si>
  <si>
    <t>HC_DEBUG_RW_27</t>
  </si>
  <si>
    <t>hc_debug_rw_27</t>
  </si>
  <si>
    <t>ctrl.debug_rw[27]</t>
  </si>
  <si>
    <t>HC_DEBUG_RW_28</t>
  </si>
  <si>
    <t>hc_debug_rw_28</t>
  </si>
  <si>
    <t>ctrl.debug_rw[28]</t>
  </si>
  <si>
    <t>HC_DEBUG_RW_29</t>
  </si>
  <si>
    <t>hc_debug_rw_29</t>
  </si>
  <si>
    <t>ctrl.debug_rw[29]</t>
  </si>
  <si>
    <t>HC_DEBUG_RW_30</t>
  </si>
  <si>
    <t>hc_debug_rw_30</t>
  </si>
  <si>
    <t>ctrl.debug_rw[30]</t>
  </si>
  <si>
    <t>hc_debug_rw_0</t>
  </si>
  <si>
    <t>hc_debug_rw_1</t>
  </si>
  <si>
    <t>hc_debug_rw_2</t>
  </si>
  <si>
    <t>hc_debug_rw_3</t>
  </si>
  <si>
    <t>hc_debug_rw_4</t>
  </si>
  <si>
    <t>hc_debug_rw_5</t>
  </si>
  <si>
    <t>hc_debug_rw_6</t>
  </si>
  <si>
    <t>hc_debug_rw_7</t>
  </si>
  <si>
    <t>hc_debug_rw_8</t>
  </si>
  <si>
    <t>hc_revision_num</t>
  </si>
  <si>
    <t>hc_minor_version</t>
  </si>
  <si>
    <t>hc_major_version</t>
  </si>
  <si>
    <t>hc_debug_revision</t>
  </si>
  <si>
    <t>HC_DEBUG_RW_0</t>
  </si>
  <si>
    <t>debug ethernet loopback</t>
  </si>
  <si>
    <t>HC_DEBUG_RW_1</t>
  </si>
  <si>
    <t>debug ethernet restart_tx_rx</t>
  </si>
  <si>
    <t>HC_DEBUG_RW_2</t>
  </si>
  <si>
    <t>debug ethernet sys_reset</t>
  </si>
  <si>
    <t>HC_DEBUG_RW_3</t>
  </si>
  <si>
    <t>HC_DEBUG_RW_4</t>
  </si>
  <si>
    <t>HC_DEBUG_RW_5</t>
  </si>
  <si>
    <t>HC_DEBUG_RW_6</t>
  </si>
  <si>
    <t>HC_DEBUG_RW_7</t>
  </si>
  <si>
    <t>HC_DEBUG_RW_8</t>
  </si>
  <si>
    <t>HC_DBG_SCRATCH</t>
  </si>
  <si>
    <t>hc_dbg_scratch</t>
  </si>
  <si>
    <t>HC_VERSION_REGISTER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</si>
</sst>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
      <sz val="11"/>
      <color rgb="FF000000"/>
      <name val="Calibri"/>
      <family val="2"/>
      <scheme val="minor"/>
    </font>
    <font>
      <b/>
      <sz val="11"/>
      <color rgb="FF000000"/>
      <name val="Calibri"/>
      <family val="2"/>
    </font>
    <font>
      <sz val="11"/>
      <color rgb="FF000000"/>
      <name val="Calibri"/>
      <family val="2"/>
    </font>
    <font>
      <sz val="11"/>
      <color rgb="FF444444"/>
      <name val="Calibri"/>
      <family val="2"/>
      <charset val="1"/>
    </font>
    <font>
      <sz val="11"/>
      <color rgb="FF000000"/>
      <name val="Calibri"/>
      <charset val="1"/>
    </font>
    <font>
      <sz val="11"/>
      <color rgb="FF000000"/>
      <name val="Calibri"/>
      <family val="2"/>
      <charset val="1"/>
    </font>
    <font>
      <sz val="11"/>
      <name val="Calibri"/>
      <family val="2"/>
    </font>
    <font>
      <sz val="11"/>
      <name val="Calibri"/>
      <family val="2"/>
      <scheme val="minor"/>
    </font>
    <font>
      <sz val="8"/>
      <name val="Calibri"/>
      <family val="2"/>
      <scheme val="minor"/>
    </font>
    <font>
      <sz val="11"/>
      <color rgb="FF000000"/>
      <name val="Calibri"/>
    </font>
    <font>
      <sz val="11"/>
      <color rgb="FFFF0000"/>
      <name val="Calibri"/>
    </font>
    <font>
      <sz val="11"/>
      <color theme="1"/>
      <name val="Calibri"/>
    </font>
    <font>
      <sz val="11"/>
      <color rgb="FF000000"/>
      <name val="Calibri"/>
      <charset val="134"/>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rgb="FFD9E1F2"/>
        <bgColor indexed="64"/>
      </patternFill>
    </fill>
    <fill>
      <patternFill patternType="solid">
        <fgColor rgb="FFFFFF00"/>
        <bgColor rgb="FF000000"/>
      </patternFill>
    </fill>
    <fill>
      <patternFill patternType="solid">
        <fgColor rgb="FFFFFF00"/>
        <bgColor rgb="FFFFFF00"/>
      </patternFill>
    </fill>
    <fill>
      <patternFill patternType="solid">
        <fgColor theme="0"/>
        <bgColor indexed="64"/>
      </patternFill>
    </fill>
    <fill>
      <patternFill patternType="solid">
        <fgColor rgb="FFFFFFFF"/>
        <bgColor rgb="FFDEEBF7"/>
      </patternFill>
    </fill>
    <fill>
      <patternFill patternType="solid">
        <fgColor theme="0"/>
        <bgColor rgb="FFDEEBF7"/>
      </patternFill>
    </fill>
    <fill>
      <patternFill patternType="solid">
        <fgColor theme="0"/>
        <bgColor rgb="FFFFFF00"/>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rgb="FF000000"/>
      </left>
      <right/>
      <top style="thin">
        <color rgb="FF000000"/>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cellStyleXfs>
  <cellXfs count="151">
    <xf numFmtId="0" fontId="0" fillId="0" borderId="0" xfId="0"/>
    <xf numFmtId="0" fontId="0" fillId="0" borderId="10" xfId="0" applyBorder="1"/>
    <xf numFmtId="49" fontId="0" fillId="0" borderId="0" xfId="0" applyNumberFormat="1" applyAlignment="1">
      <alignment wrapText="1"/>
    </xf>
    <xf numFmtId="0" fontId="16" fillId="33" borderId="10" xfId="0" applyFont="1" applyFill="1" applyBorder="1"/>
    <xf numFmtId="0" fontId="0" fillId="0" borderId="10" xfId="0" applyBorder="1" applyAlignment="1">
      <alignment horizontal="right"/>
    </xf>
    <xf numFmtId="0" fontId="0" fillId="0" borderId="10" xfId="0" applyBorder="1" applyAlignment="1">
      <alignment wrapText="1"/>
    </xf>
    <xf numFmtId="49" fontId="16" fillId="33" borderId="10" xfId="0" applyNumberFormat="1" applyFont="1" applyFill="1" applyBorder="1" applyAlignment="1">
      <alignment wrapText="1"/>
    </xf>
    <xf numFmtId="20" fontId="0" fillId="0" borderId="10" xfId="0" applyNumberFormat="1" applyBorder="1" applyAlignment="1">
      <alignment wrapText="1"/>
    </xf>
    <xf numFmtId="0" fontId="16" fillId="33" borderId="10" xfId="0" applyFont="1" applyFill="1" applyBorder="1" applyAlignment="1">
      <alignment horizontal="right"/>
    </xf>
    <xf numFmtId="0" fontId="0" fillId="0" borderId="0" xfId="0" applyAlignment="1">
      <alignment horizontal="right"/>
    </xf>
    <xf numFmtId="20" fontId="0" fillId="0" borderId="10" xfId="0" applyNumberFormat="1" applyBorder="1" applyAlignment="1">
      <alignment horizontal="left" wrapText="1"/>
    </xf>
    <xf numFmtId="0" fontId="0" fillId="34" borderId="0" xfId="0" applyFill="1"/>
    <xf numFmtId="0" fontId="0" fillId="35" borderId="0" xfId="0" applyFill="1"/>
    <xf numFmtId="0" fontId="16" fillId="33" borderId="10" xfId="0" applyFont="1" applyFill="1" applyBorder="1" applyAlignment="1">
      <alignment horizontal="center"/>
    </xf>
    <xf numFmtId="0" fontId="0" fillId="0" borderId="0" xfId="0" applyAlignment="1">
      <alignment horizontal="center"/>
    </xf>
    <xf numFmtId="0" fontId="0" fillId="0" borderId="15" xfId="0" applyBorder="1"/>
    <xf numFmtId="0" fontId="16" fillId="33" borderId="18" xfId="0" applyFont="1" applyFill="1" applyBorder="1"/>
    <xf numFmtId="0" fontId="16" fillId="33" borderId="15" xfId="0" applyFont="1" applyFill="1" applyBorder="1"/>
    <xf numFmtId="0" fontId="20" fillId="36" borderId="15" xfId="0" applyFont="1" applyFill="1" applyBorder="1"/>
    <xf numFmtId="0" fontId="21" fillId="0" borderId="15" xfId="0" applyFont="1" applyBorder="1"/>
    <xf numFmtId="0" fontId="22" fillId="0" borderId="15" xfId="0" applyFont="1" applyBorder="1"/>
    <xf numFmtId="0" fontId="24" fillId="0" borderId="15" xfId="0" applyFont="1" applyBorder="1"/>
    <xf numFmtId="0" fontId="23" fillId="0" borderId="15" xfId="0" applyFont="1" applyBorder="1"/>
    <xf numFmtId="0" fontId="24" fillId="0" borderId="15" xfId="0" applyFont="1" applyBorder="1" applyAlignment="1">
      <alignment wrapText="1"/>
    </xf>
    <xf numFmtId="0" fontId="21" fillId="0" borderId="19" xfId="0" applyFont="1" applyBorder="1"/>
    <xf numFmtId="0" fontId="0" fillId="33" borderId="10" xfId="0" applyFill="1" applyBorder="1"/>
    <xf numFmtId="0" fontId="0" fillId="33" borderId="10" xfId="0" applyFill="1" applyBorder="1" applyAlignment="1">
      <alignment horizontal="center"/>
    </xf>
    <xf numFmtId="0" fontId="0" fillId="33" borderId="10" xfId="0" applyFill="1" applyBorder="1" applyAlignment="1">
      <alignment wrapText="1"/>
    </xf>
    <xf numFmtId="0" fontId="21" fillId="33" borderId="13" xfId="0" applyFont="1" applyFill="1" applyBorder="1" applyAlignment="1">
      <alignment horizontal="right"/>
    </xf>
    <xf numFmtId="0" fontId="21" fillId="33" borderId="13" xfId="0" applyFont="1" applyFill="1" applyBorder="1" applyAlignment="1">
      <alignment wrapText="1"/>
    </xf>
    <xf numFmtId="0" fontId="0" fillId="33" borderId="10" xfId="0" applyFill="1" applyBorder="1" applyAlignment="1">
      <alignment horizontal="right"/>
    </xf>
    <xf numFmtId="0" fontId="23" fillId="0" borderId="14" xfId="0" applyFont="1" applyBorder="1"/>
    <xf numFmtId="0" fontId="23" fillId="0" borderId="12" xfId="0" applyFont="1" applyBorder="1"/>
    <xf numFmtId="0" fontId="23" fillId="0" borderId="13" xfId="0" applyFont="1" applyBorder="1"/>
    <xf numFmtId="0" fontId="23" fillId="0" borderId="13" xfId="0" applyFont="1" applyBorder="1" applyAlignment="1">
      <alignment wrapText="1"/>
    </xf>
    <xf numFmtId="0" fontId="23" fillId="0" borderId="13" xfId="0" applyFont="1" applyBorder="1" applyAlignment="1">
      <alignment horizontal="right"/>
    </xf>
    <xf numFmtId="0" fontId="24" fillId="0" borderId="13" xfId="0" applyFont="1" applyBorder="1"/>
    <xf numFmtId="0" fontId="24" fillId="0" borderId="13" xfId="0" applyFont="1" applyBorder="1" applyAlignment="1">
      <alignment horizontal="right"/>
    </xf>
    <xf numFmtId="0" fontId="24" fillId="0" borderId="13" xfId="0" applyFont="1" applyBorder="1" applyAlignment="1">
      <alignment wrapText="1"/>
    </xf>
    <xf numFmtId="0" fontId="0" fillId="0" borderId="12" xfId="0" applyBorder="1"/>
    <xf numFmtId="49" fontId="0" fillId="0" borderId="10" xfId="0" applyNumberFormat="1" applyBorder="1" applyAlignment="1">
      <alignment wrapText="1"/>
    </xf>
    <xf numFmtId="0" fontId="18" fillId="0" borderId="10" xfId="0" applyFont="1" applyBorder="1"/>
    <xf numFmtId="0" fontId="21" fillId="0" borderId="10" xfId="0" applyFont="1" applyBorder="1"/>
    <xf numFmtId="0" fontId="21" fillId="0" borderId="10" xfId="0" applyFont="1" applyBorder="1" applyAlignment="1">
      <alignment wrapText="1"/>
    </xf>
    <xf numFmtId="0" fontId="21" fillId="0" borderId="11" xfId="0" applyFont="1" applyBorder="1"/>
    <xf numFmtId="0" fontId="21" fillId="0" borderId="12" xfId="0" applyFont="1" applyBorder="1"/>
    <xf numFmtId="0" fontId="21" fillId="0" borderId="13" xfId="0" applyFont="1" applyBorder="1"/>
    <xf numFmtId="0" fontId="21" fillId="0" borderId="13" xfId="0" applyFont="1" applyBorder="1" applyAlignment="1">
      <alignment horizontal="right"/>
    </xf>
    <xf numFmtId="0" fontId="19" fillId="0" borderId="10" xfId="0" applyFont="1" applyBorder="1"/>
    <xf numFmtId="0" fontId="21" fillId="0" borderId="11" xfId="0" applyFont="1" applyBorder="1" applyAlignment="1">
      <alignment wrapText="1"/>
    </xf>
    <xf numFmtId="0" fontId="21" fillId="0" borderId="13" xfId="0" applyFont="1" applyBorder="1" applyAlignment="1">
      <alignment wrapText="1"/>
    </xf>
    <xf numFmtId="0" fontId="21" fillId="0" borderId="14" xfId="0" applyFont="1" applyBorder="1"/>
    <xf numFmtId="11" fontId="0" fillId="0" borderId="10" xfId="0" applyNumberFormat="1" applyBorder="1" applyAlignment="1">
      <alignment horizontal="right"/>
    </xf>
    <xf numFmtId="0" fontId="19" fillId="0" borderId="11" xfId="0" applyFont="1" applyBorder="1"/>
    <xf numFmtId="0" fontId="19" fillId="0" borderId="11" xfId="0" applyFont="1" applyBorder="1" applyAlignment="1">
      <alignment horizontal="right"/>
    </xf>
    <xf numFmtId="0" fontId="19" fillId="0" borderId="11" xfId="0" applyFont="1" applyBorder="1" applyAlignment="1">
      <alignment wrapText="1"/>
    </xf>
    <xf numFmtId="0" fontId="19" fillId="0" borderId="12" xfId="0" applyFont="1" applyBorder="1"/>
    <xf numFmtId="0" fontId="19" fillId="0" borderId="13" xfId="0" applyFont="1" applyBorder="1"/>
    <xf numFmtId="0" fontId="19" fillId="0" borderId="13" xfId="0" applyFont="1" applyBorder="1" applyAlignment="1">
      <alignment horizontal="right"/>
    </xf>
    <xf numFmtId="0" fontId="19" fillId="0" borderId="12" xfId="0" applyFont="1" applyBorder="1" applyAlignment="1">
      <alignment horizontal="right"/>
    </xf>
    <xf numFmtId="0" fontId="23" fillId="0" borderId="0" xfId="0" applyFont="1"/>
    <xf numFmtId="0" fontId="19" fillId="0" borderId="12" xfId="0" applyFont="1" applyBorder="1" applyAlignment="1">
      <alignment wrapText="1"/>
    </xf>
    <xf numFmtId="0" fontId="19" fillId="0" borderId="0" xfId="0" applyFont="1"/>
    <xf numFmtId="0" fontId="21" fillId="0" borderId="16" xfId="0" applyFont="1" applyBorder="1" applyAlignment="1">
      <alignment wrapText="1"/>
    </xf>
    <xf numFmtId="0" fontId="21" fillId="0" borderId="15" xfId="0" applyFont="1" applyBorder="1" applyAlignment="1">
      <alignment wrapText="1"/>
    </xf>
    <xf numFmtId="0" fontId="21" fillId="0" borderId="12" xfId="0" applyFont="1" applyBorder="1" applyAlignment="1">
      <alignment wrapText="1"/>
    </xf>
    <xf numFmtId="0" fontId="21" fillId="0" borderId="17" xfId="0" applyFont="1" applyBorder="1" applyAlignment="1">
      <alignment wrapText="1"/>
    </xf>
    <xf numFmtId="0" fontId="0" fillId="0" borderId="18" xfId="0" applyBorder="1"/>
    <xf numFmtId="0" fontId="0" fillId="0" borderId="19" xfId="0" applyBorder="1"/>
    <xf numFmtId="0" fontId="18" fillId="0" borderId="18" xfId="0" applyFont="1" applyBorder="1"/>
    <xf numFmtId="0" fontId="0" fillId="0" borderId="10" xfId="0" applyBorder="1" applyAlignment="1">
      <alignment horizontal="center"/>
    </xf>
    <xf numFmtId="0" fontId="26" fillId="0" borderId="10" xfId="0" applyFont="1" applyBorder="1" applyAlignment="1">
      <alignment horizontal="center"/>
    </xf>
    <xf numFmtId="0" fontId="21" fillId="0" borderId="11" xfId="0" applyFont="1" applyBorder="1" applyAlignment="1">
      <alignment horizontal="center"/>
    </xf>
    <xf numFmtId="0" fontId="21" fillId="0" borderId="13" xfId="0" applyFont="1" applyBorder="1" applyAlignment="1">
      <alignment horizontal="center"/>
    </xf>
    <xf numFmtId="0" fontId="0" fillId="0" borderId="11" xfId="0" applyBorder="1"/>
    <xf numFmtId="0" fontId="0" fillId="0" borderId="11" xfId="0" applyBorder="1" applyAlignment="1">
      <alignment horizontal="center"/>
    </xf>
    <xf numFmtId="0" fontId="0" fillId="34" borderId="10" xfId="0" applyFill="1" applyBorder="1" applyAlignment="1">
      <alignment horizontal="right"/>
    </xf>
    <xf numFmtId="0" fontId="0" fillId="34" borderId="12" xfId="0" applyFill="1" applyBorder="1"/>
    <xf numFmtId="0" fontId="0" fillId="0" borderId="21" xfId="0" applyBorder="1"/>
    <xf numFmtId="0" fontId="0" fillId="0" borderId="21" xfId="0" applyBorder="1" applyAlignment="1">
      <alignment horizontal="right"/>
    </xf>
    <xf numFmtId="0" fontId="18" fillId="0" borderId="21" xfId="0" applyFont="1" applyBorder="1"/>
    <xf numFmtId="0" fontId="0" fillId="0" borderId="15" xfId="0" applyBorder="1" applyAlignment="1">
      <alignment horizontal="right"/>
    </xf>
    <xf numFmtId="0" fontId="18" fillId="0" borderId="15" xfId="0" applyFont="1" applyBorder="1"/>
    <xf numFmtId="0" fontId="21" fillId="0" borderId="15" xfId="0" applyFont="1" applyBorder="1" applyAlignment="1">
      <alignment horizontal="right"/>
    </xf>
    <xf numFmtId="0" fontId="21" fillId="0" borderId="0" xfId="0" applyFont="1"/>
    <xf numFmtId="0" fontId="19" fillId="0" borderId="15" xfId="0" applyFont="1" applyBorder="1" applyAlignment="1">
      <alignment horizontal="right"/>
    </xf>
    <xf numFmtId="0" fontId="19" fillId="0" borderId="15" xfId="0" applyFont="1" applyBorder="1"/>
    <xf numFmtId="0" fontId="0" fillId="0" borderId="12" xfId="0" applyBorder="1" applyAlignment="1">
      <alignment horizontal="right"/>
    </xf>
    <xf numFmtId="0" fontId="19" fillId="0" borderId="10" xfId="0" applyFont="1" applyBorder="1" applyAlignment="1">
      <alignment horizontal="right"/>
    </xf>
    <xf numFmtId="0" fontId="0" fillId="0" borderId="15" xfId="0" applyBorder="1" applyAlignment="1">
      <alignment wrapText="1"/>
    </xf>
    <xf numFmtId="0" fontId="0" fillId="0" borderId="12" xfId="0" applyBorder="1" applyAlignment="1">
      <alignment wrapText="1"/>
    </xf>
    <xf numFmtId="0" fontId="21" fillId="0" borderId="20" xfId="0" applyFont="1" applyBorder="1"/>
    <xf numFmtId="0" fontId="21" fillId="33" borderId="20" xfId="0" applyFont="1" applyFill="1" applyBorder="1"/>
    <xf numFmtId="0" fontId="19" fillId="33" borderId="12" xfId="0" applyFont="1" applyFill="1" applyBorder="1" applyAlignment="1">
      <alignment horizontal="right"/>
    </xf>
    <xf numFmtId="0" fontId="21" fillId="0" borderId="16" xfId="0" applyFont="1" applyBorder="1"/>
    <xf numFmtId="0" fontId="21" fillId="0" borderId="17" xfId="0" applyFont="1" applyBorder="1" applyAlignment="1">
      <alignment horizontal="right"/>
    </xf>
    <xf numFmtId="0" fontId="21" fillId="0" borderId="17" xfId="0" applyFont="1" applyBorder="1"/>
    <xf numFmtId="0" fontId="24" fillId="0" borderId="22" xfId="0" applyFont="1" applyBorder="1"/>
    <xf numFmtId="0" fontId="24" fillId="0" borderId="23" xfId="0" applyFont="1" applyBorder="1"/>
    <xf numFmtId="0" fontId="25" fillId="0" borderId="10" xfId="0" applyFont="1" applyBorder="1"/>
    <xf numFmtId="0" fontId="25" fillId="0" borderId="11" xfId="0" applyFont="1" applyBorder="1"/>
    <xf numFmtId="0" fontId="25" fillId="0" borderId="11" xfId="0" applyFont="1" applyBorder="1" applyAlignment="1">
      <alignment horizontal="right"/>
    </xf>
    <xf numFmtId="0" fontId="25" fillId="0" borderId="11" xfId="0" applyFont="1" applyBorder="1" applyAlignment="1">
      <alignment wrapText="1"/>
    </xf>
    <xf numFmtId="0" fontId="25" fillId="0" borderId="12" xfId="0" applyFont="1" applyBorder="1"/>
    <xf numFmtId="0" fontId="25" fillId="0" borderId="13" xfId="0" applyFont="1" applyBorder="1"/>
    <xf numFmtId="0" fontId="25" fillId="0" borderId="13" xfId="0" applyFont="1" applyBorder="1" applyAlignment="1">
      <alignment horizontal="right"/>
    </xf>
    <xf numFmtId="0" fontId="25" fillId="0" borderId="13" xfId="0" applyFont="1" applyBorder="1" applyAlignment="1">
      <alignment wrapText="1"/>
    </xf>
    <xf numFmtId="0" fontId="21" fillId="0" borderId="11" xfId="0" applyFont="1" applyBorder="1" applyAlignment="1">
      <alignment horizontal="right"/>
    </xf>
    <xf numFmtId="0" fontId="0" fillId="33" borderId="15" xfId="0" applyFill="1" applyBorder="1"/>
    <xf numFmtId="0" fontId="20" fillId="37" borderId="10" xfId="42" applyFont="1" applyFill="1" applyBorder="1" applyAlignment="1">
      <alignment horizontal="center" vertical="center"/>
    </xf>
    <xf numFmtId="0" fontId="20" fillId="37" borderId="10" xfId="42" applyFont="1" applyFill="1" applyBorder="1" applyAlignment="1">
      <alignment horizontal="left" vertical="center"/>
    </xf>
    <xf numFmtId="0" fontId="20" fillId="37" borderId="10" xfId="42" applyFont="1" applyFill="1" applyBorder="1" applyAlignment="1">
      <alignment horizontal="right"/>
    </xf>
    <xf numFmtId="49" fontId="20" fillId="37" borderId="10" xfId="42" applyNumberFormat="1" applyFont="1" applyFill="1" applyBorder="1" applyAlignment="1">
      <alignment horizontal="left" vertical="center" wrapText="1"/>
    </xf>
    <xf numFmtId="0" fontId="21" fillId="0" borderId="0" xfId="42" applyFont="1"/>
    <xf numFmtId="0" fontId="23" fillId="0" borderId="10" xfId="42" applyBorder="1" applyAlignment="1">
      <alignment horizontal="center" vertical="center"/>
    </xf>
    <xf numFmtId="0" fontId="23" fillId="38" borderId="10" xfId="42" applyFill="1" applyBorder="1" applyAlignment="1">
      <alignment horizontal="center" vertical="center"/>
    </xf>
    <xf numFmtId="0" fontId="23" fillId="0" borderId="10" xfId="42" applyBorder="1" applyAlignment="1">
      <alignment horizontal="right"/>
    </xf>
    <xf numFmtId="0" fontId="23" fillId="0" borderId="10" xfId="42" applyBorder="1" applyAlignment="1">
      <alignment wrapText="1"/>
    </xf>
    <xf numFmtId="0" fontId="23" fillId="0" borderId="10" xfId="42" applyBorder="1" applyAlignment="1">
      <alignment horizontal="left" vertical="center"/>
    </xf>
    <xf numFmtId="0" fontId="23" fillId="0" borderId="0" xfId="42"/>
    <xf numFmtId="0" fontId="23" fillId="38" borderId="0" xfId="42" applyFill="1"/>
    <xf numFmtId="49" fontId="23" fillId="0" borderId="10" xfId="42" applyNumberFormat="1" applyBorder="1" applyAlignment="1">
      <alignment wrapText="1"/>
    </xf>
    <xf numFmtId="0" fontId="23" fillId="39" borderId="10" xfId="42" applyFill="1" applyBorder="1"/>
    <xf numFmtId="0" fontId="23" fillId="39" borderId="10" xfId="42" applyFill="1" applyBorder="1" applyAlignment="1">
      <alignment horizontal="center" vertical="center"/>
    </xf>
    <xf numFmtId="0" fontId="23" fillId="39" borderId="10" xfId="42" applyFill="1" applyBorder="1" applyAlignment="1">
      <alignment horizontal="right"/>
    </xf>
    <xf numFmtId="0" fontId="23" fillId="40" borderId="10" xfId="42" applyFill="1" applyBorder="1" applyAlignment="1">
      <alignment horizontal="left" vertical="center"/>
    </xf>
    <xf numFmtId="0" fontId="23" fillId="40" borderId="10" xfId="42" applyFill="1" applyBorder="1" applyAlignment="1">
      <alignment horizontal="center" vertical="center"/>
    </xf>
    <xf numFmtId="0" fontId="23" fillId="40" borderId="10" xfId="42" applyFill="1" applyBorder="1" applyAlignment="1">
      <alignment horizontal="right"/>
    </xf>
    <xf numFmtId="0" fontId="23" fillId="40" borderId="10" xfId="42" applyFill="1" applyBorder="1" applyAlignment="1">
      <alignment horizontal="left" vertical="top" wrapText="1"/>
    </xf>
    <xf numFmtId="0" fontId="23" fillId="38" borderId="0" xfId="42" applyFill="1" applyAlignment="1">
      <alignment horizontal="center" vertical="center"/>
    </xf>
    <xf numFmtId="0" fontId="23" fillId="40" borderId="0" xfId="42" applyFill="1" applyAlignment="1">
      <alignment horizontal="center" vertical="center"/>
    </xf>
    <xf numFmtId="0" fontId="23" fillId="40" borderId="10" xfId="42" applyFill="1" applyBorder="1" applyAlignment="1">
      <alignment horizontal="right" wrapText="1"/>
    </xf>
    <xf numFmtId="0" fontId="23" fillId="40" borderId="10" xfId="42" applyFill="1" applyBorder="1" applyAlignment="1">
      <alignment horizontal="left" vertical="center" wrapText="1"/>
    </xf>
    <xf numFmtId="0" fontId="21" fillId="38" borderId="0" xfId="42" applyFont="1" applyFill="1" applyAlignment="1">
      <alignment horizontal="center" vertical="center"/>
    </xf>
    <xf numFmtId="0" fontId="21" fillId="38" borderId="0" xfId="42" applyFont="1" applyFill="1" applyAlignment="1">
      <alignment horizontal="left" vertical="center"/>
    </xf>
    <xf numFmtId="0" fontId="21" fillId="38" borderId="0" xfId="42" applyFont="1" applyFill="1" applyAlignment="1">
      <alignment horizontal="right"/>
    </xf>
    <xf numFmtId="49" fontId="21" fillId="38" borderId="0" xfId="42" applyNumberFormat="1" applyFont="1" applyFill="1" applyAlignment="1">
      <alignment horizontal="left" vertical="center" wrapText="1"/>
    </xf>
    <xf numFmtId="0" fontId="21" fillId="38" borderId="0" xfId="42" applyFont="1" applyFill="1"/>
    <xf numFmtId="0" fontId="25" fillId="33" borderId="12" xfId="0" applyFont="1" applyFill="1" applyBorder="1"/>
    <xf numFmtId="0" fontId="25" fillId="33" borderId="13" xfId="0" applyFont="1" applyFill="1" applyBorder="1"/>
    <xf numFmtId="0" fontId="21" fillId="33" borderId="0" xfId="0" applyFont="1" applyFill="1"/>
    <xf numFmtId="0" fontId="23" fillId="33" borderId="13" xfId="0" applyFont="1" applyFill="1" applyBorder="1"/>
    <xf numFmtId="0" fontId="0" fillId="0" borderId="24" xfId="0" applyBorder="1"/>
    <xf numFmtId="0" fontId="30" fillId="0" borderId="10" xfId="0" applyFont="1" applyBorder="1"/>
    <xf numFmtId="0" fontId="23" fillId="0" borderId="10" xfId="42" applyBorder="1"/>
    <xf numFmtId="0" fontId="21" fillId="41" borderId="10" xfId="42" applyFont="1" applyFill="1" applyBorder="1" applyAlignment="1">
      <alignment horizontal="center" vertical="center"/>
    </xf>
    <xf numFmtId="0" fontId="31" fillId="40" borderId="10" xfId="42" applyFont="1" applyFill="1" applyBorder="1" applyAlignment="1">
      <alignment horizontal="left" vertical="center" wrapText="1"/>
    </xf>
    <xf numFmtId="0" fontId="21" fillId="40" borderId="10" xfId="42" applyFont="1" applyFill="1" applyBorder="1" applyAlignment="1">
      <alignment horizontal="left" vertical="center"/>
    </xf>
    <xf numFmtId="0" fontId="21" fillId="33" borderId="25" xfId="0" applyFont="1" applyFill="1" applyBorder="1"/>
    <xf numFmtId="0" fontId="21" fillId="33" borderId="19" xfId="0" applyFont="1" applyFill="1" applyBorder="1"/>
    <xf numFmtId="0" fontId="21" fillId="33"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CCCA100F-A2BB-43C9-A8C3-70F74467046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nts\excel_testing\7.13%20conversion\sub6_fdd_sb_zu67_r0.7.13_reg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ATAPATH"/>
      <sheetName val="TOP_CTRL_ORAN_LPHY"/>
      <sheetName val="TOP_CTRL_HW"/>
      <sheetName val="TOP_CTRL_INTR"/>
      <sheetName val="TOP_CTRL_TEST"/>
    </sheetNames>
    <sheetDataSet>
      <sheetData sheetId="0">
        <row r="2">
          <cell r="A2" t="str">
            <v>FPGA_BASE_ADDR_FH_ORAN_RADIO_IF</v>
          </cell>
          <cell r="B2" t="str">
            <v>A0000000</v>
          </cell>
        </row>
        <row r="3">
          <cell r="A3" t="str">
            <v>FPGA_BASE_ADDR_FH_ETH1_AXI_DMA</v>
          </cell>
          <cell r="B3" t="str">
            <v>A0010000</v>
          </cell>
        </row>
        <row r="4">
          <cell r="A4" t="str">
            <v>FPGA_BASE_ADDR_FH_ETH1_GT_DRP</v>
          </cell>
          <cell r="B4" t="str">
            <v>A0020000</v>
          </cell>
        </row>
        <row r="5">
          <cell r="A5" t="str">
            <v>FPGA_BASE_ADDR_FH_ETH1_RX_TS_FIFO</v>
          </cell>
          <cell r="B5" t="str">
            <v>A0030000</v>
          </cell>
        </row>
        <row r="6">
          <cell r="A6" t="str">
            <v>FPGA_BASE_ADDR_FH_ETH1_TIMER_1588</v>
          </cell>
          <cell r="B6" t="str">
            <v>A0040000</v>
          </cell>
        </row>
        <row r="7">
          <cell r="A7" t="str">
            <v>FPGA_BASE_ADDR_FH_ETH1_TX_TS_FIFO</v>
          </cell>
          <cell r="B7" t="str">
            <v>A0050000</v>
          </cell>
        </row>
        <row r="8">
          <cell r="A8" t="str">
            <v>FPGA_BASE_ADDR_FH_ETH1_CORE</v>
          </cell>
          <cell r="B8" t="str">
            <v>A0060000</v>
          </cell>
        </row>
        <row r="9">
          <cell r="A9" t="str">
            <v>FPGA_BASE_ADDR_FH_ETH2_AXI_DMA</v>
          </cell>
          <cell r="B9" t="str">
            <v>A0110000</v>
          </cell>
        </row>
        <row r="10">
          <cell r="A10" t="str">
            <v>FPGA_BASE_ADDR_FH_ETH2_GT_DRP</v>
          </cell>
          <cell r="B10" t="str">
            <v>A0120000</v>
          </cell>
        </row>
        <row r="11">
          <cell r="A11" t="str">
            <v>FPGA_BASE_ADDR_FH_ETH2_RX_TS_FIFO</v>
          </cell>
          <cell r="B11" t="str">
            <v>A0130000</v>
          </cell>
        </row>
        <row r="12">
          <cell r="A12" t="str">
            <v>FPGA_BASE_ADDR_FH_ETH2_TIMER_1588</v>
          </cell>
          <cell r="B12" t="str">
            <v>A0140000</v>
          </cell>
        </row>
        <row r="13">
          <cell r="A13" t="str">
            <v>FPGA_BASE_ADDR_FH_ETH2_TX_TS_FIFO</v>
          </cell>
          <cell r="B13" t="str">
            <v>A0150000</v>
          </cell>
        </row>
        <row r="14">
          <cell r="A14" t="str">
            <v>FPGA_BASE_ADDR_FH_ETH2_CORE</v>
          </cell>
          <cell r="B14" t="str">
            <v>A0160000</v>
          </cell>
        </row>
        <row r="15">
          <cell r="A15" t="str">
            <v>FPGA_BASE_ADDR_TOP_CTRL_CMN</v>
          </cell>
          <cell r="B15" t="str">
            <v>A0260000</v>
          </cell>
        </row>
        <row r="16">
          <cell r="A16" t="str">
            <v>FPGA_BASE_ADDR_TOP_CTRL_ORAN_LPHY</v>
          </cell>
          <cell r="B16" t="str">
            <v>A0262000</v>
          </cell>
        </row>
        <row r="17">
          <cell r="A17" t="str">
            <v>FPGA_BASE_ADDR_TOP_CTRL_HW</v>
          </cell>
          <cell r="B17" t="str">
            <v>A0264000</v>
          </cell>
        </row>
        <row r="18">
          <cell r="A18" t="str">
            <v>FPGA_BASE_ADDR_TOP_CTRL_INTR</v>
          </cell>
          <cell r="B18" t="str">
            <v>A0266000</v>
          </cell>
        </row>
        <row r="19">
          <cell r="A19" t="str">
            <v>FPGA_BASE_ADDR_TOP_CTRL_TEST</v>
          </cell>
          <cell r="B19" t="str">
            <v>A0268000</v>
          </cell>
        </row>
        <row r="20">
          <cell r="A20" t="str">
            <v>FPGA_BASE_ADDR_TOP_CTRL_DATAPATH</v>
          </cell>
          <cell r="B20" t="str">
            <v>A026A000</v>
          </cell>
        </row>
        <row r="21">
          <cell r="A21" t="str">
            <v>FPGA_BASE_ADDR_DL_CHAN_FILTER0</v>
          </cell>
          <cell r="B21" t="str">
            <v>A1000000</v>
          </cell>
        </row>
        <row r="22">
          <cell r="A22" t="str">
            <v>FPGA_BASE_ADDR_DL_CHAN_FILTER1</v>
          </cell>
          <cell r="B22" t="str">
            <v>A1040000</v>
          </cell>
        </row>
        <row r="23">
          <cell r="A23" t="str">
            <v>FPGA_BASE_ADDR_DL_MIXER0</v>
          </cell>
          <cell r="B23" t="str">
            <v>A1080000</v>
          </cell>
        </row>
        <row r="24">
          <cell r="A24" t="str">
            <v>FPGA_BASE_ADDR_DL_MIXER1</v>
          </cell>
          <cell r="B24" t="str">
            <v>A10C0000</v>
          </cell>
        </row>
        <row r="25">
          <cell r="A25" t="str">
            <v>FPGA_BASE_ADDR_UL_CHAN_FILTER0</v>
          </cell>
          <cell r="B25" t="str">
            <v>A1100000</v>
          </cell>
        </row>
        <row r="26">
          <cell r="A26" t="str">
            <v>FPGA_BASE_ADDR_UL_CHAN_FILTER1</v>
          </cell>
          <cell r="B26" t="str">
            <v>A1140000</v>
          </cell>
        </row>
        <row r="27">
          <cell r="A27" t="str">
            <v>FPGA_BASE_ADDR_UL_MIXER0</v>
          </cell>
          <cell r="B27" t="str">
            <v>A1180000</v>
          </cell>
        </row>
        <row r="28">
          <cell r="A28" t="str">
            <v>FPGA_BASE_ADDR_UL_MIXER1</v>
          </cell>
          <cell r="B28" t="str">
            <v>A11C0000</v>
          </cell>
        </row>
        <row r="29">
          <cell r="A29" t="str">
            <v>FPGA_BASE_ADDR_RF_DATA_CONVERTER</v>
          </cell>
          <cell r="B29" t="str">
            <v>A1200000</v>
          </cell>
        </row>
        <row r="30">
          <cell r="A30" t="str">
            <v>FPGA_BASE_ADDR_XDFE_PRACH</v>
          </cell>
          <cell r="B30" t="str">
            <v>A1240000</v>
          </cell>
        </row>
        <row r="31">
          <cell r="A31" t="str">
            <v>FPGA_BASE_ADDR_DEBUG_RF_BUF</v>
          </cell>
          <cell r="B31" t="str">
            <v>A2000000</v>
          </cell>
        </row>
        <row r="32">
          <cell r="A32" t="str">
            <v>FPGA_BASE_ADDR_CFR</v>
          </cell>
          <cell r="B32" t="str">
            <v>A3000000</v>
          </cell>
        </row>
        <row r="33">
          <cell r="A33" t="str">
            <v>FPGA_BASE_ADDR_GPIO</v>
          </cell>
          <cell r="B33" t="str">
            <v>A4000000</v>
          </cell>
        </row>
        <row r="34">
          <cell r="A34" t="str">
            <v>FPGA_BASE_ADDR_I2C_0</v>
          </cell>
          <cell r="B34" t="str">
            <v>A4010000</v>
          </cell>
        </row>
        <row r="35">
          <cell r="A35" t="str">
            <v>FPGA_BASE_ADDR_I2C_1</v>
          </cell>
          <cell r="B35" t="str">
            <v>A4020000</v>
          </cell>
        </row>
        <row r="36">
          <cell r="A36" t="str">
            <v>FPGA_BASE_ADDR_ADC_DMA</v>
          </cell>
          <cell r="B36" t="str">
            <v>A5000000</v>
          </cell>
        </row>
        <row r="37">
          <cell r="A37" t="str">
            <v>FPGA_BASE_ADDR_DAC_DMA</v>
          </cell>
          <cell r="B37" t="str">
            <v>A5001000</v>
          </cell>
        </row>
        <row r="38">
          <cell r="A38" t="str">
            <v>FPGA_BASE_ADDR_GPIO_ADC</v>
          </cell>
          <cell r="B38" t="str">
            <v>A5002000</v>
          </cell>
        </row>
        <row r="39">
          <cell r="A39" t="str">
            <v>FPGA_BASE_ADDR_GPIO_DAC</v>
          </cell>
          <cell r="B39" t="str">
            <v>A5003000</v>
          </cell>
        </row>
        <row r="40">
          <cell r="A40" t="str">
            <v>FPGA_BASE_ADDR_DPD_CTRL</v>
          </cell>
          <cell r="B40" t="str">
            <v>B0000000</v>
          </cell>
        </row>
        <row r="41">
          <cell r="A41" t="str">
            <v>FPGA_BASE_ADDR_DPD_USER</v>
          </cell>
          <cell r="B41" t="str">
            <v>B4000000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
  <sheetViews>
    <sheetView zoomScaleNormal="100" workbookViewId="0">
      <selection activeCell="B23" sqref="B23"/>
    </sheetView>
  </sheetViews>
  <sheetFormatPr defaultRowHeight="14.4"/>
  <cols>
    <col min="1" max="1" width="67" customWidth="1"/>
    <col min="2" max="2" width="16.5546875" customWidth="1"/>
    <col min="3" max="3" width="19.88671875" customWidth="1"/>
    <col min="4" max="4" width="10.6640625" customWidth="1"/>
    <col min="5" max="5" width="75.5546875" customWidth="1"/>
  </cols>
  <sheetData>
    <row r="1" spans="1:5">
      <c r="A1" s="18" t="s">
        <v>0</v>
      </c>
      <c r="B1" s="18" t="s">
        <v>1</v>
      </c>
      <c r="C1" s="18" t="s">
        <v>2</v>
      </c>
      <c r="D1" s="18" t="s">
        <v>3</v>
      </c>
      <c r="E1" s="18" t="s">
        <v>4</v>
      </c>
    </row>
    <row r="2" spans="1:5">
      <c r="A2" s="19" t="s">
        <v>5</v>
      </c>
      <c r="B2" s="19" t="s">
        <v>6</v>
      </c>
      <c r="C2" s="19" t="str">
        <f>CONCATENATE(LEFT(B2,4),"_",RIGHT(B2,4))</f>
        <v>A000_0000</v>
      </c>
      <c r="D2" s="19" t="s">
        <v>7</v>
      </c>
      <c r="E2" s="19" t="s">
        <v>8</v>
      </c>
    </row>
    <row r="3" spans="1:5">
      <c r="A3" s="15" t="s">
        <v>9</v>
      </c>
      <c r="B3" s="19" t="s">
        <v>10</v>
      </c>
      <c r="C3" s="19" t="str">
        <f t="shared" ref="C3:C36" si="0">CONCATENATE(LEFT(B3,4),"_",RIGHT(B3,4))</f>
        <v>A001_0000</v>
      </c>
      <c r="D3" s="19" t="s">
        <v>11</v>
      </c>
      <c r="E3" s="19" t="s">
        <v>12</v>
      </c>
    </row>
    <row r="4" spans="1:5">
      <c r="A4" s="15" t="s">
        <v>13</v>
      </c>
      <c r="B4" s="19" t="s">
        <v>14</v>
      </c>
      <c r="C4" s="19" t="str">
        <f t="shared" si="0"/>
        <v>A002_0000</v>
      </c>
      <c r="D4" s="19" t="s">
        <v>11</v>
      </c>
      <c r="E4" s="19" t="s">
        <v>12</v>
      </c>
    </row>
    <row r="5" spans="1:5">
      <c r="A5" s="20" t="s">
        <v>15</v>
      </c>
      <c r="B5" s="19" t="s">
        <v>16</v>
      </c>
      <c r="C5" s="19" t="str">
        <f t="shared" si="0"/>
        <v>A003_0000</v>
      </c>
      <c r="D5" s="19" t="s">
        <v>7</v>
      </c>
      <c r="E5" s="19" t="s">
        <v>12</v>
      </c>
    </row>
    <row r="6" spans="1:5">
      <c r="A6" s="20" t="s">
        <v>17</v>
      </c>
      <c r="B6" s="19" t="s">
        <v>18</v>
      </c>
      <c r="C6" s="19" t="str">
        <f t="shared" si="0"/>
        <v>A004_0000</v>
      </c>
      <c r="D6" s="19" t="s">
        <v>7</v>
      </c>
      <c r="E6" s="19" t="s">
        <v>12</v>
      </c>
    </row>
    <row r="7" spans="1:5">
      <c r="A7" s="20" t="s">
        <v>19</v>
      </c>
      <c r="B7" s="19" t="s">
        <v>20</v>
      </c>
      <c r="C7" s="19" t="str">
        <f t="shared" si="0"/>
        <v>A005_0000</v>
      </c>
      <c r="D7" s="19" t="s">
        <v>7</v>
      </c>
      <c r="E7" s="19" t="s">
        <v>12</v>
      </c>
    </row>
    <row r="8" spans="1:5">
      <c r="A8" s="20" t="s">
        <v>21</v>
      </c>
      <c r="B8" s="19" t="s">
        <v>22</v>
      </c>
      <c r="C8" s="19" t="str">
        <f t="shared" si="0"/>
        <v>A006_0000</v>
      </c>
      <c r="D8" s="19" t="s">
        <v>7</v>
      </c>
      <c r="E8" s="19" t="s">
        <v>12</v>
      </c>
    </row>
    <row r="9" spans="1:5">
      <c r="A9" s="15" t="s">
        <v>23</v>
      </c>
      <c r="B9" s="19" t="s">
        <v>24</v>
      </c>
      <c r="C9" s="19" t="str">
        <f t="shared" si="0"/>
        <v>A011_0000</v>
      </c>
      <c r="D9" s="19" t="s">
        <v>11</v>
      </c>
      <c r="E9" s="19" t="s">
        <v>12</v>
      </c>
    </row>
    <row r="10" spans="1:5">
      <c r="A10" s="15" t="s">
        <v>25</v>
      </c>
      <c r="B10" s="19" t="s">
        <v>26</v>
      </c>
      <c r="C10" s="19" t="str">
        <f t="shared" si="0"/>
        <v>A012_0000</v>
      </c>
      <c r="D10" s="19" t="s">
        <v>11</v>
      </c>
      <c r="E10" s="19" t="s">
        <v>12</v>
      </c>
    </row>
    <row r="11" spans="1:5">
      <c r="A11" s="20" t="s">
        <v>27</v>
      </c>
      <c r="B11" s="19" t="s">
        <v>28</v>
      </c>
      <c r="C11" s="19" t="str">
        <f t="shared" si="0"/>
        <v>A013_0000</v>
      </c>
      <c r="D11" s="19" t="s">
        <v>7</v>
      </c>
      <c r="E11" s="19" t="s">
        <v>12</v>
      </c>
    </row>
    <row r="12" spans="1:5">
      <c r="A12" s="20" t="s">
        <v>29</v>
      </c>
      <c r="B12" s="19" t="s">
        <v>30</v>
      </c>
      <c r="C12" s="19" t="str">
        <f t="shared" si="0"/>
        <v>A014_0000</v>
      </c>
      <c r="D12" s="19" t="s">
        <v>7</v>
      </c>
      <c r="E12" s="19" t="s">
        <v>12</v>
      </c>
    </row>
    <row r="13" spans="1:5">
      <c r="A13" s="20" t="s">
        <v>31</v>
      </c>
      <c r="B13" s="19" t="s">
        <v>32</v>
      </c>
      <c r="C13" s="19" t="str">
        <f t="shared" si="0"/>
        <v>A015_0000</v>
      </c>
      <c r="D13" s="19" t="s">
        <v>7</v>
      </c>
      <c r="E13" s="19" t="s">
        <v>12</v>
      </c>
    </row>
    <row r="14" spans="1:5">
      <c r="A14" s="20" t="s">
        <v>33</v>
      </c>
      <c r="B14" s="19" t="s">
        <v>34</v>
      </c>
      <c r="C14" s="19" t="str">
        <f t="shared" si="0"/>
        <v>A016_0000</v>
      </c>
      <c r="D14" s="19" t="s">
        <v>7</v>
      </c>
      <c r="E14" s="19" t="s">
        <v>12</v>
      </c>
    </row>
    <row r="15" spans="1:5">
      <c r="A15" s="19" t="s">
        <v>35</v>
      </c>
      <c r="B15" s="19" t="s">
        <v>36</v>
      </c>
      <c r="C15" s="19" t="str">
        <f t="shared" si="0"/>
        <v>A026_0000</v>
      </c>
      <c r="D15" s="19" t="s">
        <v>37</v>
      </c>
      <c r="E15" s="19" t="s">
        <v>38</v>
      </c>
    </row>
    <row r="16" spans="1:5">
      <c r="A16" s="108" t="s">
        <v>39</v>
      </c>
      <c r="B16" s="19" t="s">
        <v>40</v>
      </c>
      <c r="C16" s="19" t="str">
        <f t="shared" si="0"/>
        <v>A026_2000</v>
      </c>
      <c r="D16" s="19" t="s">
        <v>37</v>
      </c>
      <c r="E16" s="19" t="s">
        <v>41</v>
      </c>
    </row>
    <row r="17" spans="1:5">
      <c r="A17" s="19" t="s">
        <v>42</v>
      </c>
      <c r="B17" s="19" t="s">
        <v>43</v>
      </c>
      <c r="C17" s="19" t="str">
        <f>CONCATENATE(LEFT(B17,4),"_",RIGHT(B17,4))</f>
        <v>A026_4000</v>
      </c>
      <c r="D17" s="19" t="s">
        <v>37</v>
      </c>
      <c r="E17" s="19" t="s">
        <v>44</v>
      </c>
    </row>
    <row r="18" spans="1:5">
      <c r="A18" s="19" t="s">
        <v>45</v>
      </c>
      <c r="B18" s="19" t="s">
        <v>46</v>
      </c>
      <c r="C18" s="19" t="str">
        <f t="shared" si="0"/>
        <v>A026_6000</v>
      </c>
      <c r="D18" s="19" t="s">
        <v>37</v>
      </c>
      <c r="E18" s="19" t="s">
        <v>47</v>
      </c>
    </row>
    <row r="19" spans="1:5">
      <c r="A19" s="91" t="s">
        <v>48</v>
      </c>
      <c r="B19" s="91" t="s">
        <v>49</v>
      </c>
      <c r="C19" s="91" t="str">
        <f t="shared" si="0"/>
        <v>A026_8000</v>
      </c>
      <c r="D19" s="91" t="s">
        <v>37</v>
      </c>
      <c r="E19" s="91"/>
    </row>
    <row r="20" spans="1:5">
      <c r="A20" s="92" t="s">
        <v>50</v>
      </c>
      <c r="B20" s="140" t="s">
        <v>51</v>
      </c>
      <c r="C20" s="148" t="str">
        <f t="shared" si="0"/>
        <v>A026_A000</v>
      </c>
      <c r="D20" s="150" t="s">
        <v>37</v>
      </c>
      <c r="E20" s="150" t="s">
        <v>52</v>
      </c>
    </row>
    <row r="21" spans="1:5">
      <c r="A21" s="108" t="s">
        <v>53</v>
      </c>
      <c r="B21" s="139" t="s">
        <v>54</v>
      </c>
      <c r="C21" s="139" t="str">
        <f t="shared" si="0"/>
        <v>A026_C000</v>
      </c>
      <c r="D21" s="139" t="s">
        <v>37</v>
      </c>
      <c r="E21" s="149" t="s">
        <v>41</v>
      </c>
    </row>
    <row r="22" spans="1:5">
      <c r="A22" s="92" t="s">
        <v>55</v>
      </c>
      <c r="B22" s="92" t="s">
        <v>56</v>
      </c>
      <c r="C22" s="92" t="str">
        <f t="shared" si="0"/>
        <v>A026_E000</v>
      </c>
      <c r="D22" s="92" t="s">
        <v>37</v>
      </c>
      <c r="E22" s="92" t="s">
        <v>52</v>
      </c>
    </row>
    <row r="23" spans="1:5">
      <c r="A23" s="138" t="s">
        <v>57</v>
      </c>
      <c r="B23" s="92" t="s">
        <v>58</v>
      </c>
      <c r="C23" s="92" t="str">
        <f t="shared" ref="C23" si="1">CONCATENATE(LEFT(B23,4),"_",RIGHT(B23,4))</f>
        <v>A027_0000</v>
      </c>
      <c r="D23" s="92" t="s">
        <v>37</v>
      </c>
      <c r="E23" s="92" t="s">
        <v>59</v>
      </c>
    </row>
    <row r="24" spans="1:5">
      <c r="A24" s="15" t="s">
        <v>60</v>
      </c>
      <c r="B24" s="15" t="s">
        <v>61</v>
      </c>
      <c r="C24" s="15" t="s">
        <v>62</v>
      </c>
      <c r="D24" s="15" t="s">
        <v>63</v>
      </c>
      <c r="E24" s="15" t="s">
        <v>12</v>
      </c>
    </row>
    <row r="25" spans="1:5">
      <c r="A25" s="24" t="s">
        <v>64</v>
      </c>
      <c r="B25" s="24" t="s">
        <v>65</v>
      </c>
      <c r="C25" s="24" t="s">
        <v>66</v>
      </c>
      <c r="D25" s="24" t="s">
        <v>63</v>
      </c>
      <c r="E25" s="24" t="s">
        <v>12</v>
      </c>
    </row>
    <row r="26" spans="1:5">
      <c r="A26" s="19" t="s">
        <v>67</v>
      </c>
      <c r="B26" s="19" t="s">
        <v>68</v>
      </c>
      <c r="C26" s="19" t="s">
        <v>69</v>
      </c>
      <c r="D26" s="19" t="s">
        <v>63</v>
      </c>
      <c r="E26" s="19" t="s">
        <v>12</v>
      </c>
    </row>
    <row r="27" spans="1:5">
      <c r="A27" s="19" t="s">
        <v>70</v>
      </c>
      <c r="B27" s="19" t="s">
        <v>71</v>
      </c>
      <c r="C27" s="19" t="s">
        <v>72</v>
      </c>
      <c r="D27" s="19" t="s">
        <v>63</v>
      </c>
      <c r="E27" s="19" t="s">
        <v>12</v>
      </c>
    </row>
    <row r="28" spans="1:5">
      <c r="A28" s="19" t="s">
        <v>73</v>
      </c>
      <c r="B28" s="19" t="s">
        <v>74</v>
      </c>
      <c r="C28" s="19" t="s">
        <v>75</v>
      </c>
      <c r="D28" s="19" t="s">
        <v>63</v>
      </c>
      <c r="E28" s="19" t="s">
        <v>12</v>
      </c>
    </row>
    <row r="29" spans="1:5">
      <c r="A29" s="19" t="s">
        <v>76</v>
      </c>
      <c r="B29" s="19" t="s">
        <v>77</v>
      </c>
      <c r="C29" s="19" t="s">
        <v>78</v>
      </c>
      <c r="D29" s="19" t="s">
        <v>63</v>
      </c>
      <c r="E29" s="19" t="s">
        <v>12</v>
      </c>
    </row>
    <row r="30" spans="1:5">
      <c r="A30" s="19" t="s">
        <v>79</v>
      </c>
      <c r="B30" s="19" t="s">
        <v>80</v>
      </c>
      <c r="C30" s="19" t="s">
        <v>81</v>
      </c>
      <c r="D30" s="19" t="s">
        <v>63</v>
      </c>
      <c r="E30" s="19" t="s">
        <v>12</v>
      </c>
    </row>
    <row r="31" spans="1:5">
      <c r="A31" s="19" t="s">
        <v>82</v>
      </c>
      <c r="B31" s="19" t="s">
        <v>83</v>
      </c>
      <c r="C31" s="19" t="s">
        <v>84</v>
      </c>
      <c r="D31" s="19" t="s">
        <v>63</v>
      </c>
      <c r="E31" s="19" t="s">
        <v>12</v>
      </c>
    </row>
    <row r="32" spans="1:5">
      <c r="A32" s="19" t="s">
        <v>85</v>
      </c>
      <c r="B32" s="19" t="s">
        <v>86</v>
      </c>
      <c r="C32" s="19" t="s">
        <v>87</v>
      </c>
      <c r="D32" s="19" t="s">
        <v>63</v>
      </c>
      <c r="E32" s="19" t="s">
        <v>12</v>
      </c>
    </row>
    <row r="33" spans="1:5">
      <c r="A33" s="19" t="s">
        <v>88</v>
      </c>
      <c r="B33" s="19" t="s">
        <v>89</v>
      </c>
      <c r="C33" s="19" t="str">
        <f>CONCATENATE(LEFT(B33,4),"_",RIGHT(B33,4))</f>
        <v>A124_0000</v>
      </c>
      <c r="D33" s="19" t="s">
        <v>63</v>
      </c>
      <c r="E33" s="19" t="s">
        <v>12</v>
      </c>
    </row>
    <row r="34" spans="1:5">
      <c r="A34" s="19" t="s">
        <v>90</v>
      </c>
      <c r="B34" s="19" t="s">
        <v>91</v>
      </c>
      <c r="C34" s="19" t="str">
        <f t="shared" si="0"/>
        <v>A200_0000</v>
      </c>
      <c r="D34" s="19" t="s">
        <v>92</v>
      </c>
      <c r="E34" s="19" t="s">
        <v>93</v>
      </c>
    </row>
    <row r="35" spans="1:5">
      <c r="A35" s="19" t="s">
        <v>94</v>
      </c>
      <c r="B35" s="19" t="s">
        <v>95</v>
      </c>
      <c r="C35" s="19" t="str">
        <f t="shared" si="0"/>
        <v>A300_0000</v>
      </c>
      <c r="D35" s="19" t="s">
        <v>96</v>
      </c>
      <c r="E35" s="19" t="s">
        <v>12</v>
      </c>
    </row>
    <row r="36" spans="1:5">
      <c r="A36" s="15" t="s">
        <v>97</v>
      </c>
      <c r="B36" s="19" t="s">
        <v>98</v>
      </c>
      <c r="C36" s="19" t="str">
        <f t="shared" si="0"/>
        <v>A400_0000</v>
      </c>
      <c r="D36" s="19" t="s">
        <v>11</v>
      </c>
      <c r="E36" s="19"/>
    </row>
    <row r="37" spans="1:5">
      <c r="A37" s="19" t="s">
        <v>99</v>
      </c>
      <c r="B37" s="19" t="s">
        <v>100</v>
      </c>
      <c r="C37" s="19" t="str">
        <f t="shared" ref="C37" si="2">CONCATENATE(LEFT(B37,4),"_",RIGHT(B37,4))</f>
        <v>A401_0000</v>
      </c>
      <c r="D37" s="19" t="s">
        <v>7</v>
      </c>
      <c r="E37" s="19" t="s">
        <v>101</v>
      </c>
    </row>
    <row r="38" spans="1:5">
      <c r="A38" s="19" t="s">
        <v>102</v>
      </c>
      <c r="B38" s="19" t="s">
        <v>103</v>
      </c>
      <c r="C38" s="19" t="str">
        <f>CONCATENATE(LEFT(B38,4),"_",RIGHT(B38,4))</f>
        <v>A402_0000</v>
      </c>
      <c r="D38" s="19" t="s">
        <v>7</v>
      </c>
      <c r="E38" s="19" t="s">
        <v>101</v>
      </c>
    </row>
    <row r="39" spans="1:5">
      <c r="A39" s="19" t="s">
        <v>104</v>
      </c>
      <c r="B39" s="19" t="s">
        <v>105</v>
      </c>
      <c r="C39" s="19" t="str">
        <f>CONCATENATE(LEFT(B39,4),"_",RIGHT(B39,4))</f>
        <v>A500_0000</v>
      </c>
      <c r="D39" s="19" t="s">
        <v>11</v>
      </c>
      <c r="E39" s="21" t="s">
        <v>106</v>
      </c>
    </row>
    <row r="40" spans="1:5">
      <c r="A40" s="22" t="s">
        <v>107</v>
      </c>
      <c r="B40" s="19" t="s">
        <v>108</v>
      </c>
      <c r="C40" s="19" t="str">
        <f t="shared" ref="C40:C42" si="3">CONCATENATE(LEFT(B40,4),"_",RIGHT(B40,4))</f>
        <v>A500_1000</v>
      </c>
      <c r="D40" s="19" t="s">
        <v>11</v>
      </c>
      <c r="E40" s="21" t="s">
        <v>109</v>
      </c>
    </row>
    <row r="41" spans="1:5" ht="57.6">
      <c r="A41" s="19" t="s">
        <v>110</v>
      </c>
      <c r="B41" s="19" t="s">
        <v>111</v>
      </c>
      <c r="C41" s="19" t="str">
        <f t="shared" si="3"/>
        <v>A500_2000</v>
      </c>
      <c r="D41" s="19" t="s">
        <v>11</v>
      </c>
      <c r="E41" s="23" t="s">
        <v>112</v>
      </c>
    </row>
    <row r="42" spans="1:5" ht="43.2">
      <c r="A42" s="19" t="s">
        <v>113</v>
      </c>
      <c r="B42" s="19" t="s">
        <v>114</v>
      </c>
      <c r="C42" s="19" t="str">
        <f t="shared" si="3"/>
        <v>A500_3000</v>
      </c>
      <c r="D42" s="19" t="s">
        <v>11</v>
      </c>
      <c r="E42" s="23" t="s">
        <v>115</v>
      </c>
    </row>
    <row r="43" spans="1:5">
      <c r="A43" s="19" t="s">
        <v>116</v>
      </c>
      <c r="B43" s="19" t="s">
        <v>117</v>
      </c>
      <c r="C43" s="19" t="str">
        <f>CONCATENATE(LEFT(B43,4),"_",RIGHT(B43,4))</f>
        <v>B000_0000</v>
      </c>
      <c r="D43" s="19" t="s">
        <v>118</v>
      </c>
      <c r="E43" s="19" t="s">
        <v>12</v>
      </c>
    </row>
    <row r="44" spans="1:5">
      <c r="A44" s="19" t="s">
        <v>119</v>
      </c>
      <c r="B44" s="15" t="s">
        <v>120</v>
      </c>
      <c r="C44" s="19" t="str">
        <f>CONCATENATE(LEFT(B44,4),"_",RIGHT(B44,4))</f>
        <v>B400_0000</v>
      </c>
      <c r="D44" s="19" t="s">
        <v>121</v>
      </c>
      <c r="E44" s="19" t="s">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61B7-2FDA-4E85-A88D-F0226EEFE131}">
  <sheetPr>
    <tabColor rgb="FFE7E6E6"/>
  </sheetPr>
  <dimension ref="A1:BJ37"/>
  <sheetViews>
    <sheetView tabSelected="1" zoomScale="85" zoomScaleNormal="85" workbookViewId="0">
      <selection activeCell="F19" sqref="F19"/>
    </sheetView>
  </sheetViews>
  <sheetFormatPr defaultColWidth="8.88671875" defaultRowHeight="14.4"/>
  <cols>
    <col min="1" max="1" width="40.88671875" style="133" customWidth="1"/>
    <col min="2" max="2" width="47.109375" style="134" customWidth="1"/>
    <col min="3" max="3" width="19.44140625" style="133" customWidth="1"/>
    <col min="4" max="4" width="15" style="133" customWidth="1"/>
    <col min="5" max="5" width="9.5546875" style="133" customWidth="1"/>
    <col min="6" max="6" width="33.44140625" style="133" customWidth="1"/>
    <col min="7" max="7" width="11.77734375" style="133" customWidth="1"/>
    <col min="8" max="8" width="19.109375" style="135" customWidth="1"/>
    <col min="9" max="9" width="52.44140625" style="136" customWidth="1"/>
    <col min="10" max="10" width="38.6640625" style="134" customWidth="1"/>
    <col min="11" max="16384" width="8.88671875" style="137"/>
  </cols>
  <sheetData>
    <row r="1" spans="1:62" s="113" customFormat="1">
      <c r="A1" s="109" t="s">
        <v>122</v>
      </c>
      <c r="B1" s="110" t="s">
        <v>123</v>
      </c>
      <c r="C1" s="109" t="s">
        <v>124</v>
      </c>
      <c r="D1" s="109" t="s">
        <v>125</v>
      </c>
      <c r="E1" s="109" t="s">
        <v>126</v>
      </c>
      <c r="F1" s="109" t="s">
        <v>127</v>
      </c>
      <c r="G1" s="109" t="s">
        <v>128</v>
      </c>
      <c r="H1" s="111" t="s">
        <v>129</v>
      </c>
      <c r="I1" s="112" t="s">
        <v>130</v>
      </c>
      <c r="J1" s="110" t="s">
        <v>131</v>
      </c>
    </row>
    <row r="2" spans="1:62" s="120" customFormat="1">
      <c r="A2" s="114" t="s">
        <v>57</v>
      </c>
      <c r="B2" s="144" t="s">
        <v>3276</v>
      </c>
      <c r="C2" s="114">
        <v>0</v>
      </c>
      <c r="D2" s="145" t="str">
        <f>DEC2HEX(HEX2DEC(BaseAddressTable!$B$23)+HEX2DEC(C2))</f>
        <v>A0270000</v>
      </c>
      <c r="E2" s="114" t="s">
        <v>133</v>
      </c>
      <c r="F2" s="115" t="s">
        <v>3258</v>
      </c>
      <c r="G2" s="114" t="s">
        <v>135</v>
      </c>
      <c r="H2" s="116">
        <v>0</v>
      </c>
      <c r="I2" s="117" t="s">
        <v>136</v>
      </c>
      <c r="J2" s="118" t="str">
        <f>IF(E2="RO",CONCATENATE("param.",F2), CONCATENATE("ctrl.",F2))</f>
        <v>param.hc_revision_num</v>
      </c>
      <c r="K2" s="119"/>
    </row>
    <row r="3" spans="1:62" s="120" customFormat="1">
      <c r="A3" s="114" t="s">
        <v>57</v>
      </c>
      <c r="B3" s="144" t="s">
        <v>3276</v>
      </c>
      <c r="C3" s="114">
        <v>0</v>
      </c>
      <c r="D3" s="145" t="str">
        <f>DEC2HEX(HEX2DEC(BaseAddressTable!$B$23)+HEX2DEC(C3))</f>
        <v>A0270000</v>
      </c>
      <c r="E3" s="114" t="s">
        <v>133</v>
      </c>
      <c r="F3" s="115" t="s">
        <v>3259</v>
      </c>
      <c r="G3" s="114" t="s">
        <v>138</v>
      </c>
      <c r="H3" s="116">
        <v>0</v>
      </c>
      <c r="I3" s="117" t="s">
        <v>139</v>
      </c>
      <c r="J3" s="118" t="str">
        <f>IF(E3="RO",CONCATENATE("param.",F3), CONCATENATE("ctrl.",F3))</f>
        <v>param.hc_minor_version</v>
      </c>
      <c r="K3" s="119"/>
    </row>
    <row r="4" spans="1:62" s="120" customFormat="1">
      <c r="A4" s="114" t="s">
        <v>57</v>
      </c>
      <c r="B4" s="144" t="s">
        <v>3276</v>
      </c>
      <c r="C4" s="114">
        <v>0</v>
      </c>
      <c r="D4" s="145" t="str">
        <f>DEC2HEX(HEX2DEC(BaseAddressTable!$B$23)+HEX2DEC(C4))</f>
        <v>A0270000</v>
      </c>
      <c r="E4" s="114" t="s">
        <v>133</v>
      </c>
      <c r="F4" s="115" t="s">
        <v>3260</v>
      </c>
      <c r="G4" s="114" t="s">
        <v>141</v>
      </c>
      <c r="H4" s="116">
        <v>0</v>
      </c>
      <c r="I4" s="121" t="s">
        <v>142</v>
      </c>
      <c r="J4" s="118" t="str">
        <f>IF(E4="RO",CONCATENATE("param.",F4), CONCATENATE("ctrl.",F4))</f>
        <v>param.hc_major_version</v>
      </c>
      <c r="K4" s="119"/>
    </row>
    <row r="5" spans="1:62" s="120" customFormat="1">
      <c r="A5" s="114" t="s">
        <v>57</v>
      </c>
      <c r="B5" s="144" t="s">
        <v>3177</v>
      </c>
      <c r="C5" s="123">
        <v>4</v>
      </c>
      <c r="D5" s="145" t="str">
        <f>DEC2HEX(HEX2DEC(BaseAddressTable!$B$23)+HEX2DEC(C5))</f>
        <v>A0270004</v>
      </c>
      <c r="E5" s="123" t="s">
        <v>133</v>
      </c>
      <c r="F5" s="123" t="s">
        <v>3261</v>
      </c>
      <c r="G5" s="123" t="s">
        <v>145</v>
      </c>
      <c r="H5" s="124">
        <v>0</v>
      </c>
      <c r="I5" s="122" t="s">
        <v>146</v>
      </c>
      <c r="J5" s="118" t="str">
        <f>IF(E5="RO",CONCATENATE("param.",F5), CONCATENATE("ctrl.",F5))</f>
        <v>param.hc_debug_revision</v>
      </c>
      <c r="K5" s="119"/>
    </row>
    <row r="6" spans="1:62" s="130" customFormat="1">
      <c r="A6" s="114" t="s">
        <v>57</v>
      </c>
      <c r="B6" s="144" t="s">
        <v>3262</v>
      </c>
      <c r="C6" s="126" t="s">
        <v>3178</v>
      </c>
      <c r="D6" s="145" t="str">
        <f>DEC2HEX(HEX2DEC(BaseAddressTable!$B$23)+HEX2DEC(C6))</f>
        <v>A0271F00</v>
      </c>
      <c r="E6" s="126" t="s">
        <v>153</v>
      </c>
      <c r="F6" s="126" t="s">
        <v>3249</v>
      </c>
      <c r="G6" s="126" t="s">
        <v>145</v>
      </c>
      <c r="H6" s="127">
        <v>0</v>
      </c>
      <c r="I6" s="128" t="s">
        <v>3263</v>
      </c>
      <c r="J6" s="125" t="s">
        <v>3094</v>
      </c>
      <c r="K6" s="129"/>
      <c r="L6" s="129"/>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row>
    <row r="7" spans="1:62" s="130" customFormat="1">
      <c r="A7" s="114" t="s">
        <v>57</v>
      </c>
      <c r="B7" s="144" t="s">
        <v>3264</v>
      </c>
      <c r="C7" s="126" t="s">
        <v>3179</v>
      </c>
      <c r="D7" s="145" t="str">
        <f>DEC2HEX(HEX2DEC(BaseAddressTable!$B$23)+HEX2DEC(C7))</f>
        <v>A0271F04</v>
      </c>
      <c r="E7" s="126" t="s">
        <v>153</v>
      </c>
      <c r="F7" s="126" t="s">
        <v>3250</v>
      </c>
      <c r="G7" s="126" t="s">
        <v>145</v>
      </c>
      <c r="H7" s="127">
        <v>1</v>
      </c>
      <c r="I7" s="128" t="s">
        <v>3265</v>
      </c>
      <c r="J7" s="125" t="s">
        <v>3098</v>
      </c>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row>
    <row r="8" spans="1:62" s="130" customFormat="1">
      <c r="A8" s="114" t="s">
        <v>57</v>
      </c>
      <c r="B8" s="144" t="s">
        <v>3266</v>
      </c>
      <c r="C8" s="126" t="s">
        <v>3180</v>
      </c>
      <c r="D8" s="145" t="str">
        <f>DEC2HEX(HEX2DEC(BaseAddressTable!$B$23)+HEX2DEC(C8))</f>
        <v>A0271F08</v>
      </c>
      <c r="E8" s="126" t="s">
        <v>153</v>
      </c>
      <c r="F8" s="126" t="s">
        <v>3251</v>
      </c>
      <c r="G8" s="126" t="s">
        <v>145</v>
      </c>
      <c r="H8" s="131">
        <v>1</v>
      </c>
      <c r="I8" s="128" t="s">
        <v>3267</v>
      </c>
      <c r="J8" s="125" t="s">
        <v>3102</v>
      </c>
      <c r="K8" s="129"/>
      <c r="L8" s="129"/>
      <c r="M8" s="129"/>
      <c r="N8" s="129"/>
      <c r="O8" s="129"/>
      <c r="P8" s="129"/>
      <c r="Q8" s="129"/>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row>
    <row r="9" spans="1:62" s="130" customFormat="1">
      <c r="A9" s="114" t="s">
        <v>57</v>
      </c>
      <c r="B9" s="144" t="s">
        <v>3268</v>
      </c>
      <c r="C9" s="126" t="str">
        <f t="shared" ref="C9:C36" si="0">DEC2HEX(HEX2DEC(C8)+4)</f>
        <v>1F0C</v>
      </c>
      <c r="D9" s="145" t="str">
        <f>DEC2HEX(HEX2DEC(BaseAddressTable!$B$23)+HEX2DEC(C9))</f>
        <v>A0271F0C</v>
      </c>
      <c r="E9" s="126" t="s">
        <v>153</v>
      </c>
      <c r="F9" s="126" t="s">
        <v>3252</v>
      </c>
      <c r="G9" s="126" t="s">
        <v>145</v>
      </c>
      <c r="H9" s="131">
        <v>0</v>
      </c>
      <c r="I9" s="128"/>
      <c r="J9" s="125" t="s">
        <v>3107</v>
      </c>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row>
    <row r="10" spans="1:62" s="130" customFormat="1">
      <c r="A10" s="114" t="s">
        <v>57</v>
      </c>
      <c r="B10" s="144" t="s">
        <v>3269</v>
      </c>
      <c r="C10" s="126" t="str">
        <f t="shared" si="0"/>
        <v>1F10</v>
      </c>
      <c r="D10" s="145" t="str">
        <f>DEC2HEX(HEX2DEC(BaseAddressTable!$B$23)+HEX2DEC(C10))</f>
        <v>A0271F10</v>
      </c>
      <c r="E10" s="126" t="s">
        <v>153</v>
      </c>
      <c r="F10" s="126" t="s">
        <v>3253</v>
      </c>
      <c r="G10" s="126" t="s">
        <v>145</v>
      </c>
      <c r="H10" s="131">
        <v>0</v>
      </c>
      <c r="I10" s="128"/>
      <c r="J10" s="125" t="s">
        <v>3111</v>
      </c>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row>
    <row r="11" spans="1:62" s="130" customFormat="1">
      <c r="A11" s="114" t="s">
        <v>57</v>
      </c>
      <c r="B11" s="144" t="s">
        <v>3270</v>
      </c>
      <c r="C11" s="126" t="str">
        <f t="shared" si="0"/>
        <v>1F14</v>
      </c>
      <c r="D11" s="145" t="str">
        <f>DEC2HEX(HEX2DEC(BaseAddressTable!$B$23)+HEX2DEC(C11))</f>
        <v>A0271F14</v>
      </c>
      <c r="E11" s="126" t="s">
        <v>153</v>
      </c>
      <c r="F11" s="126" t="s">
        <v>3254</v>
      </c>
      <c r="G11" s="126" t="s">
        <v>145</v>
      </c>
      <c r="H11" s="131">
        <v>0</v>
      </c>
      <c r="I11" s="128"/>
      <c r="J11" s="125" t="s">
        <v>3115</v>
      </c>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row>
    <row r="12" spans="1:62" s="130" customFormat="1">
      <c r="A12" s="114" t="s">
        <v>57</v>
      </c>
      <c r="B12" s="144" t="s">
        <v>3271</v>
      </c>
      <c r="C12" s="126" t="str">
        <f t="shared" si="0"/>
        <v>1F18</v>
      </c>
      <c r="D12" s="145" t="str">
        <f>DEC2HEX(HEX2DEC(BaseAddressTable!$B$23)+HEX2DEC(C12))</f>
        <v>A0271F18</v>
      </c>
      <c r="E12" s="126" t="s">
        <v>153</v>
      </c>
      <c r="F12" s="126" t="s">
        <v>3255</v>
      </c>
      <c r="G12" s="126" t="s">
        <v>145</v>
      </c>
      <c r="H12" s="127">
        <v>0</v>
      </c>
      <c r="I12" s="128"/>
      <c r="J12" s="125" t="s">
        <v>3118</v>
      </c>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c r="BG12" s="129"/>
      <c r="BH12" s="129"/>
      <c r="BI12" s="129"/>
      <c r="BJ12" s="129"/>
    </row>
    <row r="13" spans="1:62" s="130" customFormat="1">
      <c r="A13" s="114" t="s">
        <v>57</v>
      </c>
      <c r="B13" s="144" t="s">
        <v>3272</v>
      </c>
      <c r="C13" s="126" t="str">
        <f t="shared" si="0"/>
        <v>1F1C</v>
      </c>
      <c r="D13" s="145" t="str">
        <f>DEC2HEX(HEX2DEC(BaseAddressTable!$B$23)+HEX2DEC(C13))</f>
        <v>A0271F1C</v>
      </c>
      <c r="E13" s="126" t="s">
        <v>153</v>
      </c>
      <c r="F13" s="126" t="s">
        <v>3256</v>
      </c>
      <c r="G13" s="126" t="s">
        <v>145</v>
      </c>
      <c r="H13" s="127">
        <v>0</v>
      </c>
      <c r="I13" s="128"/>
      <c r="J13" s="125" t="s">
        <v>3123</v>
      </c>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c r="BI13" s="129"/>
      <c r="BJ13" s="129"/>
    </row>
    <row r="14" spans="1:62" s="130" customFormat="1" ht="19.2" customHeight="1">
      <c r="A14" s="114" t="s">
        <v>57</v>
      </c>
      <c r="B14" s="144" t="s">
        <v>3273</v>
      </c>
      <c r="C14" s="126" t="str">
        <f t="shared" si="0"/>
        <v>1F20</v>
      </c>
      <c r="D14" s="145" t="str">
        <f>DEC2HEX(HEX2DEC(BaseAddressTable!$B$23)+HEX2DEC(C14))</f>
        <v>A0271F20</v>
      </c>
      <c r="E14" s="126" t="s">
        <v>153</v>
      </c>
      <c r="F14" s="126" t="s">
        <v>3257</v>
      </c>
      <c r="G14" s="126" t="s">
        <v>145</v>
      </c>
      <c r="H14" s="127">
        <v>0</v>
      </c>
      <c r="I14" s="128"/>
      <c r="J14" s="125" t="s">
        <v>3181</v>
      </c>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29"/>
      <c r="AQ14" s="129"/>
      <c r="AR14" s="129"/>
      <c r="AS14" s="129"/>
      <c r="AT14" s="129"/>
      <c r="AU14" s="129"/>
      <c r="AV14" s="129"/>
      <c r="AW14" s="129"/>
      <c r="AX14" s="129"/>
      <c r="AY14" s="129"/>
      <c r="AZ14" s="129"/>
      <c r="BA14" s="129"/>
      <c r="BB14" s="129"/>
      <c r="BC14" s="129"/>
      <c r="BD14" s="129"/>
      <c r="BE14" s="129"/>
      <c r="BF14" s="129"/>
      <c r="BG14" s="129"/>
      <c r="BH14" s="129"/>
      <c r="BI14" s="129"/>
      <c r="BJ14" s="129"/>
    </row>
    <row r="15" spans="1:62" s="130" customFormat="1">
      <c r="A15" s="114" t="s">
        <v>57</v>
      </c>
      <c r="B15" s="144" t="s">
        <v>3183</v>
      </c>
      <c r="C15" s="126" t="str">
        <f t="shared" si="0"/>
        <v>1F24</v>
      </c>
      <c r="D15" s="145" t="str">
        <f>DEC2HEX(HEX2DEC(BaseAddressTable!$B$23)+HEX2DEC(C15))</f>
        <v>A0271F24</v>
      </c>
      <c r="E15" s="126" t="s">
        <v>153</v>
      </c>
      <c r="F15" s="126" t="s">
        <v>3184</v>
      </c>
      <c r="G15" s="126" t="s">
        <v>145</v>
      </c>
      <c r="H15" s="127">
        <v>0</v>
      </c>
      <c r="I15" s="128"/>
      <c r="J15" s="125" t="s">
        <v>3185</v>
      </c>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row>
    <row r="16" spans="1:62" s="130" customFormat="1">
      <c r="A16" s="114" t="s">
        <v>57</v>
      </c>
      <c r="B16" s="144" t="s">
        <v>3186</v>
      </c>
      <c r="C16" s="126" t="str">
        <f t="shared" si="0"/>
        <v>1F28</v>
      </c>
      <c r="D16" s="145" t="str">
        <f>DEC2HEX(HEX2DEC(BaseAddressTable!$B$23)+HEX2DEC(C16))</f>
        <v>A0271F28</v>
      </c>
      <c r="E16" s="126" t="s">
        <v>153</v>
      </c>
      <c r="F16" s="126" t="s">
        <v>3187</v>
      </c>
      <c r="G16" s="126" t="s">
        <v>145</v>
      </c>
      <c r="H16" s="127">
        <v>0</v>
      </c>
      <c r="I16" s="128"/>
      <c r="J16" s="125" t="s">
        <v>3188</v>
      </c>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29"/>
    </row>
    <row r="17" spans="1:62" s="130" customFormat="1">
      <c r="A17" s="114" t="s">
        <v>57</v>
      </c>
      <c r="B17" s="144" t="s">
        <v>3189</v>
      </c>
      <c r="C17" s="126" t="str">
        <f t="shared" si="0"/>
        <v>1F2C</v>
      </c>
      <c r="D17" s="145" t="str">
        <f>DEC2HEX(HEX2DEC(BaseAddressTable!$B$23)+HEX2DEC(C17))</f>
        <v>A0271F2C</v>
      </c>
      <c r="E17" s="126" t="s">
        <v>153</v>
      </c>
      <c r="F17" s="126" t="s">
        <v>3190</v>
      </c>
      <c r="G17" s="126" t="s">
        <v>145</v>
      </c>
      <c r="H17" s="127">
        <v>0</v>
      </c>
      <c r="I17" s="128"/>
      <c r="J17" s="125" t="s">
        <v>3191</v>
      </c>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row>
    <row r="18" spans="1:62" s="130" customFormat="1" ht="16.2" customHeight="1">
      <c r="A18" s="114" t="s">
        <v>57</v>
      </c>
      <c r="B18" s="144" t="s">
        <v>3192</v>
      </c>
      <c r="C18" s="126" t="str">
        <f t="shared" si="0"/>
        <v>1F30</v>
      </c>
      <c r="D18" s="145" t="str">
        <f>DEC2HEX(HEX2DEC(BaseAddressTable!$B$23)+HEX2DEC(C18))</f>
        <v>A0271F30</v>
      </c>
      <c r="E18" s="126" t="s">
        <v>153</v>
      </c>
      <c r="F18" s="126" t="s">
        <v>3193</v>
      </c>
      <c r="G18" s="126" t="s">
        <v>145</v>
      </c>
      <c r="H18" s="127">
        <v>0</v>
      </c>
      <c r="I18" s="128"/>
      <c r="J18" s="125" t="s">
        <v>3194</v>
      </c>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c r="BI18" s="129"/>
      <c r="BJ18" s="129"/>
    </row>
    <row r="19" spans="1:62" s="130" customFormat="1">
      <c r="A19" s="114" t="s">
        <v>57</v>
      </c>
      <c r="B19" s="144" t="s">
        <v>3195</v>
      </c>
      <c r="C19" s="126" t="str">
        <f t="shared" si="0"/>
        <v>1F34</v>
      </c>
      <c r="D19" s="145" t="str">
        <f>DEC2HEX(HEX2DEC(BaseAddressTable!$B$23)+HEX2DEC(C19))</f>
        <v>A0271F34</v>
      </c>
      <c r="E19" s="126" t="s">
        <v>153</v>
      </c>
      <c r="F19" s="126" t="s">
        <v>3196</v>
      </c>
      <c r="G19" s="126" t="s">
        <v>145</v>
      </c>
      <c r="H19" s="127">
        <v>0</v>
      </c>
      <c r="I19" s="128"/>
      <c r="J19" s="125" t="s">
        <v>3197</v>
      </c>
      <c r="K19" s="129"/>
      <c r="L19" s="129"/>
      <c r="M19" s="129"/>
      <c r="N19" s="129"/>
      <c r="O19" s="129"/>
      <c r="P19" s="129"/>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29"/>
      <c r="AT19" s="129"/>
      <c r="AU19" s="129"/>
      <c r="AV19" s="129"/>
      <c r="AW19" s="129"/>
      <c r="AX19" s="129"/>
      <c r="AY19" s="129"/>
      <c r="AZ19" s="129"/>
      <c r="BA19" s="129"/>
      <c r="BB19" s="129"/>
      <c r="BC19" s="129"/>
      <c r="BD19" s="129"/>
      <c r="BE19" s="129"/>
      <c r="BF19" s="129"/>
      <c r="BG19" s="129"/>
      <c r="BH19" s="129"/>
      <c r="BI19" s="129"/>
      <c r="BJ19" s="129"/>
    </row>
    <row r="20" spans="1:62" s="130" customFormat="1">
      <c r="A20" s="114" t="s">
        <v>57</v>
      </c>
      <c r="B20" s="144" t="s">
        <v>3198</v>
      </c>
      <c r="C20" s="126" t="str">
        <f t="shared" si="0"/>
        <v>1F38</v>
      </c>
      <c r="D20" s="145" t="str">
        <f>DEC2HEX(HEX2DEC(BaseAddressTable!$B$23)+HEX2DEC(C20))</f>
        <v>A0271F38</v>
      </c>
      <c r="E20" s="126" t="s">
        <v>153</v>
      </c>
      <c r="F20" s="126" t="s">
        <v>3199</v>
      </c>
      <c r="G20" s="126" t="s">
        <v>145</v>
      </c>
      <c r="H20" s="127">
        <v>0</v>
      </c>
      <c r="I20" s="146"/>
      <c r="J20" s="125" t="s">
        <v>3200</v>
      </c>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row>
    <row r="21" spans="1:62" s="130" customFormat="1">
      <c r="A21" s="114" t="s">
        <v>57</v>
      </c>
      <c r="B21" s="144" t="s">
        <v>3201</v>
      </c>
      <c r="C21" s="126" t="str">
        <f t="shared" si="0"/>
        <v>1F3C</v>
      </c>
      <c r="D21" s="145" t="str">
        <f>DEC2HEX(HEX2DEC(BaseAddressTable!$B$23)+HEX2DEC(C21))</f>
        <v>A0271F3C</v>
      </c>
      <c r="E21" s="126" t="s">
        <v>153</v>
      </c>
      <c r="F21" s="126" t="s">
        <v>3202</v>
      </c>
      <c r="G21" s="126" t="s">
        <v>145</v>
      </c>
      <c r="H21" s="127">
        <v>0</v>
      </c>
      <c r="I21" s="146"/>
      <c r="J21" s="125" t="s">
        <v>3203</v>
      </c>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29"/>
    </row>
    <row r="22" spans="1:62" s="130" customFormat="1" ht="14.25" customHeight="1">
      <c r="A22" s="114" t="s">
        <v>57</v>
      </c>
      <c r="B22" s="144" t="s">
        <v>3204</v>
      </c>
      <c r="C22" s="126" t="str">
        <f t="shared" si="0"/>
        <v>1F40</v>
      </c>
      <c r="D22" s="145" t="str">
        <f>DEC2HEX(HEX2DEC(BaseAddressTable!$B$23)+HEX2DEC(C22))</f>
        <v>A0271F40</v>
      </c>
      <c r="E22" s="126" t="s">
        <v>153</v>
      </c>
      <c r="F22" s="126" t="s">
        <v>3205</v>
      </c>
      <c r="G22" s="126" t="s">
        <v>145</v>
      </c>
      <c r="H22" s="127">
        <v>0</v>
      </c>
      <c r="I22" s="132"/>
      <c r="J22" s="125" t="s">
        <v>3206</v>
      </c>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c r="BI22" s="129"/>
      <c r="BJ22" s="129"/>
    </row>
    <row r="23" spans="1:62" s="130" customFormat="1">
      <c r="A23" s="114" t="s">
        <v>57</v>
      </c>
      <c r="B23" s="144" t="s">
        <v>3207</v>
      </c>
      <c r="C23" s="126" t="str">
        <f t="shared" si="0"/>
        <v>1F44</v>
      </c>
      <c r="D23" s="145" t="str">
        <f>DEC2HEX(HEX2DEC(BaseAddressTable!$B$23)+HEX2DEC(C23))</f>
        <v>A0271F44</v>
      </c>
      <c r="E23" s="126" t="s">
        <v>153</v>
      </c>
      <c r="F23" s="126" t="s">
        <v>3208</v>
      </c>
      <c r="G23" s="126" t="s">
        <v>145</v>
      </c>
      <c r="H23" s="127">
        <v>0</v>
      </c>
      <c r="I23" s="132"/>
      <c r="J23" s="125" t="s">
        <v>3209</v>
      </c>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c r="BI23" s="129"/>
      <c r="BJ23" s="129"/>
    </row>
    <row r="24" spans="1:62" s="130" customFormat="1">
      <c r="A24" s="114" t="s">
        <v>57</v>
      </c>
      <c r="B24" s="144" t="s">
        <v>3210</v>
      </c>
      <c r="C24" s="126" t="str">
        <f t="shared" si="0"/>
        <v>1F48</v>
      </c>
      <c r="D24" s="145" t="str">
        <f>DEC2HEX(HEX2DEC(BaseAddressTable!$B$23)+HEX2DEC(C24))</f>
        <v>A0271F48</v>
      </c>
      <c r="E24" s="126" t="s">
        <v>153</v>
      </c>
      <c r="F24" s="126" t="s">
        <v>3211</v>
      </c>
      <c r="G24" s="126" t="s">
        <v>145</v>
      </c>
      <c r="H24" s="127">
        <v>0</v>
      </c>
      <c r="I24" s="132"/>
      <c r="J24" s="125" t="s">
        <v>3212</v>
      </c>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c r="BI24" s="129"/>
      <c r="BJ24" s="129"/>
    </row>
    <row r="25" spans="1:62" s="130" customFormat="1">
      <c r="A25" s="114" t="s">
        <v>57</v>
      </c>
      <c r="B25" s="144" t="s">
        <v>3213</v>
      </c>
      <c r="C25" s="126" t="str">
        <f t="shared" si="0"/>
        <v>1F4C</v>
      </c>
      <c r="D25" s="145" t="str">
        <f>DEC2HEX(HEX2DEC(BaseAddressTable!$B$23)+HEX2DEC(C25))</f>
        <v>A0271F4C</v>
      </c>
      <c r="E25" s="126" t="s">
        <v>153</v>
      </c>
      <c r="F25" s="126" t="s">
        <v>3214</v>
      </c>
      <c r="G25" s="126" t="s">
        <v>145</v>
      </c>
      <c r="H25" s="127">
        <v>0</v>
      </c>
      <c r="I25" s="132"/>
      <c r="J25" s="125" t="s">
        <v>3215</v>
      </c>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c r="BF25" s="129"/>
      <c r="BG25" s="129"/>
      <c r="BH25" s="129"/>
      <c r="BI25" s="129"/>
      <c r="BJ25" s="129"/>
    </row>
    <row r="26" spans="1:62" s="130" customFormat="1" ht="14.25" customHeight="1">
      <c r="A26" s="114" t="s">
        <v>57</v>
      </c>
      <c r="B26" s="144" t="s">
        <v>3216</v>
      </c>
      <c r="C26" s="126" t="str">
        <f t="shared" si="0"/>
        <v>1F50</v>
      </c>
      <c r="D26" s="145" t="str">
        <f>DEC2HEX(HEX2DEC(BaseAddressTable!$B$23)+HEX2DEC(C26))</f>
        <v>A0271F50</v>
      </c>
      <c r="E26" s="126" t="s">
        <v>153</v>
      </c>
      <c r="F26" s="126" t="s">
        <v>3217</v>
      </c>
      <c r="G26" s="126" t="s">
        <v>145</v>
      </c>
      <c r="H26" s="127">
        <v>0</v>
      </c>
      <c r="I26" s="132"/>
      <c r="J26" s="125" t="s">
        <v>3218</v>
      </c>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H26" s="129"/>
      <c r="BI26" s="129"/>
      <c r="BJ26" s="129"/>
    </row>
    <row r="27" spans="1:62" s="130" customFormat="1">
      <c r="A27" s="114" t="s">
        <v>57</v>
      </c>
      <c r="B27" s="144" t="s">
        <v>3219</v>
      </c>
      <c r="C27" s="126" t="str">
        <f t="shared" si="0"/>
        <v>1F54</v>
      </c>
      <c r="D27" s="145" t="str">
        <f>DEC2HEX(HEX2DEC(BaseAddressTable!$B$23)+HEX2DEC(C27))</f>
        <v>A0271F54</v>
      </c>
      <c r="E27" s="126" t="s">
        <v>153</v>
      </c>
      <c r="F27" s="126" t="s">
        <v>3220</v>
      </c>
      <c r="G27" s="126" t="s">
        <v>145</v>
      </c>
      <c r="H27" s="127">
        <v>0</v>
      </c>
      <c r="I27" s="132"/>
      <c r="J27" s="125" t="s">
        <v>3221</v>
      </c>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c r="BI27" s="129"/>
      <c r="BJ27" s="129"/>
    </row>
    <row r="28" spans="1:62" s="130" customFormat="1">
      <c r="A28" s="114" t="s">
        <v>57</v>
      </c>
      <c r="B28" s="144" t="s">
        <v>3222</v>
      </c>
      <c r="C28" s="126" t="str">
        <f t="shared" si="0"/>
        <v>1F58</v>
      </c>
      <c r="D28" s="145" t="str">
        <f>DEC2HEX(HEX2DEC(BaseAddressTable!$B$23)+HEX2DEC(C28))</f>
        <v>A0271F58</v>
      </c>
      <c r="E28" s="126" t="s">
        <v>153</v>
      </c>
      <c r="F28" s="126" t="s">
        <v>3223</v>
      </c>
      <c r="G28" s="126" t="s">
        <v>145</v>
      </c>
      <c r="H28" s="127">
        <v>0</v>
      </c>
      <c r="I28" s="132"/>
      <c r="J28" s="125" t="s">
        <v>3224</v>
      </c>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row>
    <row r="29" spans="1:62" s="130" customFormat="1">
      <c r="A29" s="114" t="s">
        <v>57</v>
      </c>
      <c r="B29" s="144" t="s">
        <v>3225</v>
      </c>
      <c r="C29" s="126" t="str">
        <f t="shared" si="0"/>
        <v>1F5C</v>
      </c>
      <c r="D29" s="145" t="str">
        <f>DEC2HEX(HEX2DEC(BaseAddressTable!$B$23)+HEX2DEC(C29))</f>
        <v>A0271F5C</v>
      </c>
      <c r="E29" s="126" t="s">
        <v>153</v>
      </c>
      <c r="F29" s="126" t="s">
        <v>3226</v>
      </c>
      <c r="G29" s="126" t="s">
        <v>145</v>
      </c>
      <c r="H29" s="127">
        <v>0</v>
      </c>
      <c r="I29" s="132" t="s">
        <v>3182</v>
      </c>
      <c r="J29" s="147" t="s">
        <v>3227</v>
      </c>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row>
    <row r="30" spans="1:62" s="130" customFormat="1">
      <c r="A30" s="114" t="s">
        <v>57</v>
      </c>
      <c r="B30" s="144" t="s">
        <v>3228</v>
      </c>
      <c r="C30" s="126" t="str">
        <f t="shared" si="0"/>
        <v>1F60</v>
      </c>
      <c r="D30" s="145" t="str">
        <f>DEC2HEX(HEX2DEC(BaseAddressTable!$B$23)+HEX2DEC(C30))</f>
        <v>A0271F60</v>
      </c>
      <c r="E30" s="126" t="s">
        <v>153</v>
      </c>
      <c r="F30" s="126" t="s">
        <v>3229</v>
      </c>
      <c r="G30" s="126" t="s">
        <v>145</v>
      </c>
      <c r="H30" s="127">
        <v>0</v>
      </c>
      <c r="I30" s="132" t="s">
        <v>3182</v>
      </c>
      <c r="J30" s="147" t="s">
        <v>3230</v>
      </c>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row>
    <row r="31" spans="1:62" s="130" customFormat="1">
      <c r="A31" s="114" t="s">
        <v>57</v>
      </c>
      <c r="B31" s="144" t="s">
        <v>3231</v>
      </c>
      <c r="C31" s="126" t="str">
        <f t="shared" si="0"/>
        <v>1F64</v>
      </c>
      <c r="D31" s="145" t="str">
        <f>DEC2HEX(HEX2DEC(BaseAddressTable!$B$23)+HEX2DEC(C31))</f>
        <v>A0271F64</v>
      </c>
      <c r="E31" s="126" t="s">
        <v>153</v>
      </c>
      <c r="F31" s="126" t="s">
        <v>3232</v>
      </c>
      <c r="G31" s="126" t="s">
        <v>145</v>
      </c>
      <c r="H31" s="127">
        <v>0</v>
      </c>
      <c r="I31" s="132" t="s">
        <v>3182</v>
      </c>
      <c r="J31" s="147" t="s">
        <v>3233</v>
      </c>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29"/>
      <c r="BG31" s="129"/>
      <c r="BH31" s="129"/>
      <c r="BI31" s="129"/>
      <c r="BJ31" s="129"/>
    </row>
    <row r="32" spans="1:62" s="130" customFormat="1">
      <c r="A32" s="114" t="s">
        <v>57</v>
      </c>
      <c r="B32" s="144" t="s">
        <v>3234</v>
      </c>
      <c r="C32" s="126" t="str">
        <f t="shared" si="0"/>
        <v>1F68</v>
      </c>
      <c r="D32" s="145" t="str">
        <f>DEC2HEX(HEX2DEC(BaseAddressTable!$B$23)+HEX2DEC(C32))</f>
        <v>A0271F68</v>
      </c>
      <c r="E32" s="126" t="s">
        <v>153</v>
      </c>
      <c r="F32" s="126" t="s">
        <v>3235</v>
      </c>
      <c r="G32" s="126" t="s">
        <v>145</v>
      </c>
      <c r="H32" s="127">
        <v>0</v>
      </c>
      <c r="I32" s="132" t="s">
        <v>3182</v>
      </c>
      <c r="J32" s="147" t="s">
        <v>3236</v>
      </c>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c r="BI32" s="129"/>
      <c r="BJ32" s="129"/>
    </row>
    <row r="33" spans="1:62" s="130" customFormat="1">
      <c r="A33" s="114" t="s">
        <v>57</v>
      </c>
      <c r="B33" s="144" t="s">
        <v>3237</v>
      </c>
      <c r="C33" s="126" t="str">
        <f t="shared" si="0"/>
        <v>1F6C</v>
      </c>
      <c r="D33" s="145" t="str">
        <f>DEC2HEX(HEX2DEC(BaseAddressTable!$B$23)+HEX2DEC(C33))</f>
        <v>A0271F6C</v>
      </c>
      <c r="E33" s="126" t="s">
        <v>153</v>
      </c>
      <c r="F33" s="126" t="s">
        <v>3238</v>
      </c>
      <c r="G33" s="126" t="s">
        <v>145</v>
      </c>
      <c r="H33" s="127">
        <v>0</v>
      </c>
      <c r="I33" s="132" t="s">
        <v>3182</v>
      </c>
      <c r="J33" s="147" t="s">
        <v>3239</v>
      </c>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29"/>
      <c r="BE33" s="129"/>
      <c r="BF33" s="129"/>
      <c r="BG33" s="129"/>
      <c r="BH33" s="129"/>
      <c r="BI33" s="129"/>
      <c r="BJ33" s="129"/>
    </row>
    <row r="34" spans="1:62" s="130" customFormat="1">
      <c r="A34" s="114" t="s">
        <v>57</v>
      </c>
      <c r="B34" s="144" t="s">
        <v>3240</v>
      </c>
      <c r="C34" s="126" t="str">
        <f t="shared" si="0"/>
        <v>1F70</v>
      </c>
      <c r="D34" s="145" t="str">
        <f>DEC2HEX(HEX2DEC(BaseAddressTable!$B$23)+HEX2DEC(C34))</f>
        <v>A0271F70</v>
      </c>
      <c r="E34" s="126" t="s">
        <v>153</v>
      </c>
      <c r="F34" s="126" t="s">
        <v>3241</v>
      </c>
      <c r="G34" s="126" t="s">
        <v>145</v>
      </c>
      <c r="H34" s="127">
        <v>0</v>
      </c>
      <c r="I34" s="132" t="s">
        <v>3182</v>
      </c>
      <c r="J34" s="147" t="s">
        <v>3242</v>
      </c>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BG34" s="129"/>
      <c r="BH34" s="129"/>
      <c r="BI34" s="129"/>
      <c r="BJ34" s="129"/>
    </row>
    <row r="35" spans="1:62" s="130" customFormat="1">
      <c r="A35" s="114" t="s">
        <v>57</v>
      </c>
      <c r="B35" s="144" t="s">
        <v>3243</v>
      </c>
      <c r="C35" s="126" t="str">
        <f t="shared" si="0"/>
        <v>1F74</v>
      </c>
      <c r="D35" s="145" t="str">
        <f>DEC2HEX(HEX2DEC(BaseAddressTable!$B$23)+HEX2DEC(C35))</f>
        <v>A0271F74</v>
      </c>
      <c r="E35" s="126" t="s">
        <v>153</v>
      </c>
      <c r="F35" s="126" t="s">
        <v>3244</v>
      </c>
      <c r="G35" s="126" t="s">
        <v>145</v>
      </c>
      <c r="H35" s="127">
        <v>0</v>
      </c>
      <c r="I35" s="132" t="s">
        <v>3182</v>
      </c>
      <c r="J35" s="147" t="s">
        <v>3245</v>
      </c>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c r="BJ35" s="129"/>
    </row>
    <row r="36" spans="1:62" s="130" customFormat="1">
      <c r="A36" s="114" t="s">
        <v>57</v>
      </c>
      <c r="B36" s="144" t="s">
        <v>3246</v>
      </c>
      <c r="C36" s="126" t="str">
        <f t="shared" si="0"/>
        <v>1F78</v>
      </c>
      <c r="D36" s="145" t="str">
        <f>DEC2HEX(HEX2DEC(BaseAddressTable!$B$23)+HEX2DEC(C36))</f>
        <v>A0271F78</v>
      </c>
      <c r="E36" s="126" t="s">
        <v>153</v>
      </c>
      <c r="F36" s="126" t="s">
        <v>3247</v>
      </c>
      <c r="G36" s="126" t="s">
        <v>145</v>
      </c>
      <c r="H36" s="127">
        <v>0</v>
      </c>
      <c r="I36" s="132"/>
      <c r="J36" s="147" t="s">
        <v>3248</v>
      </c>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C36" s="129"/>
      <c r="BD36" s="129"/>
      <c r="BE36" s="129"/>
      <c r="BF36" s="129"/>
      <c r="BG36" s="129"/>
      <c r="BH36" s="129"/>
      <c r="BI36" s="129"/>
      <c r="BJ36" s="129"/>
    </row>
    <row r="37" spans="1:62" s="130" customFormat="1">
      <c r="A37" s="114" t="s">
        <v>57</v>
      </c>
      <c r="B37" s="144" t="s">
        <v>3274</v>
      </c>
      <c r="C37" s="126" t="s">
        <v>895</v>
      </c>
      <c r="D37" s="145" t="str">
        <f>DEC2HEX(HEX2DEC(BaseAddressTable!$B$23)+HEX2DEC(C37))</f>
        <v>A0271FFC</v>
      </c>
      <c r="E37" s="126" t="s">
        <v>153</v>
      </c>
      <c r="F37" s="126" t="s">
        <v>3275</v>
      </c>
      <c r="G37" s="126" t="s">
        <v>145</v>
      </c>
      <c r="H37" s="127" t="s">
        <v>897</v>
      </c>
      <c r="I37" s="132" t="s">
        <v>3182</v>
      </c>
      <c r="J37" s="125"/>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c r="BI37" s="129"/>
      <c r="BJ37" s="129"/>
    </row>
  </sheetData>
  <pageMargins left="0.7" right="0.7" top="0.75" bottom="0.75" header="0.51180555555555496" footer="0.51180555555555496"/>
  <pageSetup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F0F0C-AD89-4ADC-BD9A-C3C88DDBEEA5}">
  <dimension ref="A1:J381"/>
  <sheetViews>
    <sheetView zoomScale="85" zoomScaleNormal="85" workbookViewId="0">
      <selection activeCell="B5" sqref="B5"/>
    </sheetView>
  </sheetViews>
  <sheetFormatPr defaultColWidth="8.88671875" defaultRowHeight="14.4"/>
  <cols>
    <col min="1" max="1" width="34.6640625" customWidth="1"/>
    <col min="2" max="2" width="41.5546875" customWidth="1"/>
    <col min="3" max="3" width="10.109375" style="9" customWidth="1"/>
    <col min="4" max="4" width="15.109375" bestFit="1" customWidth="1"/>
    <col min="5" max="5" width="9.6640625" bestFit="1" customWidth="1"/>
    <col min="6" max="6" width="24.44140625" customWidth="1"/>
    <col min="7" max="7" width="10.109375" customWidth="1"/>
    <col min="8" max="8" width="8.88671875" style="9" customWidth="1"/>
    <col min="9" max="9" width="176.5546875" style="2" bestFit="1" customWidth="1"/>
    <col min="10" max="10" width="63.6640625" bestFit="1" customWidth="1"/>
  </cols>
  <sheetData>
    <row r="1" spans="1:10">
      <c r="A1" s="3" t="s">
        <v>122</v>
      </c>
      <c r="B1" s="3" t="s">
        <v>123</v>
      </c>
      <c r="C1" s="8" t="s">
        <v>124</v>
      </c>
      <c r="D1" s="3" t="s">
        <v>125</v>
      </c>
      <c r="E1" s="3" t="s">
        <v>126</v>
      </c>
      <c r="F1" s="3" t="s">
        <v>127</v>
      </c>
      <c r="G1" s="3" t="s">
        <v>128</v>
      </c>
      <c r="H1" s="8" t="s">
        <v>129</v>
      </c>
      <c r="I1" s="6" t="s">
        <v>130</v>
      </c>
      <c r="J1" s="3" t="s">
        <v>131</v>
      </c>
    </row>
    <row r="2" spans="1:10" ht="12.6" customHeight="1">
      <c r="A2" s="1" t="s">
        <v>35</v>
      </c>
      <c r="B2" s="1" t="s">
        <v>132</v>
      </c>
      <c r="C2" s="4">
        <v>0</v>
      </c>
      <c r="D2" s="39" t="str">
        <f>DEC2HEX(HEX2DEC(INDEX(BaseAddressTable!$B$2:$B$98,(MATCH(A2,BaseAddressTable!$A$2:$A$98,0))))+HEX2DEC(C2))</f>
        <v>A0260000</v>
      </c>
      <c r="E2" s="1" t="s">
        <v>133</v>
      </c>
      <c r="F2" s="1" t="s">
        <v>134</v>
      </c>
      <c r="G2" s="1" t="s">
        <v>135</v>
      </c>
      <c r="H2" s="4">
        <v>0</v>
      </c>
      <c r="I2" s="5" t="s">
        <v>136</v>
      </c>
      <c r="J2" s="1" t="str">
        <f>IF(E2="RW",CONCATENATE("ctrl.",F2), CONCATENATE("param.",F2))</f>
        <v>param.revision_num</v>
      </c>
    </row>
    <row r="3" spans="1:10">
      <c r="A3" s="1" t="s">
        <v>35</v>
      </c>
      <c r="B3" s="1" t="s">
        <v>132</v>
      </c>
      <c r="C3" s="4">
        <v>0</v>
      </c>
      <c r="D3" s="39" t="str">
        <f>DEC2HEX(HEX2DEC(INDEX(BaseAddressTable!$B$2:$B$98,(MATCH(A3,BaseAddressTable!$A$2:$A$98,0))))+HEX2DEC(C3))</f>
        <v>A0260000</v>
      </c>
      <c r="E3" s="1" t="s">
        <v>133</v>
      </c>
      <c r="F3" s="1" t="s">
        <v>137</v>
      </c>
      <c r="G3" s="1" t="s">
        <v>138</v>
      </c>
      <c r="H3" s="4">
        <v>0</v>
      </c>
      <c r="I3" s="5" t="s">
        <v>139</v>
      </c>
      <c r="J3" s="1" t="str">
        <f t="shared" ref="J3:J7" si="0">IF(E3="RW",CONCATENATE("ctrl.",F3), CONCATENATE("param.",F3))</f>
        <v>param.minor_version</v>
      </c>
    </row>
    <row r="4" spans="1:10">
      <c r="A4" s="1" t="s">
        <v>35</v>
      </c>
      <c r="B4" s="1" t="s">
        <v>132</v>
      </c>
      <c r="C4" s="4">
        <v>0</v>
      </c>
      <c r="D4" s="39" t="str">
        <f>DEC2HEX(HEX2DEC(INDEX(BaseAddressTable!$B$2:$B$98,(MATCH(A4,BaseAddressTable!$A$2:$A$98,0))))+HEX2DEC(C4))</f>
        <v>A0260000</v>
      </c>
      <c r="E4" s="1" t="s">
        <v>133</v>
      </c>
      <c r="F4" s="1" t="s">
        <v>140</v>
      </c>
      <c r="G4" s="1" t="s">
        <v>141</v>
      </c>
      <c r="H4" s="4">
        <v>0</v>
      </c>
      <c r="I4" s="40" t="s">
        <v>142</v>
      </c>
      <c r="J4" s="1" t="str">
        <f>IF(E4="RW",CONCATENATE("ctrl.",F4), CONCATENATE("param.",F4))</f>
        <v>param.major_version</v>
      </c>
    </row>
    <row r="5" spans="1:10">
      <c r="A5" s="1" t="s">
        <v>35</v>
      </c>
      <c r="B5" s="1" t="s">
        <v>143</v>
      </c>
      <c r="C5" s="4">
        <v>4</v>
      </c>
      <c r="D5" s="39" t="str">
        <f>DEC2HEX(HEX2DEC(INDEX(BaseAddressTable!$B$2:$B$98,(MATCH(A5,BaseAddressTable!$A$2:$A$98,0))))+HEX2DEC(C5))</f>
        <v>A0260004</v>
      </c>
      <c r="E5" s="1" t="s">
        <v>133</v>
      </c>
      <c r="F5" s="1" t="s">
        <v>144</v>
      </c>
      <c r="G5" s="1" t="s">
        <v>145</v>
      </c>
      <c r="H5" s="4">
        <v>0</v>
      </c>
      <c r="I5" s="1" t="s">
        <v>146</v>
      </c>
      <c r="J5" s="1" t="s">
        <v>147</v>
      </c>
    </row>
    <row r="6" spans="1:10">
      <c r="A6" s="42" t="s">
        <v>35</v>
      </c>
      <c r="B6" s="44" t="s">
        <v>148</v>
      </c>
      <c r="C6" s="44">
        <v>8</v>
      </c>
      <c r="D6" s="39" t="str">
        <f>DEC2HEX(HEX2DEC(INDEX(BaseAddressTable!$B$2:$B$98,(MATCH(A6,BaseAddressTable!$A$2:$A$98,0))))+HEX2DEC(C6))</f>
        <v>A0260008</v>
      </c>
      <c r="E6" s="44" t="s">
        <v>133</v>
      </c>
      <c r="F6" s="44" t="s">
        <v>149</v>
      </c>
      <c r="G6" s="44" t="s">
        <v>145</v>
      </c>
      <c r="H6" s="44">
        <v>0</v>
      </c>
      <c r="I6" s="44" t="s">
        <v>150</v>
      </c>
      <c r="J6" s="44" t="s">
        <v>151</v>
      </c>
    </row>
    <row r="7" spans="1:10">
      <c r="A7" s="1" t="s">
        <v>35</v>
      </c>
      <c r="B7" s="1" t="s">
        <v>152</v>
      </c>
      <c r="C7" s="4" t="str">
        <f>DEC2HEX(HEX2DEC(C6)+4)</f>
        <v>C</v>
      </c>
      <c r="D7" s="39" t="str">
        <f>DEC2HEX(HEX2DEC(INDEX(BaseAddressTable!$B$2:$B$98,(MATCH(A7,BaseAddressTable!$A$2:$A$98,0))))+HEX2DEC(C7))</f>
        <v>A026000C</v>
      </c>
      <c r="E7" s="1" t="s">
        <v>153</v>
      </c>
      <c r="F7" s="1" t="s">
        <v>154</v>
      </c>
      <c r="G7" s="1" t="s">
        <v>135</v>
      </c>
      <c r="H7" s="4">
        <v>0</v>
      </c>
      <c r="I7" s="40"/>
      <c r="J7" s="1" t="str">
        <f t="shared" si="0"/>
        <v>ctrl.hw_id</v>
      </c>
    </row>
    <row r="8" spans="1:10">
      <c r="A8" s="1" t="s">
        <v>35</v>
      </c>
      <c r="B8" s="1" t="s">
        <v>155</v>
      </c>
      <c r="C8" s="4" t="str">
        <f>DEC2HEX(HEX2DEC(C7)+4)</f>
        <v>10</v>
      </c>
      <c r="D8" s="39" t="str">
        <f>DEC2HEX(HEX2DEC(INDEX(BaseAddressTable!$B$2:$B$98,(MATCH(A8,BaseAddressTable!$A$2:$A$98,0))))+HEX2DEC(C8))</f>
        <v>A0260010</v>
      </c>
      <c r="E8" s="1" t="s">
        <v>153</v>
      </c>
      <c r="F8" s="1" t="s">
        <v>156</v>
      </c>
      <c r="G8" s="1" t="s">
        <v>135</v>
      </c>
      <c r="H8" s="4">
        <v>0</v>
      </c>
      <c r="I8" s="5" t="s">
        <v>157</v>
      </c>
      <c r="J8" s="1" t="s">
        <v>158</v>
      </c>
    </row>
    <row r="9" spans="1:10">
      <c r="A9" s="1" t="s">
        <v>35</v>
      </c>
      <c r="B9" s="1" t="s">
        <v>159</v>
      </c>
      <c r="C9" s="4" t="str">
        <f>DEC2HEX(HEX2DEC(C8)+4)</f>
        <v>14</v>
      </c>
      <c r="D9" s="39" t="str">
        <f>DEC2HEX(HEX2DEC(INDEX(BaseAddressTable!$B$2:$B$98,(MATCH(A9,BaseAddressTable!$A$2:$A$98,0))))+HEX2DEC(C9))</f>
        <v>A0260014</v>
      </c>
      <c r="E9" s="1" t="s">
        <v>153</v>
      </c>
      <c r="F9" s="1" t="s">
        <v>160</v>
      </c>
      <c r="G9" s="1" t="s">
        <v>161</v>
      </c>
      <c r="H9" s="4">
        <v>177000</v>
      </c>
      <c r="I9" s="41" t="s">
        <v>162</v>
      </c>
      <c r="J9" s="1" t="s">
        <v>163</v>
      </c>
    </row>
    <row r="10" spans="1:10">
      <c r="A10" s="1" t="s">
        <v>35</v>
      </c>
      <c r="B10" s="1" t="s">
        <v>164</v>
      </c>
      <c r="C10" s="30">
        <v>100</v>
      </c>
      <c r="D10" s="1" t="str">
        <f>DEC2HEX(HEX2DEC(INDEX(BaseAddressTable!$B$2:$B$98,(MATCH(A10,BaseAddressTable!$A$2:$A$98,0))))+HEX2DEC(C10))</f>
        <v>A0260100</v>
      </c>
      <c r="E10" s="1" t="s">
        <v>133</v>
      </c>
      <c r="F10" s="1" t="s">
        <v>165</v>
      </c>
      <c r="G10" s="1" t="s">
        <v>166</v>
      </c>
      <c r="H10" s="1">
        <v>0</v>
      </c>
      <c r="I10" s="40" t="s">
        <v>167</v>
      </c>
      <c r="J10" s="1" t="str">
        <f>IF(E10="RW",CONCATENATE("ctrl.",F10), CONCATENATE("param.",F10))</f>
        <v>param.eth_core_speed</v>
      </c>
    </row>
    <row r="11" spans="1:10">
      <c r="A11" s="1" t="s">
        <v>35</v>
      </c>
      <c r="B11" s="1" t="s">
        <v>168</v>
      </c>
      <c r="C11" s="30" t="str">
        <f>DEC2HEX(HEX2DEC(C10)+4)</f>
        <v>104</v>
      </c>
      <c r="D11" s="1" t="str">
        <f>DEC2HEX(HEX2DEC(INDEX(BaseAddressTable!$B$2:$B$98,(MATCH(A11,BaseAddressTable!$A$2:$A$98,0))))+HEX2DEC(C11))</f>
        <v>A0260104</v>
      </c>
      <c r="E11" s="1" t="s">
        <v>153</v>
      </c>
      <c r="F11" s="1" t="s">
        <v>169</v>
      </c>
      <c r="G11" s="1" t="s">
        <v>166</v>
      </c>
      <c r="H11" s="1">
        <v>0</v>
      </c>
      <c r="I11" s="40" t="s">
        <v>170</v>
      </c>
      <c r="J11" s="1" t="str">
        <f>IF(E11="RW",CONCATENATE("ctrl.",F11), CONCATENATE("param.",F11))</f>
        <v>ctrl.eth_dl_to_ul_lpbk</v>
      </c>
    </row>
    <row r="12" spans="1:10">
      <c r="A12" s="1" t="s">
        <v>35</v>
      </c>
      <c r="B12" s="44" t="s">
        <v>171</v>
      </c>
      <c r="C12" s="30" t="str">
        <f>DEC2HEX(HEX2DEC(C11)+4)</f>
        <v>108</v>
      </c>
      <c r="D12" s="1" t="str">
        <f>DEC2HEX(HEX2DEC(INDEX(BaseAddressTable!$B$2:$B$98,(MATCH(A12,BaseAddressTable!$A$2:$A$98,0))))+HEX2DEC(C12))</f>
        <v>A0260108</v>
      </c>
      <c r="E12" s="44" t="s">
        <v>153</v>
      </c>
      <c r="F12" s="44" t="s">
        <v>172</v>
      </c>
      <c r="G12" s="44" t="s">
        <v>166</v>
      </c>
      <c r="H12" s="44">
        <v>1</v>
      </c>
      <c r="I12" s="49" t="s">
        <v>173</v>
      </c>
      <c r="J12" s="49" t="s">
        <v>174</v>
      </c>
    </row>
    <row r="13" spans="1:10">
      <c r="A13" s="1" t="s">
        <v>35</v>
      </c>
      <c r="B13" s="46" t="s">
        <v>171</v>
      </c>
      <c r="C13" s="28" t="str">
        <f>C12</f>
        <v>108</v>
      </c>
      <c r="D13" s="1" t="str">
        <f>DEC2HEX(HEX2DEC(INDEX(BaseAddressTable!$B$2:$B$98,(MATCH(A13,BaseAddressTable!$A$2:$A$98,0))))+HEX2DEC(C13))</f>
        <v>A0260108</v>
      </c>
      <c r="E13" s="46" t="s">
        <v>153</v>
      </c>
      <c r="F13" s="46" t="s">
        <v>175</v>
      </c>
      <c r="G13" s="46" t="s">
        <v>176</v>
      </c>
      <c r="H13" s="46">
        <v>0</v>
      </c>
      <c r="I13" s="50" t="s">
        <v>177</v>
      </c>
      <c r="J13" s="50" t="s">
        <v>178</v>
      </c>
    </row>
    <row r="14" spans="1:10">
      <c r="A14" s="1" t="s">
        <v>35</v>
      </c>
      <c r="B14" s="46" t="s">
        <v>171</v>
      </c>
      <c r="C14" s="28" t="str">
        <f>C13</f>
        <v>108</v>
      </c>
      <c r="D14" s="1" t="str">
        <f>DEC2HEX(HEX2DEC(INDEX(BaseAddressTable!$B$2:$B$98,(MATCH(A14,BaseAddressTable!$A$2:$A$98,0))))+HEX2DEC(C14))</f>
        <v>A0260108</v>
      </c>
      <c r="E14" s="46" t="s">
        <v>153</v>
      </c>
      <c r="F14" s="51" t="s">
        <v>179</v>
      </c>
      <c r="G14" s="46" t="s">
        <v>180</v>
      </c>
      <c r="H14" s="46">
        <v>0</v>
      </c>
      <c r="I14" s="50" t="s">
        <v>181</v>
      </c>
      <c r="J14" s="50" t="s">
        <v>182</v>
      </c>
    </row>
    <row r="15" spans="1:10">
      <c r="A15" s="1" t="s">
        <v>35</v>
      </c>
      <c r="B15" s="46" t="s">
        <v>183</v>
      </c>
      <c r="C15" s="28" t="str">
        <f>DEC2HEX(HEX2DEC(C14)+4)</f>
        <v>10C</v>
      </c>
      <c r="D15" s="1" t="str">
        <f>DEC2HEX(HEX2DEC(INDEX(BaseAddressTable!$B$2:$B$98,(MATCH(A15,BaseAddressTable!$A$2:$A$98,0))))+HEX2DEC(C15))</f>
        <v>A026010C</v>
      </c>
      <c r="E15" s="46" t="s">
        <v>153</v>
      </c>
      <c r="F15" s="44" t="s">
        <v>184</v>
      </c>
      <c r="G15" s="46" t="s">
        <v>145</v>
      </c>
      <c r="H15" s="46" t="s">
        <v>185</v>
      </c>
      <c r="I15" s="50" t="s">
        <v>186</v>
      </c>
      <c r="J15" s="50" t="s">
        <v>187</v>
      </c>
    </row>
    <row r="16" spans="1:10">
      <c r="A16" s="1" t="s">
        <v>35</v>
      </c>
      <c r="B16" s="46" t="s">
        <v>188</v>
      </c>
      <c r="C16" s="28" t="str">
        <f>DEC2HEX(HEX2DEC(C15)+4)</f>
        <v>110</v>
      </c>
      <c r="D16" s="1" t="str">
        <f>DEC2HEX(HEX2DEC(INDEX(BaseAddressTable!$B$2:$B$98,(MATCH(A16,BaseAddressTable!$A$2:$A$98,0))))+HEX2DEC(C16))</f>
        <v>A0260110</v>
      </c>
      <c r="E16" s="46" t="s">
        <v>153</v>
      </c>
      <c r="F16" s="46" t="s">
        <v>189</v>
      </c>
      <c r="G16" s="46" t="s">
        <v>135</v>
      </c>
      <c r="H16" s="46" t="s">
        <v>190</v>
      </c>
      <c r="I16" s="50" t="s">
        <v>191</v>
      </c>
      <c r="J16" s="50" t="s">
        <v>192</v>
      </c>
    </row>
    <row r="17" spans="1:10">
      <c r="A17" s="1" t="s">
        <v>35</v>
      </c>
      <c r="B17" s="46" t="s">
        <v>193</v>
      </c>
      <c r="C17" s="28" t="str">
        <f t="shared" ref="C17:C25" si="1">DEC2HEX(HEX2DEC(C16)+4)</f>
        <v>114</v>
      </c>
      <c r="D17" s="1" t="str">
        <f>DEC2HEX(HEX2DEC(INDEX(BaseAddressTable!$B$2:$B$98,(MATCH(A17,BaseAddressTable!$A$2:$A$98,0))))+HEX2DEC(C17))</f>
        <v>A0260114</v>
      </c>
      <c r="E17" s="46" t="s">
        <v>153</v>
      </c>
      <c r="F17" s="46" t="s">
        <v>194</v>
      </c>
      <c r="G17" s="46" t="s">
        <v>145</v>
      </c>
      <c r="H17" s="46" t="s">
        <v>185</v>
      </c>
      <c r="I17" s="50" t="s">
        <v>186</v>
      </c>
      <c r="J17" s="50" t="s">
        <v>195</v>
      </c>
    </row>
    <row r="18" spans="1:10">
      <c r="A18" s="1" t="s">
        <v>35</v>
      </c>
      <c r="B18" s="46" t="s">
        <v>196</v>
      </c>
      <c r="C18" s="28" t="str">
        <f t="shared" si="1"/>
        <v>118</v>
      </c>
      <c r="D18" s="1" t="str">
        <f>DEC2HEX(HEX2DEC(INDEX(BaseAddressTable!$B$2:$B$98,(MATCH(A18,BaseAddressTable!$A$2:$A$98,0))))+HEX2DEC(C18))</f>
        <v>A0260118</v>
      </c>
      <c r="E18" s="46" t="s">
        <v>153</v>
      </c>
      <c r="F18" s="46" t="s">
        <v>197</v>
      </c>
      <c r="G18" s="46" t="s">
        <v>135</v>
      </c>
      <c r="H18" s="46" t="s">
        <v>190</v>
      </c>
      <c r="I18" s="50" t="s">
        <v>191</v>
      </c>
      <c r="J18" s="50" t="s">
        <v>198</v>
      </c>
    </row>
    <row r="19" spans="1:10">
      <c r="A19" s="1" t="s">
        <v>35</v>
      </c>
      <c r="B19" s="46" t="s">
        <v>199</v>
      </c>
      <c r="C19" s="28" t="str">
        <f t="shared" si="1"/>
        <v>11C</v>
      </c>
      <c r="D19" s="1" t="str">
        <f>DEC2HEX(HEX2DEC(INDEX(BaseAddressTable!$B$2:$B$98,(MATCH(A19,BaseAddressTable!$A$2:$A$98,0))))+HEX2DEC(C19))</f>
        <v>A026011C</v>
      </c>
      <c r="E19" s="46" t="s">
        <v>153</v>
      </c>
      <c r="F19" s="44" t="s">
        <v>200</v>
      </c>
      <c r="G19" s="46" t="s">
        <v>145</v>
      </c>
      <c r="H19" s="46" t="s">
        <v>185</v>
      </c>
      <c r="I19" s="50" t="s">
        <v>186</v>
      </c>
      <c r="J19" s="50" t="s">
        <v>201</v>
      </c>
    </row>
    <row r="20" spans="1:10">
      <c r="A20" s="1" t="s">
        <v>35</v>
      </c>
      <c r="B20" s="46" t="s">
        <v>202</v>
      </c>
      <c r="C20" s="28" t="str">
        <f t="shared" si="1"/>
        <v>120</v>
      </c>
      <c r="D20" s="1" t="str">
        <f>DEC2HEX(HEX2DEC(INDEX(BaseAddressTable!$B$2:$B$98,(MATCH(A20,BaseAddressTable!$A$2:$A$98,0))))+HEX2DEC(C20))</f>
        <v>A0260120</v>
      </c>
      <c r="E20" s="46" t="s">
        <v>153</v>
      </c>
      <c r="F20" s="46" t="s">
        <v>203</v>
      </c>
      <c r="G20" s="46" t="s">
        <v>135</v>
      </c>
      <c r="H20" s="46" t="s">
        <v>190</v>
      </c>
      <c r="I20" s="50" t="s">
        <v>191</v>
      </c>
      <c r="J20" s="50" t="s">
        <v>204</v>
      </c>
    </row>
    <row r="21" spans="1:10">
      <c r="A21" s="1" t="s">
        <v>35</v>
      </c>
      <c r="B21" s="46" t="s">
        <v>205</v>
      </c>
      <c r="C21" s="28" t="str">
        <f t="shared" si="1"/>
        <v>124</v>
      </c>
      <c r="D21" s="1" t="str">
        <f>DEC2HEX(HEX2DEC(INDEX(BaseAddressTable!$B$2:$B$98,(MATCH(A21,BaseAddressTable!$A$2:$A$98,0))))+HEX2DEC(C21))</f>
        <v>A0260124</v>
      </c>
      <c r="E21" s="46" t="s">
        <v>153</v>
      </c>
      <c r="F21" s="46" t="s">
        <v>206</v>
      </c>
      <c r="G21" s="46" t="s">
        <v>145</v>
      </c>
      <c r="H21" s="46" t="s">
        <v>185</v>
      </c>
      <c r="I21" s="50" t="s">
        <v>186</v>
      </c>
      <c r="J21" s="50" t="s">
        <v>207</v>
      </c>
    </row>
    <row r="22" spans="1:10">
      <c r="A22" s="1" t="s">
        <v>35</v>
      </c>
      <c r="B22" s="46" t="s">
        <v>208</v>
      </c>
      <c r="C22" s="28" t="str">
        <f t="shared" si="1"/>
        <v>128</v>
      </c>
      <c r="D22" s="1" t="str">
        <f>DEC2HEX(HEX2DEC(INDEX(BaseAddressTable!$B$2:$B$98,(MATCH(A22,BaseAddressTable!$A$2:$A$98,0))))+HEX2DEC(C22))</f>
        <v>A0260128</v>
      </c>
      <c r="E22" s="46" t="s">
        <v>153</v>
      </c>
      <c r="F22" s="46" t="s">
        <v>209</v>
      </c>
      <c r="G22" s="46" t="s">
        <v>135</v>
      </c>
      <c r="H22" s="46" t="s">
        <v>190</v>
      </c>
      <c r="I22" s="50" t="s">
        <v>191</v>
      </c>
      <c r="J22" s="50" t="s">
        <v>210</v>
      </c>
    </row>
    <row r="23" spans="1:10">
      <c r="A23" s="1" t="s">
        <v>35</v>
      </c>
      <c r="B23" s="46" t="s">
        <v>211</v>
      </c>
      <c r="C23" s="28" t="str">
        <f t="shared" si="1"/>
        <v>12C</v>
      </c>
      <c r="D23" s="1" t="str">
        <f>DEC2HEX(HEX2DEC(INDEX(BaseAddressTable!$B$2:$B$98,(MATCH(A23,BaseAddressTable!$A$2:$A$98,0))))+HEX2DEC(C23))</f>
        <v>A026012C</v>
      </c>
      <c r="E23" s="46" t="s">
        <v>153</v>
      </c>
      <c r="F23" s="51" t="s">
        <v>212</v>
      </c>
      <c r="G23" s="46" t="s">
        <v>166</v>
      </c>
      <c r="H23" s="46">
        <v>0</v>
      </c>
      <c r="I23" s="50" t="s">
        <v>213</v>
      </c>
      <c r="J23" s="50" t="s">
        <v>214</v>
      </c>
    </row>
    <row r="24" spans="1:10">
      <c r="A24" s="1" t="s">
        <v>35</v>
      </c>
      <c r="B24" s="46" t="s">
        <v>215</v>
      </c>
      <c r="C24" s="28" t="str">
        <f t="shared" si="1"/>
        <v>130</v>
      </c>
      <c r="D24" s="1" t="str">
        <f>DEC2HEX(HEX2DEC(INDEX(BaseAddressTable!$B$2:$B$98,(MATCH(A24,BaseAddressTable!$A$2:$A$98,0))))+HEX2DEC(C24))</f>
        <v>A0260130</v>
      </c>
      <c r="E24" s="46" t="s">
        <v>133</v>
      </c>
      <c r="F24" s="44" t="s">
        <v>216</v>
      </c>
      <c r="G24" s="46" t="s">
        <v>145</v>
      </c>
      <c r="H24" s="46">
        <v>0</v>
      </c>
      <c r="I24" s="50" t="s">
        <v>217</v>
      </c>
      <c r="J24" s="50" t="s">
        <v>218</v>
      </c>
    </row>
    <row r="25" spans="1:10">
      <c r="A25" s="1" t="s">
        <v>35</v>
      </c>
      <c r="B25" s="46" t="s">
        <v>219</v>
      </c>
      <c r="C25" s="28" t="str">
        <f t="shared" si="1"/>
        <v>134</v>
      </c>
      <c r="D25" s="1" t="str">
        <f>DEC2HEX(HEX2DEC(INDEX(BaseAddressTable!$B$2:$B$98,(MATCH(A25,BaseAddressTable!$A$2:$A$98,0))))+HEX2DEC(C25))</f>
        <v>A0260134</v>
      </c>
      <c r="E25" s="46" t="s">
        <v>133</v>
      </c>
      <c r="F25" s="46" t="s">
        <v>220</v>
      </c>
      <c r="G25" s="46" t="s">
        <v>145</v>
      </c>
      <c r="H25" s="46">
        <v>0</v>
      </c>
      <c r="I25" s="50" t="s">
        <v>221</v>
      </c>
      <c r="J25" s="50" t="s">
        <v>222</v>
      </c>
    </row>
    <row r="26" spans="1:10" ht="30" customHeight="1">
      <c r="A26" s="1" t="s">
        <v>35</v>
      </c>
      <c r="B26" s="1" t="s">
        <v>223</v>
      </c>
      <c r="C26" s="30">
        <v>200</v>
      </c>
      <c r="D26" s="1" t="str">
        <f>DEC2HEX(HEX2DEC(INDEX(BaseAddressTable!$B$2:$B$98,(MATCH(A26,BaseAddressTable!$A$2:$A$98,0))))+HEX2DEC(C26))</f>
        <v>A0260200</v>
      </c>
      <c r="E26" s="1" t="s">
        <v>133</v>
      </c>
      <c r="F26" s="1" t="s">
        <v>224</v>
      </c>
      <c r="G26" s="1" t="s">
        <v>166</v>
      </c>
      <c r="H26" s="4">
        <v>1</v>
      </c>
      <c r="I26" s="5" t="s">
        <v>225</v>
      </c>
      <c r="J26" s="1" t="str">
        <f>IF(E26="RW",CONCATENATE("ctrl.",F26), CONCATENATE("param.",F26))</f>
        <v>param.fh_mode</v>
      </c>
    </row>
    <row r="27" spans="1:10">
      <c r="A27" s="1" t="s">
        <v>35</v>
      </c>
      <c r="B27" s="1" t="s">
        <v>223</v>
      </c>
      <c r="C27" s="30">
        <f>C26</f>
        <v>200</v>
      </c>
      <c r="D27" s="1" t="str">
        <f>DEC2HEX(HEX2DEC(INDEX(BaseAddressTable!$B$2:$B$98,(MATCH(A27,BaseAddressTable!$A$2:$A$98,0))))+HEX2DEC(C27))</f>
        <v>A0260200</v>
      </c>
      <c r="E27" s="1" t="s">
        <v>133</v>
      </c>
      <c r="F27" s="1" t="s">
        <v>226</v>
      </c>
      <c r="G27" s="1" t="s">
        <v>227</v>
      </c>
      <c r="H27" s="4">
        <v>1</v>
      </c>
      <c r="I27" s="5" t="s">
        <v>228</v>
      </c>
      <c r="J27" s="1" t="str">
        <f t="shared" ref="J27" si="2">IF(E27="RW",CONCATENATE("ctrl.",F27), CONCATENATE("param.",F27))</f>
        <v>param.num_eth_cores</v>
      </c>
    </row>
    <row r="28" spans="1:10">
      <c r="A28" s="1" t="s">
        <v>35</v>
      </c>
      <c r="B28" s="1" t="s">
        <v>223</v>
      </c>
      <c r="C28" s="30">
        <f t="shared" ref="C28:C35" si="3">C27</f>
        <v>200</v>
      </c>
      <c r="D28" s="1" t="str">
        <f>DEC2HEX(HEX2DEC(INDEX(BaseAddressTable!$B$2:$B$98,(MATCH(A28,BaseAddressTable!$A$2:$A$98,0))))+HEX2DEC(C28))</f>
        <v>A0260200</v>
      </c>
      <c r="E28" s="1" t="s">
        <v>133</v>
      </c>
      <c r="F28" s="1" t="s">
        <v>229</v>
      </c>
      <c r="G28" s="1" t="s">
        <v>176</v>
      </c>
      <c r="H28" s="4">
        <v>1</v>
      </c>
      <c r="I28" s="5" t="s">
        <v>230</v>
      </c>
      <c r="J28" s="1" t="str">
        <f t="shared" ref="J28:J370" si="4">IF(E28="RW",CONCATENATE("ctrl.",F28), CONCATENATE("param.",F28))</f>
        <v>param.fdd_supported</v>
      </c>
    </row>
    <row r="29" spans="1:10">
      <c r="A29" s="1" t="s">
        <v>35</v>
      </c>
      <c r="B29" s="1" t="s">
        <v>223</v>
      </c>
      <c r="C29" s="30">
        <f t="shared" si="3"/>
        <v>200</v>
      </c>
      <c r="D29" s="1" t="str">
        <f>DEC2HEX(HEX2DEC(INDEX(BaseAddressTable!$B$2:$B$98,(MATCH(A29,BaseAddressTable!$A$2:$A$98,0))))+HEX2DEC(C29))</f>
        <v>A0260200</v>
      </c>
      <c r="E29" s="1" t="s">
        <v>133</v>
      </c>
      <c r="F29" s="1" t="s">
        <v>231</v>
      </c>
      <c r="G29" s="1" t="s">
        <v>232</v>
      </c>
      <c r="H29" s="4">
        <v>0</v>
      </c>
      <c r="I29" s="5" t="s">
        <v>233</v>
      </c>
      <c r="J29" s="1" t="str">
        <f t="shared" si="4"/>
        <v>param.tdd_supported</v>
      </c>
    </row>
    <row r="30" spans="1:10">
      <c r="A30" s="1" t="s">
        <v>35</v>
      </c>
      <c r="B30" s="1" t="s">
        <v>223</v>
      </c>
      <c r="C30" s="30">
        <f t="shared" si="3"/>
        <v>200</v>
      </c>
      <c r="D30" s="1" t="str">
        <f>DEC2HEX(HEX2DEC(INDEX(BaseAddressTable!$B$2:$B$98,(MATCH(A30,BaseAddressTable!$A$2:$A$98,0))))+HEX2DEC(C30))</f>
        <v>A0260200</v>
      </c>
      <c r="E30" s="1" t="s">
        <v>133</v>
      </c>
      <c r="F30" s="1" t="s">
        <v>234</v>
      </c>
      <c r="G30" s="1" t="s">
        <v>235</v>
      </c>
      <c r="H30" s="4">
        <v>0</v>
      </c>
      <c r="I30" s="5" t="s">
        <v>236</v>
      </c>
      <c r="J30" s="1" t="str">
        <f t="shared" ref="J30" si="5">IF(E30="RW",CONCATENATE("ctrl.",F30), CONCATENATE("param.",F30))</f>
        <v>param.nr_5g_supported</v>
      </c>
    </row>
    <row r="31" spans="1:10">
      <c r="A31" s="1" t="s">
        <v>35</v>
      </c>
      <c r="B31" s="1" t="s">
        <v>223</v>
      </c>
      <c r="C31" s="30">
        <f t="shared" si="3"/>
        <v>200</v>
      </c>
      <c r="D31" s="1" t="str">
        <f>DEC2HEX(HEX2DEC(INDEX(BaseAddressTable!$B$2:$B$98,(MATCH(A31,BaseAddressTable!$A$2:$A$98,0))))+HEX2DEC(C31))</f>
        <v>A0260200</v>
      </c>
      <c r="E31" s="1" t="s">
        <v>133</v>
      </c>
      <c r="F31" s="1" t="s">
        <v>237</v>
      </c>
      <c r="G31" s="1" t="s">
        <v>238</v>
      </c>
      <c r="H31" s="4">
        <v>0</v>
      </c>
      <c r="I31" s="5" t="s">
        <v>239</v>
      </c>
      <c r="J31" s="1" t="str">
        <f t="shared" ref="J31" si="6">IF(E31="RW",CONCATENATE("ctrl.",F31), CONCATENATE("param.",F31))</f>
        <v>param.nbiot_supported</v>
      </c>
    </row>
    <row r="32" spans="1:10">
      <c r="A32" s="1" t="s">
        <v>35</v>
      </c>
      <c r="B32" s="1" t="s">
        <v>223</v>
      </c>
      <c r="C32" s="30">
        <f t="shared" si="3"/>
        <v>200</v>
      </c>
      <c r="D32" s="1" t="str">
        <f>DEC2HEX(HEX2DEC(INDEX(BaseAddressTable!$B$2:$B$98,(MATCH(A32,BaseAddressTable!$A$2:$A$98,0))))+HEX2DEC(C32))</f>
        <v>A0260200</v>
      </c>
      <c r="E32" s="1" t="s">
        <v>133</v>
      </c>
      <c r="F32" s="1" t="s">
        <v>240</v>
      </c>
      <c r="G32" s="1" t="s">
        <v>241</v>
      </c>
      <c r="H32" s="4">
        <v>4</v>
      </c>
      <c r="I32" s="5" t="s">
        <v>242</v>
      </c>
      <c r="J32" s="1" t="str">
        <f t="shared" si="4"/>
        <v>param.max_supported_antennas</v>
      </c>
    </row>
    <row r="33" spans="1:10">
      <c r="A33" s="1" t="s">
        <v>35</v>
      </c>
      <c r="B33" s="1" t="s">
        <v>223</v>
      </c>
      <c r="C33" s="30">
        <f t="shared" si="3"/>
        <v>200</v>
      </c>
      <c r="D33" s="1" t="str">
        <f>DEC2HEX(HEX2DEC(INDEX(BaseAddressTable!$B$2:$B$98,(MATCH(A33,BaseAddressTable!$A$2:$A$98,0))))+HEX2DEC(C33))</f>
        <v>A0260200</v>
      </c>
      <c r="E33" s="1" t="s">
        <v>133</v>
      </c>
      <c r="F33" s="1" t="s">
        <v>243</v>
      </c>
      <c r="G33" s="1" t="s">
        <v>244</v>
      </c>
      <c r="H33" s="4">
        <v>4</v>
      </c>
      <c r="I33" s="5" t="s">
        <v>245</v>
      </c>
      <c r="J33" s="1" t="str">
        <f t="shared" si="4"/>
        <v>param.max_supported_carriers</v>
      </c>
    </row>
    <row r="34" spans="1:10">
      <c r="A34" s="1" t="s">
        <v>35</v>
      </c>
      <c r="B34" s="1" t="s">
        <v>223</v>
      </c>
      <c r="C34" s="30">
        <f t="shared" si="3"/>
        <v>200</v>
      </c>
      <c r="D34" s="1" t="str">
        <f>DEC2HEX(HEX2DEC(INDEX(BaseAddressTable!$B$2:$B$98,(MATCH(A34,BaseAddressTable!$A$2:$A$98,0))))+HEX2DEC(C34))</f>
        <v>A0260200</v>
      </c>
      <c r="E34" s="1" t="s">
        <v>133</v>
      </c>
      <c r="F34" s="1" t="s">
        <v>246</v>
      </c>
      <c r="G34" s="1" t="s">
        <v>247</v>
      </c>
      <c r="H34" s="4">
        <v>16</v>
      </c>
      <c r="I34" s="5" t="s">
        <v>248</v>
      </c>
      <c r="J34" s="1" t="str">
        <f t="shared" si="4"/>
        <v>param.max_precision</v>
      </c>
    </row>
    <row r="35" spans="1:10">
      <c r="A35" s="1" t="s">
        <v>35</v>
      </c>
      <c r="B35" s="1" t="s">
        <v>223</v>
      </c>
      <c r="C35" s="30">
        <f t="shared" si="3"/>
        <v>200</v>
      </c>
      <c r="D35" s="1" t="str">
        <f>DEC2HEX(HEX2DEC(INDEX(BaseAddressTable!$B$2:$B$98,(MATCH(A35,BaseAddressTable!$A$2:$A$98,0))))+HEX2DEC(C35))</f>
        <v>A0260200</v>
      </c>
      <c r="E35" s="1" t="s">
        <v>133</v>
      </c>
      <c r="F35" s="1" t="s">
        <v>249</v>
      </c>
      <c r="G35" s="1" t="s">
        <v>141</v>
      </c>
      <c r="H35" s="4">
        <v>16</v>
      </c>
      <c r="I35" s="5" t="s">
        <v>250</v>
      </c>
      <c r="J35" s="1" t="str">
        <f t="shared" ref="J35" si="7">IF(E35="RW",CONCATENATE("ctrl.",F35), CONCATENATE("param.",F35))</f>
        <v>param.max_sections_per_symbol</v>
      </c>
    </row>
    <row r="36" spans="1:10">
      <c r="A36" s="1" t="s">
        <v>35</v>
      </c>
      <c r="B36" s="1" t="s">
        <v>251</v>
      </c>
      <c r="C36" s="30" t="str">
        <f>DEC2HEX(HEX2DEC(C34)+4)</f>
        <v>204</v>
      </c>
      <c r="D36" s="1" t="str">
        <f>DEC2HEX(HEX2DEC(INDEX(BaseAddressTable!$B$2:$B$98,(MATCH(A36,BaseAddressTable!$A$2:$A$98,0))))+HEX2DEC(C36))</f>
        <v>A0260204</v>
      </c>
      <c r="E36" s="1" t="s">
        <v>133</v>
      </c>
      <c r="F36" s="1" t="s">
        <v>252</v>
      </c>
      <c r="G36" s="1" t="s">
        <v>166</v>
      </c>
      <c r="H36" s="4">
        <v>0</v>
      </c>
      <c r="I36" s="5" t="s">
        <v>253</v>
      </c>
      <c r="J36" s="1" t="str">
        <f t="shared" si="4"/>
        <v>param.extended_cp_supported</v>
      </c>
    </row>
    <row r="37" spans="1:10">
      <c r="A37" s="1" t="s">
        <v>35</v>
      </c>
      <c r="B37" s="1" t="s">
        <v>251</v>
      </c>
      <c r="C37" s="30" t="str">
        <f>DEC2HEX(HEX2DEC(C35)+4)</f>
        <v>204</v>
      </c>
      <c r="D37" s="1" t="str">
        <f>DEC2HEX(HEX2DEC(INDEX(BaseAddressTable!$B$2:$B$98,(MATCH(A37,BaseAddressTable!$A$2:$A$98,0))))+HEX2DEC(C37))</f>
        <v>A0260204</v>
      </c>
      <c r="E37" s="1" t="s">
        <v>133</v>
      </c>
      <c r="F37" s="1" t="s">
        <v>254</v>
      </c>
      <c r="G37" s="1" t="s">
        <v>255</v>
      </c>
      <c r="H37" s="4">
        <v>0</v>
      </c>
      <c r="I37" s="5" t="s">
        <v>256</v>
      </c>
      <c r="J37" s="1" t="str">
        <f t="shared" ref="J37:J70" si="8">IF(E37="RW",CONCATENATE("ctrl.",F37), CONCATENATE("param.",F37))</f>
        <v>param.multiple_numerology_supported</v>
      </c>
    </row>
    <row r="38" spans="1:10">
      <c r="A38" s="1" t="s">
        <v>35</v>
      </c>
      <c r="B38" s="1" t="s">
        <v>257</v>
      </c>
      <c r="C38" s="30" t="str">
        <f>DEC2HEX(HEX2DEC(C36)+4)</f>
        <v>208</v>
      </c>
      <c r="D38" s="1" t="str">
        <f>DEC2HEX(HEX2DEC(INDEX(BaseAddressTable!$B$2:$B$98,(MATCH(A38,BaseAddressTable!$A$2:$A$98,0))))+HEX2DEC(C38))</f>
        <v>A0260208</v>
      </c>
      <c r="E38" s="1" t="s">
        <v>133</v>
      </c>
      <c r="F38" s="1" t="s">
        <v>258</v>
      </c>
      <c r="G38" s="1" t="s">
        <v>259</v>
      </c>
      <c r="H38" s="4">
        <v>3</v>
      </c>
      <c r="I38" s="5" t="s">
        <v>260</v>
      </c>
      <c r="J38" s="1" t="str">
        <f t="shared" si="8"/>
        <v>param.num0_5mhz_fft_size</v>
      </c>
    </row>
    <row r="39" spans="1:10">
      <c r="A39" s="1" t="s">
        <v>35</v>
      </c>
      <c r="B39" s="1" t="s">
        <v>257</v>
      </c>
      <c r="C39" s="30" t="str">
        <f t="shared" ref="C39:C69" si="9">C38</f>
        <v>208</v>
      </c>
      <c r="D39" s="1" t="str">
        <f>DEC2HEX(HEX2DEC(INDEX(BaseAddressTable!$B$2:$B$98,(MATCH(A39,BaseAddressTable!$A$2:$A$98,0))))+HEX2DEC(C39))</f>
        <v>A0260208</v>
      </c>
      <c r="E39" s="1" t="s">
        <v>133</v>
      </c>
      <c r="F39" s="1" t="s">
        <v>261</v>
      </c>
      <c r="G39" s="1" t="s">
        <v>262</v>
      </c>
      <c r="H39" s="4">
        <v>4</v>
      </c>
      <c r="I39" s="5" t="s">
        <v>260</v>
      </c>
      <c r="J39" s="1" t="str">
        <f t="shared" si="8"/>
        <v>param.num1_5mhz_fft_size</v>
      </c>
    </row>
    <row r="40" spans="1:10">
      <c r="A40" s="1" t="s">
        <v>35</v>
      </c>
      <c r="B40" s="1" t="s">
        <v>257</v>
      </c>
      <c r="C40" s="30" t="str">
        <f t="shared" si="9"/>
        <v>208</v>
      </c>
      <c r="D40" s="1" t="str">
        <f>DEC2HEX(HEX2DEC(INDEX(BaseAddressTable!$B$2:$B$98,(MATCH(A40,BaseAddressTable!$A$2:$A$98,0))))+HEX2DEC(C40))</f>
        <v>A0260208</v>
      </c>
      <c r="E40" s="1" t="s">
        <v>133</v>
      </c>
      <c r="F40" s="1" t="s">
        <v>263</v>
      </c>
      <c r="G40" s="1" t="s">
        <v>264</v>
      </c>
      <c r="H40" s="4">
        <v>2</v>
      </c>
      <c r="I40" s="5" t="s">
        <v>260</v>
      </c>
      <c r="J40" s="1" t="str">
        <f t="shared" si="8"/>
        <v>param.num0_10mhz_fft_size</v>
      </c>
    </row>
    <row r="41" spans="1:10">
      <c r="A41" s="1" t="s">
        <v>35</v>
      </c>
      <c r="B41" s="1" t="s">
        <v>257</v>
      </c>
      <c r="C41" s="30" t="str">
        <f t="shared" si="9"/>
        <v>208</v>
      </c>
      <c r="D41" s="1" t="str">
        <f>DEC2HEX(HEX2DEC(INDEX(BaseAddressTable!$B$2:$B$98,(MATCH(A41,BaseAddressTable!$A$2:$A$98,0))))+HEX2DEC(C41))</f>
        <v>A0260208</v>
      </c>
      <c r="E41" s="1" t="s">
        <v>133</v>
      </c>
      <c r="F41" s="1" t="s">
        <v>265</v>
      </c>
      <c r="G41" s="1" t="s">
        <v>266</v>
      </c>
      <c r="H41" s="4">
        <v>3</v>
      </c>
      <c r="I41" s="5" t="s">
        <v>260</v>
      </c>
      <c r="J41" s="1" t="str">
        <f t="shared" si="8"/>
        <v>param.num1_10mhz_fft_size</v>
      </c>
    </row>
    <row r="42" spans="1:10">
      <c r="A42" s="1" t="s">
        <v>35</v>
      </c>
      <c r="B42" s="1" t="s">
        <v>257</v>
      </c>
      <c r="C42" s="30" t="str">
        <f t="shared" si="9"/>
        <v>208</v>
      </c>
      <c r="D42" s="1" t="str">
        <f>DEC2HEX(HEX2DEC(INDEX(BaseAddressTable!$B$2:$B$98,(MATCH(A42,BaseAddressTable!$A$2:$A$98,0))))+HEX2DEC(C42))</f>
        <v>A0260208</v>
      </c>
      <c r="E42" s="1" t="s">
        <v>133</v>
      </c>
      <c r="F42" s="1" t="s">
        <v>267</v>
      </c>
      <c r="G42" s="1" t="s">
        <v>244</v>
      </c>
      <c r="H42" s="4">
        <v>4</v>
      </c>
      <c r="I42" s="5" t="s">
        <v>260</v>
      </c>
      <c r="J42" s="1" t="str">
        <f t="shared" si="8"/>
        <v>param.num2_10mhz_fft_size</v>
      </c>
    </row>
    <row r="43" spans="1:10">
      <c r="A43" s="1" t="s">
        <v>35</v>
      </c>
      <c r="B43" s="1" t="s">
        <v>257</v>
      </c>
      <c r="C43" s="30" t="str">
        <f t="shared" si="9"/>
        <v>208</v>
      </c>
      <c r="D43" s="1" t="str">
        <f>DEC2HEX(HEX2DEC(INDEX(BaseAddressTable!$B$2:$B$98,(MATCH(A43,BaseAddressTable!$A$2:$A$98,0))))+HEX2DEC(C43))</f>
        <v>A0260208</v>
      </c>
      <c r="E43" s="1" t="s">
        <v>133</v>
      </c>
      <c r="F43" s="1" t="s">
        <v>268</v>
      </c>
      <c r="G43" s="1" t="s">
        <v>247</v>
      </c>
      <c r="H43" s="4">
        <v>1</v>
      </c>
      <c r="I43" s="5" t="s">
        <v>260</v>
      </c>
      <c r="J43" s="1" t="str">
        <f t="shared" si="8"/>
        <v>param.num0_15mhz_fft_size</v>
      </c>
    </row>
    <row r="44" spans="1:10">
      <c r="A44" s="1" t="s">
        <v>35</v>
      </c>
      <c r="B44" s="1" t="s">
        <v>257</v>
      </c>
      <c r="C44" s="30" t="str">
        <f t="shared" si="9"/>
        <v>208</v>
      </c>
      <c r="D44" s="1" t="str">
        <f>DEC2HEX(HEX2DEC(INDEX(BaseAddressTable!$B$2:$B$98,(MATCH(A44,BaseAddressTable!$A$2:$A$98,0))))+HEX2DEC(C44))</f>
        <v>A0260208</v>
      </c>
      <c r="E44" s="1" t="s">
        <v>133</v>
      </c>
      <c r="F44" s="1" t="s">
        <v>269</v>
      </c>
      <c r="G44" s="1" t="s">
        <v>270</v>
      </c>
      <c r="H44" s="4">
        <v>2</v>
      </c>
      <c r="I44" s="5" t="s">
        <v>260</v>
      </c>
      <c r="J44" s="1" t="str">
        <f t="shared" si="8"/>
        <v>param.num1_15mhz_fft_size</v>
      </c>
    </row>
    <row r="45" spans="1:10">
      <c r="A45" s="1" t="s">
        <v>35</v>
      </c>
      <c r="B45" s="1" t="s">
        <v>257</v>
      </c>
      <c r="C45" s="30" t="str">
        <f t="shared" si="9"/>
        <v>208</v>
      </c>
      <c r="D45" s="1" t="str">
        <f>DEC2HEX(HEX2DEC(INDEX(BaseAddressTable!$B$2:$B$98,(MATCH(A45,BaseAddressTable!$A$2:$A$98,0))))+HEX2DEC(C45))</f>
        <v>A0260208</v>
      </c>
      <c r="E45" s="1" t="s">
        <v>133</v>
      </c>
      <c r="F45" s="1" t="s">
        <v>271</v>
      </c>
      <c r="G45" s="1" t="s">
        <v>272</v>
      </c>
      <c r="H45" s="4">
        <v>3</v>
      </c>
      <c r="I45" s="5" t="s">
        <v>260</v>
      </c>
      <c r="J45" s="1" t="str">
        <f t="shared" si="8"/>
        <v>param.num2_15mhz_fft_size</v>
      </c>
    </row>
    <row r="46" spans="1:10">
      <c r="A46" s="1" t="s">
        <v>35</v>
      </c>
      <c r="B46" s="1" t="s">
        <v>273</v>
      </c>
      <c r="C46" s="30" t="str">
        <f>DEC2HEX(HEX2DEC(C44)+4)</f>
        <v>20C</v>
      </c>
      <c r="D46" s="1" t="str">
        <f>DEC2HEX(HEX2DEC(INDEX(BaseAddressTable!$B$2:$B$98,(MATCH(A46,BaseAddressTable!$A$2:$A$98,0))))+HEX2DEC(C46))</f>
        <v>A026020C</v>
      </c>
      <c r="E46" s="1" t="s">
        <v>133</v>
      </c>
      <c r="F46" s="1" t="s">
        <v>274</v>
      </c>
      <c r="G46" s="1" t="s">
        <v>259</v>
      </c>
      <c r="H46" s="4">
        <v>1</v>
      </c>
      <c r="I46" s="5" t="s">
        <v>260</v>
      </c>
      <c r="J46" s="1" t="str">
        <f t="shared" si="8"/>
        <v>param.num0_20mhz_fft_size</v>
      </c>
    </row>
    <row r="47" spans="1:10">
      <c r="A47" s="1" t="s">
        <v>35</v>
      </c>
      <c r="B47" s="1" t="s">
        <v>273</v>
      </c>
      <c r="C47" s="30" t="str">
        <f t="shared" si="9"/>
        <v>20C</v>
      </c>
      <c r="D47" s="1" t="str">
        <f>DEC2HEX(HEX2DEC(INDEX(BaseAddressTable!$B$2:$B$98,(MATCH(A47,BaseAddressTable!$A$2:$A$98,0))))+HEX2DEC(C47))</f>
        <v>A026020C</v>
      </c>
      <c r="E47" s="1" t="s">
        <v>133</v>
      </c>
      <c r="F47" s="1" t="s">
        <v>275</v>
      </c>
      <c r="G47" s="1" t="s">
        <v>262</v>
      </c>
      <c r="H47" s="4">
        <v>2</v>
      </c>
      <c r="I47" s="5" t="s">
        <v>260</v>
      </c>
      <c r="J47" s="1" t="str">
        <f t="shared" si="8"/>
        <v>param.num1_20mhz_fft_size</v>
      </c>
    </row>
    <row r="48" spans="1:10">
      <c r="A48" s="1" t="s">
        <v>35</v>
      </c>
      <c r="B48" s="1" t="s">
        <v>273</v>
      </c>
      <c r="C48" s="30" t="str">
        <f t="shared" si="9"/>
        <v>20C</v>
      </c>
      <c r="D48" s="1" t="str">
        <f>DEC2HEX(HEX2DEC(INDEX(BaseAddressTable!$B$2:$B$98,(MATCH(A48,BaseAddressTable!$A$2:$A$98,0))))+HEX2DEC(C48))</f>
        <v>A026020C</v>
      </c>
      <c r="E48" s="1" t="s">
        <v>133</v>
      </c>
      <c r="F48" s="1" t="s">
        <v>276</v>
      </c>
      <c r="G48" s="1" t="s">
        <v>264</v>
      </c>
      <c r="H48" s="4">
        <v>3</v>
      </c>
      <c r="I48" s="5" t="s">
        <v>260</v>
      </c>
      <c r="J48" s="1" t="str">
        <f t="shared" si="8"/>
        <v>param.num2_20mhz_fft_size</v>
      </c>
    </row>
    <row r="49" spans="1:10">
      <c r="A49" s="1" t="s">
        <v>35</v>
      </c>
      <c r="B49" s="1" t="s">
        <v>273</v>
      </c>
      <c r="C49" s="30" t="str">
        <f t="shared" si="9"/>
        <v>20C</v>
      </c>
      <c r="D49" s="1" t="str">
        <f>DEC2HEX(HEX2DEC(INDEX(BaseAddressTable!$B$2:$B$98,(MATCH(A49,BaseAddressTable!$A$2:$A$98,0))))+HEX2DEC(C49))</f>
        <v>A026020C</v>
      </c>
      <c r="E49" s="1" t="s">
        <v>133</v>
      </c>
      <c r="F49" s="1" t="s">
        <v>277</v>
      </c>
      <c r="G49" s="1" t="s">
        <v>266</v>
      </c>
      <c r="H49" s="4">
        <v>1</v>
      </c>
      <c r="I49" s="5" t="s">
        <v>260</v>
      </c>
      <c r="J49" s="1" t="str">
        <f t="shared" si="8"/>
        <v>param.num0_25mhz_fft_size</v>
      </c>
    </row>
    <row r="50" spans="1:10">
      <c r="A50" s="1" t="s">
        <v>35</v>
      </c>
      <c r="B50" s="1" t="s">
        <v>273</v>
      </c>
      <c r="C50" s="30" t="str">
        <f t="shared" si="9"/>
        <v>20C</v>
      </c>
      <c r="D50" s="1" t="str">
        <f>DEC2HEX(HEX2DEC(INDEX(BaseAddressTable!$B$2:$B$98,(MATCH(A50,BaseAddressTable!$A$2:$A$98,0))))+HEX2DEC(C50))</f>
        <v>A026020C</v>
      </c>
      <c r="E50" s="1" t="s">
        <v>133</v>
      </c>
      <c r="F50" s="1" t="s">
        <v>278</v>
      </c>
      <c r="G50" s="1" t="s">
        <v>244</v>
      </c>
      <c r="H50" s="4">
        <v>2</v>
      </c>
      <c r="I50" s="5" t="s">
        <v>260</v>
      </c>
      <c r="J50" s="1" t="str">
        <f t="shared" si="8"/>
        <v>param.num1_25mhz_fft_size</v>
      </c>
    </row>
    <row r="51" spans="1:10">
      <c r="A51" s="1" t="s">
        <v>35</v>
      </c>
      <c r="B51" s="1" t="s">
        <v>273</v>
      </c>
      <c r="C51" s="30" t="str">
        <f t="shared" si="9"/>
        <v>20C</v>
      </c>
      <c r="D51" s="1" t="str">
        <f>DEC2HEX(HEX2DEC(INDEX(BaseAddressTable!$B$2:$B$98,(MATCH(A51,BaseAddressTable!$A$2:$A$98,0))))+HEX2DEC(C51))</f>
        <v>A026020C</v>
      </c>
      <c r="E51" s="1" t="s">
        <v>133</v>
      </c>
      <c r="F51" s="1" t="s">
        <v>279</v>
      </c>
      <c r="G51" s="1" t="s">
        <v>247</v>
      </c>
      <c r="H51" s="4">
        <v>3</v>
      </c>
      <c r="I51" s="5" t="s">
        <v>260</v>
      </c>
      <c r="J51" s="1" t="str">
        <f t="shared" si="8"/>
        <v>param.num2_25mhz_fft_size</v>
      </c>
    </row>
    <row r="52" spans="1:10">
      <c r="A52" s="1" t="s">
        <v>35</v>
      </c>
      <c r="B52" s="1" t="s">
        <v>273</v>
      </c>
      <c r="C52" s="30" t="str">
        <f t="shared" si="9"/>
        <v>20C</v>
      </c>
      <c r="D52" s="1" t="str">
        <f>DEC2HEX(HEX2DEC(INDEX(BaseAddressTable!$B$2:$B$98,(MATCH(A52,BaseAddressTable!$A$2:$A$98,0))))+HEX2DEC(C52))</f>
        <v>A026020C</v>
      </c>
      <c r="E52" s="1" t="s">
        <v>133</v>
      </c>
      <c r="F52" s="1" t="s">
        <v>280</v>
      </c>
      <c r="G52" s="1" t="s">
        <v>270</v>
      </c>
      <c r="H52" s="4">
        <v>0</v>
      </c>
      <c r="I52" s="5" t="s">
        <v>260</v>
      </c>
      <c r="J52" s="1" t="str">
        <f t="shared" si="8"/>
        <v>param.num0_30mhz_fft_size</v>
      </c>
    </row>
    <row r="53" spans="1:10">
      <c r="A53" s="1" t="s">
        <v>35</v>
      </c>
      <c r="B53" s="1" t="s">
        <v>273</v>
      </c>
      <c r="C53" s="30" t="str">
        <f t="shared" si="9"/>
        <v>20C</v>
      </c>
      <c r="D53" s="1" t="str">
        <f>DEC2HEX(HEX2DEC(INDEX(BaseAddressTable!$B$2:$B$98,(MATCH(A53,BaseAddressTable!$A$2:$A$98,0))))+HEX2DEC(C53))</f>
        <v>A026020C</v>
      </c>
      <c r="E53" s="1" t="s">
        <v>133</v>
      </c>
      <c r="F53" s="1" t="s">
        <v>281</v>
      </c>
      <c r="G53" s="1" t="s">
        <v>272</v>
      </c>
      <c r="H53" s="4">
        <v>1</v>
      </c>
      <c r="I53" s="5" t="s">
        <v>260</v>
      </c>
      <c r="J53" s="1" t="str">
        <f t="shared" si="8"/>
        <v>param.num1_30mhz_fft_size</v>
      </c>
    </row>
    <row r="54" spans="1:10">
      <c r="A54" s="1" t="s">
        <v>35</v>
      </c>
      <c r="B54" s="1" t="s">
        <v>282</v>
      </c>
      <c r="C54" s="30" t="str">
        <f>DEC2HEX(HEX2DEC(C52)+4)</f>
        <v>210</v>
      </c>
      <c r="D54" s="1" t="str">
        <f>DEC2HEX(HEX2DEC(INDEX(BaseAddressTable!$B$2:$B$98,(MATCH(A54,BaseAddressTable!$A$2:$A$98,0))))+HEX2DEC(C54))</f>
        <v>A0260210</v>
      </c>
      <c r="E54" s="1" t="s">
        <v>133</v>
      </c>
      <c r="F54" s="1" t="s">
        <v>283</v>
      </c>
      <c r="G54" s="1" t="s">
        <v>259</v>
      </c>
      <c r="H54" s="4">
        <v>2</v>
      </c>
      <c r="I54" s="5" t="s">
        <v>260</v>
      </c>
      <c r="J54" s="1" t="str">
        <f t="shared" si="8"/>
        <v>param.num2_30mhz_fft_size</v>
      </c>
    </row>
    <row r="55" spans="1:10">
      <c r="A55" s="1" t="s">
        <v>35</v>
      </c>
      <c r="B55" s="1" t="s">
        <v>282</v>
      </c>
      <c r="C55" s="30" t="str">
        <f t="shared" si="9"/>
        <v>210</v>
      </c>
      <c r="D55" s="1" t="str">
        <f>DEC2HEX(HEX2DEC(INDEX(BaseAddressTable!$B$2:$B$98,(MATCH(A55,BaseAddressTable!$A$2:$A$98,0))))+HEX2DEC(C55))</f>
        <v>A0260210</v>
      </c>
      <c r="E55" s="1" t="s">
        <v>133</v>
      </c>
      <c r="F55" s="1" t="s">
        <v>284</v>
      </c>
      <c r="G55" s="1" t="s">
        <v>262</v>
      </c>
      <c r="H55" s="4">
        <v>0</v>
      </c>
      <c r="I55" s="5" t="s">
        <v>260</v>
      </c>
      <c r="J55" s="1" t="str">
        <f t="shared" si="8"/>
        <v>param.num0_40mhz_fft_size</v>
      </c>
    </row>
    <row r="56" spans="1:10">
      <c r="A56" s="1" t="s">
        <v>35</v>
      </c>
      <c r="B56" s="1" t="s">
        <v>282</v>
      </c>
      <c r="C56" s="30" t="str">
        <f t="shared" si="9"/>
        <v>210</v>
      </c>
      <c r="D56" s="1" t="str">
        <f>DEC2HEX(HEX2DEC(INDEX(BaseAddressTable!$B$2:$B$98,(MATCH(A56,BaseAddressTable!$A$2:$A$98,0))))+HEX2DEC(C56))</f>
        <v>A0260210</v>
      </c>
      <c r="E56" s="1" t="s">
        <v>133</v>
      </c>
      <c r="F56" s="1" t="s">
        <v>285</v>
      </c>
      <c r="G56" s="1" t="s">
        <v>264</v>
      </c>
      <c r="H56" s="4">
        <v>1</v>
      </c>
      <c r="I56" s="5" t="s">
        <v>260</v>
      </c>
      <c r="J56" s="1" t="str">
        <f t="shared" si="8"/>
        <v>param.num1_40mhz_fft_size</v>
      </c>
    </row>
    <row r="57" spans="1:10">
      <c r="A57" s="1" t="s">
        <v>35</v>
      </c>
      <c r="B57" s="1" t="s">
        <v>282</v>
      </c>
      <c r="C57" s="30" t="str">
        <f t="shared" si="9"/>
        <v>210</v>
      </c>
      <c r="D57" s="1" t="str">
        <f>DEC2HEX(HEX2DEC(INDEX(BaseAddressTable!$B$2:$B$98,(MATCH(A57,BaseAddressTable!$A$2:$A$98,0))))+HEX2DEC(C57))</f>
        <v>A0260210</v>
      </c>
      <c r="E57" s="1" t="s">
        <v>133</v>
      </c>
      <c r="F57" s="1" t="s">
        <v>286</v>
      </c>
      <c r="G57" s="1" t="s">
        <v>266</v>
      </c>
      <c r="H57" s="4">
        <v>2</v>
      </c>
      <c r="I57" s="5" t="s">
        <v>260</v>
      </c>
      <c r="J57" s="1" t="str">
        <f t="shared" si="8"/>
        <v>param.num2_40mhz_fft_size</v>
      </c>
    </row>
    <row r="58" spans="1:10">
      <c r="A58" s="1" t="s">
        <v>35</v>
      </c>
      <c r="B58" s="1" t="s">
        <v>282</v>
      </c>
      <c r="C58" s="30" t="str">
        <f t="shared" si="9"/>
        <v>210</v>
      </c>
      <c r="D58" s="1" t="str">
        <f>DEC2HEX(HEX2DEC(INDEX(BaseAddressTable!$B$2:$B$98,(MATCH(A58,BaseAddressTable!$A$2:$A$98,0))))+HEX2DEC(C58))</f>
        <v>A0260210</v>
      </c>
      <c r="E58" s="1" t="s">
        <v>133</v>
      </c>
      <c r="F58" s="1" t="s">
        <v>287</v>
      </c>
      <c r="G58" s="1" t="s">
        <v>244</v>
      </c>
      <c r="H58" s="4">
        <v>0</v>
      </c>
      <c r="I58" s="5" t="s">
        <v>260</v>
      </c>
      <c r="J58" s="1" t="str">
        <f t="shared" si="8"/>
        <v>param.num0_50mhz_fft_size</v>
      </c>
    </row>
    <row r="59" spans="1:10">
      <c r="A59" s="1" t="s">
        <v>35</v>
      </c>
      <c r="B59" s="1" t="s">
        <v>282</v>
      </c>
      <c r="C59" s="30" t="str">
        <f t="shared" si="9"/>
        <v>210</v>
      </c>
      <c r="D59" s="1" t="str">
        <f>DEC2HEX(HEX2DEC(INDEX(BaseAddressTable!$B$2:$B$98,(MATCH(A59,BaseAddressTable!$A$2:$A$98,0))))+HEX2DEC(C59))</f>
        <v>A0260210</v>
      </c>
      <c r="E59" s="1" t="s">
        <v>133</v>
      </c>
      <c r="F59" s="1" t="s">
        <v>288</v>
      </c>
      <c r="G59" s="1" t="s">
        <v>247</v>
      </c>
      <c r="H59" s="4">
        <v>1</v>
      </c>
      <c r="I59" s="5" t="s">
        <v>260</v>
      </c>
      <c r="J59" s="1" t="str">
        <f t="shared" si="8"/>
        <v>param.num1_50mhz_fft_size</v>
      </c>
    </row>
    <row r="60" spans="1:10">
      <c r="A60" s="1" t="s">
        <v>35</v>
      </c>
      <c r="B60" s="1" t="s">
        <v>282</v>
      </c>
      <c r="C60" s="30" t="str">
        <f t="shared" si="9"/>
        <v>210</v>
      </c>
      <c r="D60" s="1" t="str">
        <f>DEC2HEX(HEX2DEC(INDEX(BaseAddressTable!$B$2:$B$98,(MATCH(A60,BaseAddressTable!$A$2:$A$98,0))))+HEX2DEC(C60))</f>
        <v>A0260210</v>
      </c>
      <c r="E60" s="1" t="s">
        <v>133</v>
      </c>
      <c r="F60" s="1" t="s">
        <v>289</v>
      </c>
      <c r="G60" s="1" t="s">
        <v>270</v>
      </c>
      <c r="H60" s="4">
        <v>2</v>
      </c>
      <c r="I60" s="5" t="s">
        <v>260</v>
      </c>
      <c r="J60" s="1" t="str">
        <f t="shared" si="8"/>
        <v>param.num2_50mhz_fft_size</v>
      </c>
    </row>
    <row r="61" spans="1:10">
      <c r="A61" s="1" t="s">
        <v>35</v>
      </c>
      <c r="B61" s="1" t="s">
        <v>282</v>
      </c>
      <c r="C61" s="30" t="str">
        <f t="shared" si="9"/>
        <v>210</v>
      </c>
      <c r="D61" s="1" t="str">
        <f>DEC2HEX(HEX2DEC(INDEX(BaseAddressTable!$B$2:$B$98,(MATCH(A61,BaseAddressTable!$A$2:$A$98,0))))+HEX2DEC(C61))</f>
        <v>A0260210</v>
      </c>
      <c r="E61" s="1" t="s">
        <v>133</v>
      </c>
      <c r="F61" s="1" t="s">
        <v>290</v>
      </c>
      <c r="G61" s="1" t="s">
        <v>272</v>
      </c>
      <c r="H61" s="4">
        <v>0</v>
      </c>
      <c r="I61" s="5" t="s">
        <v>260</v>
      </c>
      <c r="J61" s="1" t="str">
        <f t="shared" si="8"/>
        <v>param.num1_60mhz_fft_size</v>
      </c>
    </row>
    <row r="62" spans="1:10">
      <c r="A62" s="1" t="s">
        <v>35</v>
      </c>
      <c r="B62" s="1" t="s">
        <v>291</v>
      </c>
      <c r="C62" s="30" t="str">
        <f>DEC2HEX(HEX2DEC(C60)+4)</f>
        <v>214</v>
      </c>
      <c r="D62" s="1" t="str">
        <f>DEC2HEX(HEX2DEC(INDEX(BaseAddressTable!$B$2:$B$98,(MATCH(A62,BaseAddressTable!$A$2:$A$98,0))))+HEX2DEC(C62))</f>
        <v>A0260214</v>
      </c>
      <c r="E62" s="1" t="s">
        <v>133</v>
      </c>
      <c r="F62" s="1" t="s">
        <v>292</v>
      </c>
      <c r="G62" s="1" t="s">
        <v>259</v>
      </c>
      <c r="H62" s="4">
        <v>1</v>
      </c>
      <c r="I62" s="5" t="s">
        <v>260</v>
      </c>
      <c r="J62" s="1" t="str">
        <f t="shared" si="8"/>
        <v>param.num2_60mhz_fft_size</v>
      </c>
    </row>
    <row r="63" spans="1:10">
      <c r="A63" s="1" t="s">
        <v>35</v>
      </c>
      <c r="B63" s="1" t="s">
        <v>291</v>
      </c>
      <c r="C63" s="30" t="str">
        <f t="shared" si="9"/>
        <v>214</v>
      </c>
      <c r="D63" s="1" t="str">
        <f>DEC2HEX(HEX2DEC(INDEX(BaseAddressTable!$B$2:$B$98,(MATCH(A63,BaseAddressTable!$A$2:$A$98,0))))+HEX2DEC(C63))</f>
        <v>A0260214</v>
      </c>
      <c r="E63" s="1" t="s">
        <v>133</v>
      </c>
      <c r="F63" s="1" t="s">
        <v>293</v>
      </c>
      <c r="G63" s="1" t="s">
        <v>262</v>
      </c>
      <c r="H63" s="4">
        <v>0</v>
      </c>
      <c r="I63" s="5" t="s">
        <v>260</v>
      </c>
      <c r="J63" s="1" t="str">
        <f t="shared" si="8"/>
        <v>param.num1_70mhz_fft_size</v>
      </c>
    </row>
    <row r="64" spans="1:10">
      <c r="A64" s="1" t="s">
        <v>35</v>
      </c>
      <c r="B64" s="1" t="s">
        <v>291</v>
      </c>
      <c r="C64" s="30" t="str">
        <f t="shared" si="9"/>
        <v>214</v>
      </c>
      <c r="D64" s="1" t="str">
        <f>DEC2HEX(HEX2DEC(INDEX(BaseAddressTable!$B$2:$B$98,(MATCH(A64,BaseAddressTable!$A$2:$A$98,0))))+HEX2DEC(C64))</f>
        <v>A0260214</v>
      </c>
      <c r="E64" s="1" t="s">
        <v>133</v>
      </c>
      <c r="F64" s="1" t="s">
        <v>294</v>
      </c>
      <c r="G64" s="1" t="s">
        <v>264</v>
      </c>
      <c r="H64" s="4">
        <v>0</v>
      </c>
      <c r="I64" s="5" t="s">
        <v>260</v>
      </c>
      <c r="J64" s="1" t="str">
        <f t="shared" si="8"/>
        <v>param.num2_70mhz_fft_size</v>
      </c>
    </row>
    <row r="65" spans="1:10">
      <c r="A65" s="1" t="s">
        <v>35</v>
      </c>
      <c r="B65" s="1" t="s">
        <v>291</v>
      </c>
      <c r="C65" s="30" t="str">
        <f t="shared" si="9"/>
        <v>214</v>
      </c>
      <c r="D65" s="1" t="str">
        <f>DEC2HEX(HEX2DEC(INDEX(BaseAddressTable!$B$2:$B$98,(MATCH(A65,BaseAddressTable!$A$2:$A$98,0))))+HEX2DEC(C65))</f>
        <v>A0260214</v>
      </c>
      <c r="E65" s="1" t="s">
        <v>133</v>
      </c>
      <c r="F65" s="1" t="s">
        <v>295</v>
      </c>
      <c r="G65" s="1" t="s">
        <v>266</v>
      </c>
      <c r="H65" s="4">
        <v>1</v>
      </c>
      <c r="I65" s="5" t="s">
        <v>260</v>
      </c>
      <c r="J65" s="1" t="str">
        <f t="shared" si="8"/>
        <v>param.num1_80mhz_fft_size</v>
      </c>
    </row>
    <row r="66" spans="1:10">
      <c r="A66" s="1" t="s">
        <v>35</v>
      </c>
      <c r="B66" s="1" t="s">
        <v>291</v>
      </c>
      <c r="C66" s="30" t="str">
        <f t="shared" si="9"/>
        <v>214</v>
      </c>
      <c r="D66" s="1" t="str">
        <f>DEC2HEX(HEX2DEC(INDEX(BaseAddressTable!$B$2:$B$98,(MATCH(A66,BaseAddressTable!$A$2:$A$98,0))))+HEX2DEC(C66))</f>
        <v>A0260214</v>
      </c>
      <c r="E66" s="1" t="s">
        <v>133</v>
      </c>
      <c r="F66" s="1" t="s">
        <v>296</v>
      </c>
      <c r="G66" s="1" t="s">
        <v>244</v>
      </c>
      <c r="H66" s="4">
        <v>0</v>
      </c>
      <c r="I66" s="5" t="s">
        <v>260</v>
      </c>
      <c r="J66" s="1" t="str">
        <f t="shared" si="8"/>
        <v>param.num2_80mhz_fft_size</v>
      </c>
    </row>
    <row r="67" spans="1:10">
      <c r="A67" s="1" t="s">
        <v>35</v>
      </c>
      <c r="B67" s="1" t="s">
        <v>291</v>
      </c>
      <c r="C67" s="30" t="str">
        <f t="shared" si="9"/>
        <v>214</v>
      </c>
      <c r="D67" s="1" t="str">
        <f>DEC2HEX(HEX2DEC(INDEX(BaseAddressTable!$B$2:$B$98,(MATCH(A67,BaseAddressTable!$A$2:$A$98,0))))+HEX2DEC(C67))</f>
        <v>A0260214</v>
      </c>
      <c r="E67" s="1" t="s">
        <v>133</v>
      </c>
      <c r="F67" s="1" t="s">
        <v>297</v>
      </c>
      <c r="G67" s="1" t="s">
        <v>247</v>
      </c>
      <c r="H67" s="4">
        <v>0</v>
      </c>
      <c r="I67" s="5" t="s">
        <v>260</v>
      </c>
      <c r="J67" s="1" t="str">
        <f t="shared" si="8"/>
        <v>param.num1_90mhz_fft_size</v>
      </c>
    </row>
    <row r="68" spans="1:10">
      <c r="A68" s="1" t="s">
        <v>35</v>
      </c>
      <c r="B68" s="1" t="s">
        <v>291</v>
      </c>
      <c r="C68" s="30" t="str">
        <f t="shared" si="9"/>
        <v>214</v>
      </c>
      <c r="D68" s="1" t="str">
        <f>DEC2HEX(HEX2DEC(INDEX(BaseAddressTable!$B$2:$B$98,(MATCH(A68,BaseAddressTable!$A$2:$A$98,0))))+HEX2DEC(C68))</f>
        <v>A0260214</v>
      </c>
      <c r="E68" s="1" t="s">
        <v>133</v>
      </c>
      <c r="F68" s="1" t="s">
        <v>298</v>
      </c>
      <c r="G68" s="1" t="s">
        <v>270</v>
      </c>
      <c r="H68" s="4">
        <v>1</v>
      </c>
      <c r="I68" s="5" t="s">
        <v>260</v>
      </c>
      <c r="J68" s="1" t="str">
        <f t="shared" si="8"/>
        <v>param.num2_90mhz_fft_size</v>
      </c>
    </row>
    <row r="69" spans="1:10">
      <c r="A69" s="1" t="s">
        <v>35</v>
      </c>
      <c r="B69" s="1" t="s">
        <v>291</v>
      </c>
      <c r="C69" s="30" t="str">
        <f t="shared" si="9"/>
        <v>214</v>
      </c>
      <c r="D69" s="1" t="str">
        <f>DEC2HEX(HEX2DEC(INDEX(BaseAddressTable!$B$2:$B$98,(MATCH(A69,BaseAddressTable!$A$2:$A$98,0))))+HEX2DEC(C69))</f>
        <v>A0260214</v>
      </c>
      <c r="E69" s="1" t="s">
        <v>133</v>
      </c>
      <c r="F69" s="1" t="s">
        <v>299</v>
      </c>
      <c r="G69" s="1" t="s">
        <v>272</v>
      </c>
      <c r="H69" s="4">
        <v>0</v>
      </c>
      <c r="I69" s="5" t="s">
        <v>260</v>
      </c>
      <c r="J69" s="1" t="str">
        <f t="shared" si="8"/>
        <v>param.num1_100mhz_fft_size</v>
      </c>
    </row>
    <row r="70" spans="1:10">
      <c r="A70" s="1" t="s">
        <v>35</v>
      </c>
      <c r="B70" s="1" t="s">
        <v>300</v>
      </c>
      <c r="C70" s="30" t="str">
        <f>DEC2HEX(HEX2DEC(C69)+4)</f>
        <v>218</v>
      </c>
      <c r="D70" s="1" t="str">
        <f>DEC2HEX(HEX2DEC(INDEX(BaseAddressTable!$B$2:$B$98,(MATCH(A70,BaseAddressTable!$A$2:$A$98,0))))+HEX2DEC(C70))</f>
        <v>A0260218</v>
      </c>
      <c r="E70" s="1" t="s">
        <v>133</v>
      </c>
      <c r="F70" s="1" t="s">
        <v>301</v>
      </c>
      <c r="G70" s="1" t="s">
        <v>259</v>
      </c>
      <c r="H70" s="4">
        <v>1</v>
      </c>
      <c r="I70" s="5" t="s">
        <v>260</v>
      </c>
      <c r="J70" s="1" t="str">
        <f t="shared" si="8"/>
        <v>param.num2_100mhz_fft_size</v>
      </c>
    </row>
    <row r="71" spans="1:10">
      <c r="A71" s="1" t="s">
        <v>35</v>
      </c>
      <c r="B71" s="1" t="s">
        <v>302</v>
      </c>
      <c r="C71" s="30" t="str">
        <f>DEC2HEX(HEX2DEC(C70)+4)</f>
        <v>21C</v>
      </c>
      <c r="D71" s="1" t="str">
        <f>DEC2HEX(HEX2DEC(INDEX(BaseAddressTable!$B$2:$B$98,(MATCH(A71,BaseAddressTable!$A$2:$A$98,0))))+HEX2DEC(C71))</f>
        <v>A026021C</v>
      </c>
      <c r="E71" s="1" t="s">
        <v>133</v>
      </c>
      <c r="F71" s="1" t="s">
        <v>303</v>
      </c>
      <c r="G71" s="1" t="s">
        <v>166</v>
      </c>
      <c r="H71" s="4">
        <v>0</v>
      </c>
      <c r="I71" s="5" t="s">
        <v>304</v>
      </c>
      <c r="J71" s="1" t="str">
        <f t="shared" si="4"/>
        <v>param.sec_type0_supported</v>
      </c>
    </row>
    <row r="72" spans="1:10">
      <c r="A72" s="1" t="s">
        <v>35</v>
      </c>
      <c r="B72" s="1" t="s">
        <v>302</v>
      </c>
      <c r="C72" s="30" t="str">
        <f>C71</f>
        <v>21C</v>
      </c>
      <c r="D72" s="1" t="str">
        <f>DEC2HEX(HEX2DEC(INDEX(BaseAddressTable!$B$2:$B$98,(MATCH(A72,BaseAddressTable!$A$2:$A$98,0))))+HEX2DEC(C72))</f>
        <v>A026021C</v>
      </c>
      <c r="E72" s="1" t="s">
        <v>133</v>
      </c>
      <c r="F72" s="1" t="s">
        <v>305</v>
      </c>
      <c r="G72" s="1" t="s">
        <v>255</v>
      </c>
      <c r="H72" s="4">
        <v>1</v>
      </c>
      <c r="I72" s="5" t="s">
        <v>306</v>
      </c>
      <c r="J72" s="1" t="str">
        <f t="shared" ref="J72" si="10">IF(E72="RW",CONCATENATE("ctrl.",F72), CONCATENATE("param.",F72))</f>
        <v>param.sec_type1_supported</v>
      </c>
    </row>
    <row r="73" spans="1:10">
      <c r="A73" s="1" t="s">
        <v>35</v>
      </c>
      <c r="B73" s="1" t="s">
        <v>302</v>
      </c>
      <c r="C73" s="30" t="str">
        <f>C72</f>
        <v>21C</v>
      </c>
      <c r="D73" s="1" t="str">
        <f>DEC2HEX(HEX2DEC(INDEX(BaseAddressTable!$B$2:$B$98,(MATCH(A73,BaseAddressTable!$A$2:$A$98,0))))+HEX2DEC(C73))</f>
        <v>A026021C</v>
      </c>
      <c r="E73" s="1" t="s">
        <v>133</v>
      </c>
      <c r="F73" s="1" t="s">
        <v>307</v>
      </c>
      <c r="G73" s="1" t="s">
        <v>308</v>
      </c>
      <c r="H73" s="4">
        <v>1</v>
      </c>
      <c r="I73" s="5" t="s">
        <v>309</v>
      </c>
      <c r="J73" s="1" t="str">
        <f t="shared" ref="J73" si="11">IF(E73="RW",CONCATENATE("ctrl.",F73), CONCATENATE("param.",F73))</f>
        <v>param.sec_type3_supported</v>
      </c>
    </row>
    <row r="74" spans="1:10" s="1" customFormat="1">
      <c r="A74" s="1" t="s">
        <v>35</v>
      </c>
      <c r="B74" s="1" t="s">
        <v>302</v>
      </c>
      <c r="C74" s="30" t="str">
        <f>C73</f>
        <v>21C</v>
      </c>
      <c r="D74" s="1" t="str">
        <f>DEC2HEX(HEX2DEC(INDEX(BaseAddressTable!$B$2:$B$98,(MATCH(A74,BaseAddressTable!$A$2:$A$98,0))))+HEX2DEC(C74))</f>
        <v>A026021C</v>
      </c>
      <c r="E74" s="1" t="s">
        <v>133</v>
      </c>
      <c r="F74" s="1" t="s">
        <v>310</v>
      </c>
      <c r="G74" s="1" t="s">
        <v>176</v>
      </c>
      <c r="H74" s="1">
        <v>0</v>
      </c>
      <c r="I74" s="1" t="s">
        <v>311</v>
      </c>
      <c r="J74" s="1" t="str">
        <f t="shared" ref="J74" si="12">IF(E74="RW",CONCATENATE("ctrl.",F74), CONCATENATE("param.",F74))</f>
        <v>param.sec_type4_supported</v>
      </c>
    </row>
    <row r="75" spans="1:10" s="1" customFormat="1">
      <c r="A75" s="1" t="s">
        <v>35</v>
      </c>
      <c r="B75" s="1" t="s">
        <v>302</v>
      </c>
      <c r="C75" s="30" t="str">
        <f>C74</f>
        <v>21C</v>
      </c>
      <c r="D75" s="1" t="str">
        <f>DEC2HEX(HEX2DEC(INDEX(BaseAddressTable!$B$2:$B$98,(MATCH(A75,BaseAddressTable!$A$2:$A$98,0))))+HEX2DEC(C75))</f>
        <v>A026021C</v>
      </c>
      <c r="E75" s="1" t="s">
        <v>133</v>
      </c>
      <c r="F75" s="1" t="s">
        <v>312</v>
      </c>
      <c r="G75" s="1" t="s">
        <v>232</v>
      </c>
      <c r="H75" s="1">
        <v>0</v>
      </c>
      <c r="I75" s="1" t="s">
        <v>311</v>
      </c>
      <c r="J75" s="1" t="str">
        <f t="shared" ref="J75" si="13">IF(E75="RW",CONCATENATE("ctrl.",F75), CONCATENATE("param.",F75))</f>
        <v>param.sec_type5_supported</v>
      </c>
    </row>
    <row r="76" spans="1:10" s="1" customFormat="1">
      <c r="A76" s="1" t="s">
        <v>35</v>
      </c>
      <c r="B76" s="1" t="s">
        <v>302</v>
      </c>
      <c r="C76" s="30" t="str">
        <f>C73</f>
        <v>21C</v>
      </c>
      <c r="D76" s="1" t="str">
        <f>DEC2HEX(HEX2DEC(INDEX(BaseAddressTable!$B$2:$B$98,(MATCH(A76,BaseAddressTable!$A$2:$A$98,0))))+HEX2DEC(C76))</f>
        <v>A026021C</v>
      </c>
      <c r="E76" s="1" t="s">
        <v>133</v>
      </c>
      <c r="F76" s="1" t="s">
        <v>313</v>
      </c>
      <c r="G76" s="1" t="s">
        <v>235</v>
      </c>
      <c r="H76" s="1">
        <v>0</v>
      </c>
      <c r="I76" s="1" t="s">
        <v>314</v>
      </c>
      <c r="J76" s="1" t="str">
        <f t="shared" ref="J76" si="14">IF(E76="RW",CONCATENATE("ctrl.",F76), CONCATENATE("param.",F76))</f>
        <v>param.sec_type6_supported</v>
      </c>
    </row>
    <row r="77" spans="1:10" s="1" customFormat="1">
      <c r="A77" s="1" t="s">
        <v>35</v>
      </c>
      <c r="B77" s="1" t="s">
        <v>302</v>
      </c>
      <c r="C77" s="30" t="str">
        <f>C75</f>
        <v>21C</v>
      </c>
      <c r="D77" s="1" t="str">
        <f>DEC2HEX(HEX2DEC(INDEX(BaseAddressTable!$B$2:$B$98,(MATCH(A77,BaseAddressTable!$A$2:$A$98,0))))+HEX2DEC(C77))</f>
        <v>A026021C</v>
      </c>
      <c r="E77" s="1" t="s">
        <v>133</v>
      </c>
      <c r="F77" s="1" t="s">
        <v>315</v>
      </c>
      <c r="G77" s="1" t="s">
        <v>238</v>
      </c>
      <c r="H77" s="1">
        <v>0</v>
      </c>
      <c r="I77" s="1" t="s">
        <v>316</v>
      </c>
      <c r="J77" s="1" t="str">
        <f t="shared" ref="J77:J78" si="15">IF(E77="RW",CONCATENATE("ctrl.",F77), CONCATENATE("param.",F77))</f>
        <v>param.sec_type7_supported</v>
      </c>
    </row>
    <row r="78" spans="1:10" s="1" customFormat="1">
      <c r="A78" s="1" t="s">
        <v>35</v>
      </c>
      <c r="B78" s="1" t="s">
        <v>317</v>
      </c>
      <c r="C78" s="30" t="str">
        <f>DEC2HEX(HEX2DEC(C77)+4)</f>
        <v>220</v>
      </c>
      <c r="D78" s="1" t="str">
        <f>DEC2HEX(HEX2DEC(INDEX(BaseAddressTable!$B$2:$B$98,(MATCH(A78,BaseAddressTable!$A$2:$A$98,0))))+HEX2DEC(C78))</f>
        <v>A0260220</v>
      </c>
      <c r="E78" s="1" t="s">
        <v>133</v>
      </c>
      <c r="F78" s="1" t="s">
        <v>318</v>
      </c>
      <c r="G78" s="1" t="s">
        <v>166</v>
      </c>
      <c r="H78" s="1">
        <v>0</v>
      </c>
      <c r="I78" s="1" t="s">
        <v>319</v>
      </c>
      <c r="J78" s="1" t="str">
        <f t="shared" si="15"/>
        <v>param.sec_ext_type0_supported</v>
      </c>
    </row>
    <row r="79" spans="1:10" s="1" customFormat="1">
      <c r="A79" s="1" t="s">
        <v>35</v>
      </c>
      <c r="B79" s="1" t="s">
        <v>317</v>
      </c>
      <c r="C79" s="30" t="str">
        <f t="shared" ref="C79:C96" si="16">C78</f>
        <v>220</v>
      </c>
      <c r="D79" s="1" t="str">
        <f>DEC2HEX(HEX2DEC(INDEX(BaseAddressTable!$B$2:$B$98,(MATCH(A79,BaseAddressTable!$A$2:$A$98,0))))+HEX2DEC(C79))</f>
        <v>A0260220</v>
      </c>
      <c r="E79" s="1" t="s">
        <v>133</v>
      </c>
      <c r="F79" s="1" t="s">
        <v>320</v>
      </c>
      <c r="G79" s="1" t="s">
        <v>255</v>
      </c>
      <c r="H79" s="1">
        <v>0</v>
      </c>
      <c r="I79" s="1" t="s">
        <v>321</v>
      </c>
      <c r="J79" s="1" t="str">
        <f t="shared" ref="J79:J80" si="17">IF(E79="RW",CONCATENATE("ctrl.",F79), CONCATENATE("param.",F79))</f>
        <v>param.sec_ext_type1_supported</v>
      </c>
    </row>
    <row r="80" spans="1:10" s="1" customFormat="1">
      <c r="A80" s="1" t="s">
        <v>35</v>
      </c>
      <c r="B80" s="1" t="s">
        <v>317</v>
      </c>
      <c r="C80" s="30" t="str">
        <f t="shared" si="16"/>
        <v>220</v>
      </c>
      <c r="D80" s="1" t="str">
        <f>DEC2HEX(HEX2DEC(INDEX(BaseAddressTable!$B$2:$B$98,(MATCH(A80,BaseAddressTable!$A$2:$A$98,0))))+HEX2DEC(C80))</f>
        <v>A0260220</v>
      </c>
      <c r="E80" s="1" t="s">
        <v>133</v>
      </c>
      <c r="F80" s="1" t="s">
        <v>322</v>
      </c>
      <c r="G80" s="1" t="s">
        <v>323</v>
      </c>
      <c r="H80" s="1">
        <v>0</v>
      </c>
      <c r="I80" s="1" t="s">
        <v>324</v>
      </c>
      <c r="J80" s="1" t="str">
        <f t="shared" si="17"/>
        <v>param.sec_ext_type2_supported</v>
      </c>
    </row>
    <row r="81" spans="1:10" s="1" customFormat="1">
      <c r="A81" s="1" t="s">
        <v>35</v>
      </c>
      <c r="B81" s="1" t="s">
        <v>317</v>
      </c>
      <c r="C81" s="30" t="str">
        <f t="shared" si="16"/>
        <v>220</v>
      </c>
      <c r="D81" s="1" t="str">
        <f>DEC2HEX(HEX2DEC(INDEX(BaseAddressTable!$B$2:$B$98,(MATCH(A81,BaseAddressTable!$A$2:$A$98,0))))+HEX2DEC(C81))</f>
        <v>A0260220</v>
      </c>
      <c r="E81" s="1" t="s">
        <v>133</v>
      </c>
      <c r="F81" s="1" t="s">
        <v>325</v>
      </c>
      <c r="G81" s="1" t="s">
        <v>308</v>
      </c>
      <c r="H81" s="1">
        <v>0</v>
      </c>
      <c r="I81" s="1" t="s">
        <v>326</v>
      </c>
      <c r="J81" s="1" t="str">
        <f t="shared" ref="J81:J84" si="18">IF(E81="RW",CONCATENATE("ctrl.",F81), CONCATENATE("param.",F81))</f>
        <v>param.sec_ext_type3_supported</v>
      </c>
    </row>
    <row r="82" spans="1:10" s="1" customFormat="1">
      <c r="A82" s="1" t="s">
        <v>35</v>
      </c>
      <c r="B82" s="1" t="s">
        <v>317</v>
      </c>
      <c r="C82" s="30" t="str">
        <f t="shared" si="16"/>
        <v>220</v>
      </c>
      <c r="D82" s="1" t="str">
        <f>DEC2HEX(HEX2DEC(INDEX(BaseAddressTable!$B$2:$B$98,(MATCH(A82,BaseAddressTable!$A$2:$A$98,0))))+HEX2DEC(C82))</f>
        <v>A0260220</v>
      </c>
      <c r="E82" s="1" t="s">
        <v>133</v>
      </c>
      <c r="F82" s="1" t="s">
        <v>327</v>
      </c>
      <c r="G82" s="1" t="s">
        <v>176</v>
      </c>
      <c r="H82" s="1">
        <v>0</v>
      </c>
      <c r="I82" s="1" t="s">
        <v>328</v>
      </c>
      <c r="J82" s="1" t="str">
        <f t="shared" si="18"/>
        <v>param.sec_ext_type4_supported</v>
      </c>
    </row>
    <row r="83" spans="1:10" s="1" customFormat="1">
      <c r="A83" s="1" t="s">
        <v>35</v>
      </c>
      <c r="B83" s="1" t="s">
        <v>317</v>
      </c>
      <c r="C83" s="30" t="str">
        <f t="shared" si="16"/>
        <v>220</v>
      </c>
      <c r="D83" s="1" t="str">
        <f>DEC2HEX(HEX2DEC(INDEX(BaseAddressTable!$B$2:$B$98,(MATCH(A83,BaseAddressTable!$A$2:$A$98,0))))+HEX2DEC(C83))</f>
        <v>A0260220</v>
      </c>
      <c r="E83" s="1" t="s">
        <v>133</v>
      </c>
      <c r="F83" s="1" t="s">
        <v>329</v>
      </c>
      <c r="G83" s="1" t="s">
        <v>232</v>
      </c>
      <c r="H83" s="1">
        <v>0</v>
      </c>
      <c r="I83" s="1" t="s">
        <v>330</v>
      </c>
      <c r="J83" s="1" t="str">
        <f t="shared" si="18"/>
        <v>param.sec_ext_type5_supported</v>
      </c>
    </row>
    <row r="84" spans="1:10" s="1" customFormat="1">
      <c r="A84" s="1" t="s">
        <v>35</v>
      </c>
      <c r="B84" s="1" t="s">
        <v>317</v>
      </c>
      <c r="C84" s="30" t="str">
        <f t="shared" si="16"/>
        <v>220</v>
      </c>
      <c r="D84" s="1" t="str">
        <f>DEC2HEX(HEX2DEC(INDEX(BaseAddressTable!$B$2:$B$98,(MATCH(A84,BaseAddressTable!$A$2:$A$98,0))))+HEX2DEC(C84))</f>
        <v>A0260220</v>
      </c>
      <c r="E84" s="1" t="s">
        <v>133</v>
      </c>
      <c r="F84" s="1" t="s">
        <v>331</v>
      </c>
      <c r="G84" s="1" t="s">
        <v>235</v>
      </c>
      <c r="H84" s="1">
        <v>0</v>
      </c>
      <c r="I84" s="1" t="s">
        <v>332</v>
      </c>
      <c r="J84" s="1" t="str">
        <f t="shared" si="18"/>
        <v>param.sec_ext_type6_supported</v>
      </c>
    </row>
    <row r="85" spans="1:10" s="1" customFormat="1">
      <c r="A85" s="1" t="s">
        <v>35</v>
      </c>
      <c r="B85" s="1" t="s">
        <v>317</v>
      </c>
      <c r="C85" s="30" t="str">
        <f t="shared" si="16"/>
        <v>220</v>
      </c>
      <c r="D85" s="1" t="str">
        <f>DEC2HEX(HEX2DEC(INDEX(BaseAddressTable!$B$2:$B$98,(MATCH(A85,BaseAddressTable!$A$2:$A$98,0))))+HEX2DEC(C85))</f>
        <v>A0260220</v>
      </c>
      <c r="E85" s="1" t="s">
        <v>133</v>
      </c>
      <c r="F85" s="1" t="s">
        <v>333</v>
      </c>
      <c r="G85" s="1" t="s">
        <v>238</v>
      </c>
      <c r="H85" s="1">
        <v>0</v>
      </c>
      <c r="I85" s="1" t="s">
        <v>334</v>
      </c>
      <c r="J85" s="1" t="str">
        <f t="shared" ref="J85" si="19">IF(E85="RW",CONCATENATE("ctrl.",F85), CONCATENATE("param.",F85))</f>
        <v>param.sec_ext_type7_supported</v>
      </c>
    </row>
    <row r="86" spans="1:10" s="1" customFormat="1">
      <c r="A86" s="1" t="s">
        <v>35</v>
      </c>
      <c r="B86" s="1" t="s">
        <v>317</v>
      </c>
      <c r="C86" s="30" t="str">
        <f t="shared" si="16"/>
        <v>220</v>
      </c>
      <c r="D86" s="1" t="str">
        <f>DEC2HEX(HEX2DEC(INDEX(BaseAddressTable!$B$2:$B$98,(MATCH(A86,BaseAddressTable!$A$2:$A$98,0))))+HEX2DEC(C86))</f>
        <v>A0260220</v>
      </c>
      <c r="E86" s="1" t="s">
        <v>133</v>
      </c>
      <c r="F86" s="1" t="s">
        <v>335</v>
      </c>
      <c r="G86" s="1" t="s">
        <v>180</v>
      </c>
      <c r="H86" s="1">
        <v>0</v>
      </c>
      <c r="I86" s="1" t="s">
        <v>336</v>
      </c>
      <c r="J86" s="1" t="str">
        <f t="shared" ref="J86:J95" si="20">IF(E86="RW",CONCATENATE("ctrl.",F86), CONCATENATE("param.",F86))</f>
        <v>param.sec_ext_type8_supported</v>
      </c>
    </row>
    <row r="87" spans="1:10" s="1" customFormat="1">
      <c r="A87" s="1" t="s">
        <v>35</v>
      </c>
      <c r="B87" s="1" t="s">
        <v>317</v>
      </c>
      <c r="C87" s="30" t="str">
        <f t="shared" si="16"/>
        <v>220</v>
      </c>
      <c r="D87" s="1" t="str">
        <f>DEC2HEX(HEX2DEC(INDEX(BaseAddressTable!$B$2:$B$98,(MATCH(A87,BaseAddressTable!$A$2:$A$98,0))))+HEX2DEC(C87))</f>
        <v>A0260220</v>
      </c>
      <c r="E87" s="1" t="s">
        <v>133</v>
      </c>
      <c r="F87" s="1" t="s">
        <v>337</v>
      </c>
      <c r="G87" s="1" t="s">
        <v>338</v>
      </c>
      <c r="H87" s="1">
        <v>0</v>
      </c>
      <c r="I87" s="1" t="s">
        <v>339</v>
      </c>
      <c r="J87" s="1" t="str">
        <f t="shared" ref="J87" si="21">IF(E87="RW",CONCATENATE("ctrl.",F87), CONCATENATE("param.",F87))</f>
        <v>param.sec_ext_type9_supported</v>
      </c>
    </row>
    <row r="88" spans="1:10" s="1" customFormat="1">
      <c r="A88" s="1" t="s">
        <v>35</v>
      </c>
      <c r="B88" s="1" t="s">
        <v>317</v>
      </c>
      <c r="C88" s="30" t="str">
        <f t="shared" si="16"/>
        <v>220</v>
      </c>
      <c r="D88" s="1" t="str">
        <f>DEC2HEX(HEX2DEC(INDEX(BaseAddressTable!$B$2:$B$98,(MATCH(A88,BaseAddressTable!$A$2:$A$98,0))))+HEX2DEC(C88))</f>
        <v>A0260220</v>
      </c>
      <c r="E88" s="1" t="s">
        <v>133</v>
      </c>
      <c r="F88" s="1" t="s">
        <v>340</v>
      </c>
      <c r="G88" s="1" t="s">
        <v>341</v>
      </c>
      <c r="H88" s="1">
        <v>0</v>
      </c>
      <c r="I88" s="1" t="s">
        <v>342</v>
      </c>
      <c r="J88" s="1" t="str">
        <f t="shared" si="20"/>
        <v>param.sec_ext_type10_supported</v>
      </c>
    </row>
    <row r="89" spans="1:10" s="1" customFormat="1">
      <c r="A89" s="1" t="s">
        <v>35</v>
      </c>
      <c r="B89" s="1" t="s">
        <v>317</v>
      </c>
      <c r="C89" s="30" t="str">
        <f t="shared" si="16"/>
        <v>220</v>
      </c>
      <c r="D89" s="1" t="str">
        <f>DEC2HEX(HEX2DEC(INDEX(BaseAddressTable!$B$2:$B$98,(MATCH(A89,BaseAddressTable!$A$2:$A$98,0))))+HEX2DEC(C89))</f>
        <v>A0260220</v>
      </c>
      <c r="E89" s="1" t="s">
        <v>133</v>
      </c>
      <c r="F89" s="1" t="s">
        <v>343</v>
      </c>
      <c r="G89" s="1" t="s">
        <v>344</v>
      </c>
      <c r="H89" s="1">
        <v>0</v>
      </c>
      <c r="I89" s="1" t="s">
        <v>345</v>
      </c>
      <c r="J89" s="1" t="str">
        <f t="shared" si="20"/>
        <v>param.sec_ext_type11_supported</v>
      </c>
    </row>
    <row r="90" spans="1:10" s="1" customFormat="1">
      <c r="A90" s="1" t="s">
        <v>35</v>
      </c>
      <c r="B90" s="1" t="s">
        <v>317</v>
      </c>
      <c r="C90" s="30" t="str">
        <f t="shared" si="16"/>
        <v>220</v>
      </c>
      <c r="D90" s="1" t="str">
        <f>DEC2HEX(HEX2DEC(INDEX(BaseAddressTable!$B$2:$B$98,(MATCH(A90,BaseAddressTable!$A$2:$A$98,0))))+HEX2DEC(C90))</f>
        <v>A0260220</v>
      </c>
      <c r="E90" s="1" t="s">
        <v>133</v>
      </c>
      <c r="F90" s="1" t="s">
        <v>346</v>
      </c>
      <c r="G90" s="1" t="s">
        <v>347</v>
      </c>
      <c r="H90" s="1">
        <v>0</v>
      </c>
      <c r="I90" s="1" t="s">
        <v>348</v>
      </c>
      <c r="J90" s="1" t="str">
        <f t="shared" si="20"/>
        <v>param.sec_ext_type12_supported</v>
      </c>
    </row>
    <row r="91" spans="1:10" s="1" customFormat="1">
      <c r="A91" s="1" t="s">
        <v>35</v>
      </c>
      <c r="B91" s="1" t="s">
        <v>317</v>
      </c>
      <c r="C91" s="30" t="str">
        <f t="shared" si="16"/>
        <v>220</v>
      </c>
      <c r="D91" s="1" t="str">
        <f>DEC2HEX(HEX2DEC(INDEX(BaseAddressTable!$B$2:$B$98,(MATCH(A91,BaseAddressTable!$A$2:$A$98,0))))+HEX2DEC(C91))</f>
        <v>A0260220</v>
      </c>
      <c r="E91" s="1" t="s">
        <v>133</v>
      </c>
      <c r="F91" s="1" t="s">
        <v>349</v>
      </c>
      <c r="G91" s="1" t="s">
        <v>350</v>
      </c>
      <c r="H91" s="1">
        <v>0</v>
      </c>
      <c r="I91" s="1" t="s">
        <v>351</v>
      </c>
      <c r="J91" s="1" t="str">
        <f t="shared" si="20"/>
        <v>param.sec_ext_type13_supported</v>
      </c>
    </row>
    <row r="92" spans="1:10" s="1" customFormat="1">
      <c r="A92" s="1" t="s">
        <v>35</v>
      </c>
      <c r="B92" s="1" t="s">
        <v>317</v>
      </c>
      <c r="C92" s="30" t="str">
        <f t="shared" si="16"/>
        <v>220</v>
      </c>
      <c r="D92" s="1" t="str">
        <f>DEC2HEX(HEX2DEC(INDEX(BaseAddressTable!$B$2:$B$98,(MATCH(A92,BaseAddressTable!$A$2:$A$98,0))))+HEX2DEC(C92))</f>
        <v>A0260220</v>
      </c>
      <c r="E92" s="1" t="s">
        <v>133</v>
      </c>
      <c r="F92" s="1" t="s">
        <v>352</v>
      </c>
      <c r="G92" s="1" t="s">
        <v>353</v>
      </c>
      <c r="H92" s="1">
        <v>0</v>
      </c>
      <c r="I92" s="1" t="s">
        <v>354</v>
      </c>
      <c r="J92" s="1" t="str">
        <f t="shared" si="20"/>
        <v>param.sec_ext_type14_supported</v>
      </c>
    </row>
    <row r="93" spans="1:10" s="1" customFormat="1">
      <c r="A93" s="1" t="s">
        <v>35</v>
      </c>
      <c r="B93" s="1" t="s">
        <v>317</v>
      </c>
      <c r="C93" s="30" t="str">
        <f t="shared" si="16"/>
        <v>220</v>
      </c>
      <c r="D93" s="1" t="str">
        <f>DEC2HEX(HEX2DEC(INDEX(BaseAddressTable!$B$2:$B$98,(MATCH(A93,BaseAddressTable!$A$2:$A$98,0))))+HEX2DEC(C93))</f>
        <v>A0260220</v>
      </c>
      <c r="E93" s="1" t="s">
        <v>133</v>
      </c>
      <c r="F93" s="1" t="s">
        <v>355</v>
      </c>
      <c r="G93" s="1" t="s">
        <v>356</v>
      </c>
      <c r="H93" s="1">
        <v>0</v>
      </c>
      <c r="I93" s="1" t="s">
        <v>357</v>
      </c>
      <c r="J93" s="1" t="str">
        <f t="shared" si="20"/>
        <v>param.sec_ext_type15_supported</v>
      </c>
    </row>
    <row r="94" spans="1:10" s="1" customFormat="1">
      <c r="A94" s="1" t="s">
        <v>35</v>
      </c>
      <c r="B94" s="1" t="s">
        <v>317</v>
      </c>
      <c r="C94" s="30" t="str">
        <f t="shared" si="16"/>
        <v>220</v>
      </c>
      <c r="D94" s="1" t="str">
        <f>DEC2HEX(HEX2DEC(INDEX(BaseAddressTable!$B$2:$B$98,(MATCH(A94,BaseAddressTable!$A$2:$A$98,0))))+HEX2DEC(C94))</f>
        <v>A0260220</v>
      </c>
      <c r="E94" s="1" t="s">
        <v>133</v>
      </c>
      <c r="F94" s="1" t="s">
        <v>358</v>
      </c>
      <c r="G94" s="1" t="s">
        <v>359</v>
      </c>
      <c r="H94" s="1">
        <v>0</v>
      </c>
      <c r="I94" s="1" t="s">
        <v>360</v>
      </c>
      <c r="J94" s="1" t="str">
        <f t="shared" si="20"/>
        <v>param.sec_ext_type16_supported</v>
      </c>
    </row>
    <row r="95" spans="1:10" s="1" customFormat="1">
      <c r="A95" s="1" t="s">
        <v>35</v>
      </c>
      <c r="B95" s="1" t="s">
        <v>317</v>
      </c>
      <c r="C95" s="30" t="str">
        <f t="shared" si="16"/>
        <v>220</v>
      </c>
      <c r="D95" s="1" t="str">
        <f>DEC2HEX(HEX2DEC(INDEX(BaseAddressTable!$B$2:$B$98,(MATCH(A95,BaseAddressTable!$A$2:$A$98,0))))+HEX2DEC(C95))</f>
        <v>A0260220</v>
      </c>
      <c r="E95" s="1" t="s">
        <v>133</v>
      </c>
      <c r="F95" s="1" t="s">
        <v>361</v>
      </c>
      <c r="G95" s="1" t="s">
        <v>362</v>
      </c>
      <c r="H95" s="1">
        <v>0</v>
      </c>
      <c r="I95" s="1" t="s">
        <v>363</v>
      </c>
      <c r="J95" s="1" t="str">
        <f t="shared" si="20"/>
        <v>param.sec_ext_type17_supported</v>
      </c>
    </row>
    <row r="96" spans="1:10" s="1" customFormat="1">
      <c r="A96" s="1" t="s">
        <v>35</v>
      </c>
      <c r="B96" s="1" t="s">
        <v>317</v>
      </c>
      <c r="C96" s="30" t="str">
        <f t="shared" si="16"/>
        <v>220</v>
      </c>
      <c r="D96" s="1" t="str">
        <f>DEC2HEX(HEX2DEC(INDEX(BaseAddressTable!$B$2:$B$98,(MATCH(A96,BaseAddressTable!$A$2:$A$98,0))))+HEX2DEC(C96))</f>
        <v>A0260220</v>
      </c>
      <c r="E96" s="1" t="s">
        <v>133</v>
      </c>
      <c r="F96" s="1" t="s">
        <v>364</v>
      </c>
      <c r="G96" s="1" t="s">
        <v>365</v>
      </c>
      <c r="H96" s="1">
        <v>0</v>
      </c>
      <c r="I96" s="1" t="s">
        <v>366</v>
      </c>
      <c r="J96" s="1" t="str">
        <f t="shared" ref="J96" si="22">IF(E96="RW",CONCATENATE("ctrl.",F96), CONCATENATE("param.",F96))</f>
        <v>param.sec_ext_type18_supported</v>
      </c>
    </row>
    <row r="97" spans="1:10" s="1" customFormat="1">
      <c r="A97" s="1" t="s">
        <v>35</v>
      </c>
      <c r="B97" s="1" t="s">
        <v>367</v>
      </c>
      <c r="C97" s="30" t="str">
        <f>DEC2HEX(HEX2DEC(C86)+4)</f>
        <v>224</v>
      </c>
      <c r="D97" s="1" t="str">
        <f>DEC2HEX(HEX2DEC(INDEX(BaseAddressTable!$B$2:$B$98,(MATCH(A97,BaseAddressTable!$A$2:$A$98,0))))+HEX2DEC(C97))</f>
        <v>A0260224</v>
      </c>
      <c r="E97" s="1" t="s">
        <v>133</v>
      </c>
      <c r="F97" s="1" t="s">
        <v>368</v>
      </c>
      <c r="G97" s="1" t="s">
        <v>166</v>
      </c>
      <c r="H97" s="1">
        <v>0</v>
      </c>
      <c r="I97" s="1" t="s">
        <v>369</v>
      </c>
      <c r="J97" s="1" t="str">
        <f t="shared" ref="J97" si="23">IF(E97="RW",CONCATENATE("ctrl.",F97), CONCATENATE("param.",F97))</f>
        <v>param.dynamic_compression_supported</v>
      </c>
    </row>
    <row r="98" spans="1:10" s="1" customFormat="1">
      <c r="A98" s="1" t="s">
        <v>35</v>
      </c>
      <c r="B98" s="1" t="s">
        <v>367</v>
      </c>
      <c r="C98" s="30" t="str">
        <f t="shared" ref="C98:C109" si="24">C97</f>
        <v>224</v>
      </c>
      <c r="D98" s="1" t="str">
        <f>DEC2HEX(HEX2DEC(INDEX(BaseAddressTable!$B$2:$B$98,(MATCH(A98,BaseAddressTable!$A$2:$A$98,0))))+HEX2DEC(C98))</f>
        <v>A0260224</v>
      </c>
      <c r="E98" s="1" t="s">
        <v>133</v>
      </c>
      <c r="F98" s="1" t="s">
        <v>370</v>
      </c>
      <c r="G98" s="1" t="s">
        <v>255</v>
      </c>
      <c r="H98" s="1">
        <v>0</v>
      </c>
      <c r="I98" s="1" t="str">
        <f>F98</f>
        <v>realtime_variable_bit_width_supported</v>
      </c>
      <c r="J98" s="1" t="str">
        <f t="shared" ref="J98" si="25">IF(E98="RW",CONCATENATE("ctrl.",F98), CONCATENATE("param.",F98))</f>
        <v>param.realtime_variable_bit_width_supported</v>
      </c>
    </row>
    <row r="99" spans="1:10" s="1" customFormat="1">
      <c r="A99" s="1" t="s">
        <v>35</v>
      </c>
      <c r="B99" s="1" t="s">
        <v>367</v>
      </c>
      <c r="C99" s="30" t="str">
        <f t="shared" si="24"/>
        <v>224</v>
      </c>
      <c r="D99" s="1" t="str">
        <f>DEC2HEX(HEX2DEC(INDEX(BaseAddressTable!$B$2:$B$98,(MATCH(A99,BaseAddressTable!$A$2:$A$98,0))))+HEX2DEC(C99))</f>
        <v>A0260224</v>
      </c>
      <c r="E99" s="1" t="s">
        <v>133</v>
      </c>
      <c r="F99" s="1" t="s">
        <v>371</v>
      </c>
      <c r="G99" s="1" t="s">
        <v>323</v>
      </c>
      <c r="H99" s="1">
        <v>0</v>
      </c>
      <c r="I99" s="1" t="str">
        <f t="shared" ref="I99:I118" si="26">F99</f>
        <v>static_compression_supported</v>
      </c>
      <c r="J99" s="1" t="str">
        <f t="shared" ref="J99:J110" si="27">IF(E99="RW",CONCATENATE("ctrl.",F99), CONCATENATE("param.",F99))</f>
        <v>param.static_compression_supported</v>
      </c>
    </row>
    <row r="100" spans="1:10" s="1" customFormat="1">
      <c r="A100" s="1" t="s">
        <v>35</v>
      </c>
      <c r="B100" s="1" t="s">
        <v>367</v>
      </c>
      <c r="C100" s="30" t="str">
        <f t="shared" si="24"/>
        <v>224</v>
      </c>
      <c r="D100" s="1" t="str">
        <f>DEC2HEX(HEX2DEC(INDEX(BaseAddressTable!$B$2:$B$98,(MATCH(A100,BaseAddressTable!$A$2:$A$98,0))))+HEX2DEC(C100))</f>
        <v>A0260224</v>
      </c>
      <c r="E100" s="1" t="s">
        <v>133</v>
      </c>
      <c r="F100" s="1" t="s">
        <v>372</v>
      </c>
      <c r="G100" s="1" t="s">
        <v>308</v>
      </c>
      <c r="H100" s="1">
        <v>0</v>
      </c>
      <c r="I100" s="1" t="str">
        <f t="shared" si="26"/>
        <v>static_bfp_compression_9bit_mantissa_supported</v>
      </c>
      <c r="J100" s="1" t="str">
        <f t="shared" si="27"/>
        <v>param.static_bfp_compression_9bit_mantissa_supported</v>
      </c>
    </row>
    <row r="101" spans="1:10" s="1" customFormat="1">
      <c r="A101" s="1" t="s">
        <v>35</v>
      </c>
      <c r="B101" s="1" t="s">
        <v>367</v>
      </c>
      <c r="C101" s="30" t="str">
        <f t="shared" si="24"/>
        <v>224</v>
      </c>
      <c r="D101" s="1" t="str">
        <f>DEC2HEX(HEX2DEC(INDEX(BaseAddressTable!$B$2:$B$98,(MATCH(A101,BaseAddressTable!$A$2:$A$98,0))))+HEX2DEC(C101))</f>
        <v>A0260224</v>
      </c>
      <c r="E101" s="1" t="s">
        <v>133</v>
      </c>
      <c r="F101" s="1" t="s">
        <v>373</v>
      </c>
      <c r="G101" s="1" t="s">
        <v>176</v>
      </c>
      <c r="H101" s="1">
        <v>0</v>
      </c>
      <c r="I101" s="1" t="str">
        <f t="shared" si="26"/>
        <v>static_bfp_compression_12bit_mantissa_supported</v>
      </c>
      <c r="J101" s="1" t="str">
        <f t="shared" ref="J101" si="28">IF(E101="RW",CONCATENATE("ctrl.",F101), CONCATENATE("param.",F101))</f>
        <v>param.static_bfp_compression_12bit_mantissa_supported</v>
      </c>
    </row>
    <row r="102" spans="1:10" s="1" customFormat="1">
      <c r="A102" s="1" t="s">
        <v>35</v>
      </c>
      <c r="B102" s="1" t="s">
        <v>367</v>
      </c>
      <c r="C102" s="30" t="str">
        <f t="shared" si="24"/>
        <v>224</v>
      </c>
      <c r="D102" s="1" t="str">
        <f>DEC2HEX(HEX2DEC(INDEX(BaseAddressTable!$B$2:$B$98,(MATCH(A102,BaseAddressTable!$A$2:$A$98,0))))+HEX2DEC(C102))</f>
        <v>A0260224</v>
      </c>
      <c r="E102" s="1" t="s">
        <v>133</v>
      </c>
      <c r="F102" s="1" t="s">
        <v>374</v>
      </c>
      <c r="G102" s="1" t="s">
        <v>232</v>
      </c>
      <c r="H102" s="1">
        <v>0</v>
      </c>
      <c r="I102" s="1" t="str">
        <f t="shared" si="26"/>
        <v>static_bfp_compression_14bit_mantissa_supported</v>
      </c>
      <c r="J102" s="1" t="str">
        <f t="shared" ref="J102:J103" si="29">IF(E102="RW",CONCATENATE("ctrl.",F102), CONCATENATE("param.",F102))</f>
        <v>param.static_bfp_compression_14bit_mantissa_supported</v>
      </c>
    </row>
    <row r="103" spans="1:10" s="1" customFormat="1">
      <c r="A103" s="1" t="s">
        <v>35</v>
      </c>
      <c r="B103" s="1" t="s">
        <v>367</v>
      </c>
      <c r="C103" s="30" t="str">
        <f t="shared" si="24"/>
        <v>224</v>
      </c>
      <c r="D103" s="1" t="str">
        <f>DEC2HEX(HEX2DEC(INDEX(BaseAddressTable!$B$2:$B$98,(MATCH(A103,BaseAddressTable!$A$2:$A$98,0))))+HEX2DEC(C103))</f>
        <v>A0260224</v>
      </c>
      <c r="E103" s="1" t="s">
        <v>133</v>
      </c>
      <c r="F103" s="1" t="s">
        <v>375</v>
      </c>
      <c r="G103" s="1" t="s">
        <v>235</v>
      </c>
      <c r="H103" s="1">
        <v>0</v>
      </c>
      <c r="I103" s="1" t="str">
        <f t="shared" si="26"/>
        <v>no_compression_12bitwidth_supported</v>
      </c>
      <c r="J103" s="1" t="str">
        <f t="shared" si="29"/>
        <v>param.no_compression_12bitwidth_supported</v>
      </c>
    </row>
    <row r="104" spans="1:10" s="1" customFormat="1">
      <c r="A104" s="1" t="s">
        <v>35</v>
      </c>
      <c r="B104" s="1" t="s">
        <v>367</v>
      </c>
      <c r="C104" s="30" t="str">
        <f t="shared" si="24"/>
        <v>224</v>
      </c>
      <c r="D104" s="1" t="str">
        <f>DEC2HEX(HEX2DEC(INDEX(BaseAddressTable!$B$2:$B$98,(MATCH(A104,BaseAddressTable!$A$2:$A$98,0))))+HEX2DEC(C104))</f>
        <v>A0260224</v>
      </c>
      <c r="E104" s="1" t="s">
        <v>133</v>
      </c>
      <c r="F104" s="1" t="s">
        <v>376</v>
      </c>
      <c r="G104" s="1" t="s">
        <v>238</v>
      </c>
      <c r="H104" s="1">
        <v>0</v>
      </c>
      <c r="I104" s="1" t="str">
        <f t="shared" si="26"/>
        <v>no_compression_13bitwidth_supported</v>
      </c>
      <c r="J104" s="1" t="str">
        <f t="shared" ref="J104:J105" si="30">IF(E104="RW",CONCATENATE("ctrl.",F104), CONCATENATE("param.",F104))</f>
        <v>param.no_compression_13bitwidth_supported</v>
      </c>
    </row>
    <row r="105" spans="1:10" s="1" customFormat="1">
      <c r="A105" s="1" t="s">
        <v>35</v>
      </c>
      <c r="B105" s="1" t="s">
        <v>367</v>
      </c>
      <c r="C105" s="30" t="str">
        <f t="shared" si="24"/>
        <v>224</v>
      </c>
      <c r="D105" s="1" t="str">
        <f>DEC2HEX(HEX2DEC(INDEX(BaseAddressTable!$B$2:$B$98,(MATCH(A105,BaseAddressTable!$A$2:$A$98,0))))+HEX2DEC(C105))</f>
        <v>A0260224</v>
      </c>
      <c r="E105" s="1" t="s">
        <v>133</v>
      </c>
      <c r="F105" s="1" t="s">
        <v>377</v>
      </c>
      <c r="G105" s="1" t="s">
        <v>180</v>
      </c>
      <c r="H105" s="1">
        <v>0</v>
      </c>
      <c r="I105" s="1" t="str">
        <f t="shared" si="26"/>
        <v>no_compression_14bitwidth_supported</v>
      </c>
      <c r="J105" s="1" t="str">
        <f t="shared" si="30"/>
        <v>param.no_compression_14bitwidth_supported</v>
      </c>
    </row>
    <row r="106" spans="1:10" s="1" customFormat="1">
      <c r="A106" s="1" t="s">
        <v>35</v>
      </c>
      <c r="B106" s="1" t="s">
        <v>367</v>
      </c>
      <c r="C106" s="30" t="str">
        <f t="shared" si="24"/>
        <v>224</v>
      </c>
      <c r="D106" s="1" t="str">
        <f>DEC2HEX(HEX2DEC(INDEX(BaseAddressTable!$B$2:$B$98,(MATCH(A106,BaseAddressTable!$A$2:$A$98,0))))+HEX2DEC(C106))</f>
        <v>A0260224</v>
      </c>
      <c r="E106" s="1" t="s">
        <v>133</v>
      </c>
      <c r="F106" s="1" t="s">
        <v>378</v>
      </c>
      <c r="G106" s="1" t="s">
        <v>338</v>
      </c>
      <c r="H106" s="1">
        <v>0</v>
      </c>
      <c r="I106" s="1" t="str">
        <f t="shared" si="26"/>
        <v>no_compression_15bitwidth_supported</v>
      </c>
      <c r="J106" s="1" t="str">
        <f t="shared" ref="J106" si="31">IF(E106="RW",CONCATENATE("ctrl.",F106), CONCATENATE("param.",F106))</f>
        <v>param.no_compression_15bitwidth_supported</v>
      </c>
    </row>
    <row r="107" spans="1:10" s="1" customFormat="1">
      <c r="A107" s="1" t="s">
        <v>35</v>
      </c>
      <c r="B107" s="1" t="s">
        <v>367</v>
      </c>
      <c r="C107" s="30" t="str">
        <f t="shared" si="24"/>
        <v>224</v>
      </c>
      <c r="D107" s="1" t="str">
        <f>DEC2HEX(HEX2DEC(INDEX(BaseAddressTable!$B$2:$B$98,(MATCH(A107,BaseAddressTable!$A$2:$A$98,0))))+HEX2DEC(C107))</f>
        <v>A0260224</v>
      </c>
      <c r="E107" s="1" t="s">
        <v>133</v>
      </c>
      <c r="F107" s="1" t="s">
        <v>379</v>
      </c>
      <c r="G107" s="1" t="s">
        <v>341</v>
      </c>
      <c r="H107" s="1">
        <v>1</v>
      </c>
      <c r="I107" s="1" t="str">
        <f t="shared" si="26"/>
        <v>no_compression_16bitwidth_supported</v>
      </c>
      <c r="J107" s="1" t="str">
        <f t="shared" ref="J107" si="32">IF(E107="RW",CONCATENATE("ctrl.",F107), CONCATENATE("param.",F107))</f>
        <v>param.no_compression_16bitwidth_supported</v>
      </c>
    </row>
    <row r="108" spans="1:10" s="1" customFormat="1">
      <c r="A108" s="1" t="s">
        <v>35</v>
      </c>
      <c r="B108" s="1" t="s">
        <v>367</v>
      </c>
      <c r="C108" s="30" t="str">
        <f t="shared" si="24"/>
        <v>224</v>
      </c>
      <c r="D108" s="1" t="str">
        <f>DEC2HEX(HEX2DEC(INDEX(BaseAddressTable!$B$2:$B$98,(MATCH(A108,BaseAddressTable!$A$2:$A$98,0))))+HEX2DEC(C108))</f>
        <v>A0260224</v>
      </c>
      <c r="E108" s="1" t="s">
        <v>133</v>
      </c>
      <c r="F108" s="1" t="s">
        <v>380</v>
      </c>
      <c r="G108" s="1" t="s">
        <v>344</v>
      </c>
      <c r="H108" s="1">
        <v>0</v>
      </c>
      <c r="I108" s="1" t="str">
        <f>F108</f>
        <v>ud_comp_len_supported</v>
      </c>
      <c r="J108" s="1" t="str">
        <f>IF(E108="RW",CONCATENATE("ctrl.",F108), CONCATENATE("param.",F108))</f>
        <v>param.ud_comp_len_supported</v>
      </c>
    </row>
    <row r="109" spans="1:10" s="1" customFormat="1">
      <c r="A109" s="1" t="s">
        <v>35</v>
      </c>
      <c r="B109" s="1" t="s">
        <v>367</v>
      </c>
      <c r="C109" s="30" t="str">
        <f t="shared" si="24"/>
        <v>224</v>
      </c>
      <c r="D109" s="1" t="str">
        <f>DEC2HEX(HEX2DEC(INDEX(BaseAddressTable!$B$2:$B$98,(MATCH(A109,BaseAddressTable!$A$2:$A$98,0))))+HEX2DEC(C109))</f>
        <v>A0260224</v>
      </c>
      <c r="E109" s="1" t="s">
        <v>133</v>
      </c>
      <c r="F109" s="1" t="s">
        <v>381</v>
      </c>
      <c r="G109" s="1" t="s">
        <v>382</v>
      </c>
      <c r="H109" s="1">
        <v>4</v>
      </c>
      <c r="I109" s="1" t="str">
        <f>F109</f>
        <v>static_compression_bfp_exponent</v>
      </c>
      <c r="J109" s="1" t="str">
        <f>IF(E109="RW",CONCATENATE("ctrl.",F109), CONCATENATE("param.",F109))</f>
        <v>param.static_compression_bfp_exponent</v>
      </c>
    </row>
    <row r="110" spans="1:10" s="1" customFormat="1">
      <c r="A110" s="1" t="s">
        <v>35</v>
      </c>
      <c r="B110" s="1" t="s">
        <v>383</v>
      </c>
      <c r="C110" s="30" t="str">
        <f>DEC2HEX(HEX2DEC(C99)+4)</f>
        <v>228</v>
      </c>
      <c r="D110" s="1" t="str">
        <f>DEC2HEX(HEX2DEC(INDEX(BaseAddressTable!$B$2:$B$98,(MATCH(A110,BaseAddressTable!$A$2:$A$98,0))))+HEX2DEC(C110))</f>
        <v>A0260228</v>
      </c>
      <c r="E110" s="1" t="s">
        <v>133</v>
      </c>
      <c r="F110" s="1" t="s">
        <v>384</v>
      </c>
      <c r="G110" s="1" t="s">
        <v>166</v>
      </c>
      <c r="H110" s="1">
        <v>0</v>
      </c>
      <c r="I110" s="1" t="str">
        <f t="shared" si="26"/>
        <v>syminc_supported</v>
      </c>
      <c r="J110" s="1" t="str">
        <f t="shared" si="27"/>
        <v>param.syminc_supported</v>
      </c>
    </row>
    <row r="111" spans="1:10" s="1" customFormat="1">
      <c r="A111" s="1" t="s">
        <v>35</v>
      </c>
      <c r="B111" s="1" t="s">
        <v>383</v>
      </c>
      <c r="C111" s="30" t="str">
        <f>C110</f>
        <v>228</v>
      </c>
      <c r="D111" s="1" t="str">
        <f>DEC2HEX(HEX2DEC(INDEX(BaseAddressTable!$B$2:$B$98,(MATCH(A111,BaseAddressTable!$A$2:$A$98,0))))+HEX2DEC(C111))</f>
        <v>A0260228</v>
      </c>
      <c r="E111" s="1" t="s">
        <v>133</v>
      </c>
      <c r="F111" s="1" t="s">
        <v>385</v>
      </c>
      <c r="G111" s="1" t="s">
        <v>255</v>
      </c>
      <c r="H111" s="1">
        <v>0</v>
      </c>
      <c r="I111" s="1" t="str">
        <f t="shared" si="26"/>
        <v>little_endian_supported</v>
      </c>
      <c r="J111" s="1" t="str">
        <f t="shared" ref="J111" si="33">IF(E111="RW",CONCATENATE("ctrl.",F111), CONCATENATE("param.",F111))</f>
        <v>param.little_endian_supported</v>
      </c>
    </row>
    <row r="112" spans="1:10" s="1" customFormat="1">
      <c r="A112" s="1" t="s">
        <v>35</v>
      </c>
      <c r="B112" s="1" t="s">
        <v>383</v>
      </c>
      <c r="C112" s="30" t="str">
        <f t="shared" ref="C112:C119" si="34">C111</f>
        <v>228</v>
      </c>
      <c r="D112" s="1" t="str">
        <f>DEC2HEX(HEX2DEC(INDEX(BaseAddressTable!$B$2:$B$98,(MATCH(A112,BaseAddressTable!$A$2:$A$98,0))))+HEX2DEC(C112))</f>
        <v>A0260228</v>
      </c>
      <c r="E112" s="1" t="s">
        <v>133</v>
      </c>
      <c r="F112" s="1" t="s">
        <v>386</v>
      </c>
      <c r="G112" s="1" t="s">
        <v>323</v>
      </c>
      <c r="H112" s="1">
        <v>0</v>
      </c>
      <c r="I112" s="1" t="str">
        <f t="shared" si="26"/>
        <v>energy_saving_by_transmission_blanks_supported</v>
      </c>
      <c r="J112" s="1" t="str">
        <f t="shared" ref="J112" si="35">IF(E112="RW",CONCATENATE("ctrl.",F112), CONCATENATE("param.",F112))</f>
        <v>param.energy_saving_by_transmission_blanks_supported</v>
      </c>
    </row>
    <row r="113" spans="1:10" s="1" customFormat="1">
      <c r="A113" s="1" t="s">
        <v>35</v>
      </c>
      <c r="B113" s="1" t="s">
        <v>383</v>
      </c>
      <c r="C113" s="30" t="str">
        <f t="shared" si="34"/>
        <v>228</v>
      </c>
      <c r="D113" s="1" t="str">
        <f>DEC2HEX(HEX2DEC(INDEX(BaseAddressTable!$B$2:$B$98,(MATCH(A113,BaseAddressTable!$A$2:$A$98,0))))+HEX2DEC(C113))</f>
        <v>A0260228</v>
      </c>
      <c r="E113" s="1" t="s">
        <v>133</v>
      </c>
      <c r="F113" s="1" t="s">
        <v>387</v>
      </c>
      <c r="G113" s="1" t="s">
        <v>176</v>
      </c>
      <c r="H113" s="1">
        <v>0</v>
      </c>
      <c r="I113" s="1" t="str">
        <f t="shared" si="26"/>
        <v>dynamic_transport_delay_management_supported</v>
      </c>
      <c r="J113" s="1" t="str">
        <f t="shared" ref="J113" si="36">IF(E113="RW",CONCATENATE("ctrl.",F113), CONCATENATE("param.",F113))</f>
        <v>param.dynamic_transport_delay_management_supported</v>
      </c>
    </row>
    <row r="114" spans="1:10" s="1" customFormat="1">
      <c r="A114" s="1" t="s">
        <v>35</v>
      </c>
      <c r="B114" s="1" t="s">
        <v>383</v>
      </c>
      <c r="C114" s="30" t="str">
        <f t="shared" si="34"/>
        <v>228</v>
      </c>
      <c r="D114" s="1" t="str">
        <f>DEC2HEX(HEX2DEC(INDEX(BaseAddressTable!$B$2:$B$98,(MATCH(A114,BaseAddressTable!$A$2:$A$98,0))))+HEX2DEC(C114))</f>
        <v>A0260228</v>
      </c>
      <c r="E114" s="1" t="s">
        <v>133</v>
      </c>
      <c r="F114" s="1" t="s">
        <v>388</v>
      </c>
      <c r="G114" s="1" t="s">
        <v>232</v>
      </c>
      <c r="H114" s="1">
        <v>1</v>
      </c>
      <c r="I114" s="1" t="str">
        <f t="shared" si="26"/>
        <v>support_only_unique_ecpri_seqid_per_eaxc</v>
      </c>
      <c r="J114" s="1" t="str">
        <f t="shared" ref="J114:J118" si="37">IF(E114="RW",CONCATENATE("ctrl.",F114), CONCATENATE("param.",F114))</f>
        <v>param.support_only_unique_ecpri_seqid_per_eaxc</v>
      </c>
    </row>
    <row r="115" spans="1:10" s="1" customFormat="1">
      <c r="A115" s="1" t="s">
        <v>35</v>
      </c>
      <c r="B115" s="1" t="s">
        <v>383</v>
      </c>
      <c r="C115" s="30" t="str">
        <f t="shared" si="34"/>
        <v>228</v>
      </c>
      <c r="D115" s="1" t="str">
        <f>DEC2HEX(HEX2DEC(INDEX(BaseAddressTable!$B$2:$B$98,(MATCH(A115,BaseAddressTable!$A$2:$A$98,0))))+HEX2DEC(C115))</f>
        <v>A0260228</v>
      </c>
      <c r="E115" s="1" t="s">
        <v>133</v>
      </c>
      <c r="F115" s="1" t="s">
        <v>389</v>
      </c>
      <c r="G115" s="1" t="s">
        <v>235</v>
      </c>
      <c r="H115" s="1">
        <v>0</v>
      </c>
      <c r="I115" s="1" t="str">
        <f t="shared" si="26"/>
        <v>coupling_via_frequency_and_time_supported</v>
      </c>
      <c r="J115" s="1" t="str">
        <f t="shared" si="37"/>
        <v>param.coupling_via_frequency_and_time_supported</v>
      </c>
    </row>
    <row r="116" spans="1:10" s="1" customFormat="1">
      <c r="A116" s="1" t="s">
        <v>35</v>
      </c>
      <c r="B116" s="1" t="s">
        <v>383</v>
      </c>
      <c r="C116" s="30" t="str">
        <f t="shared" si="34"/>
        <v>228</v>
      </c>
      <c r="D116" s="1" t="str">
        <f>DEC2HEX(HEX2DEC(INDEX(BaseAddressTable!$B$2:$B$98,(MATCH(A116,BaseAddressTable!$A$2:$A$98,0))))+HEX2DEC(C116))</f>
        <v>A0260228</v>
      </c>
      <c r="E116" s="1" t="s">
        <v>133</v>
      </c>
      <c r="F116" s="1" t="s">
        <v>390</v>
      </c>
      <c r="G116" s="1" t="s">
        <v>238</v>
      </c>
      <c r="H116" s="1">
        <v>1</v>
      </c>
      <c r="I116" s="1" t="str">
        <f t="shared" si="26"/>
        <v>coupling_via_section_id_supported</v>
      </c>
      <c r="J116" s="1" t="str">
        <f t="shared" ref="J116" si="38">IF(E116="RW",CONCATENATE("ctrl.",F116), CONCATENATE("param.",F116))</f>
        <v>param.coupling_via_section_id_supported</v>
      </c>
    </row>
    <row r="117" spans="1:10" s="1" customFormat="1">
      <c r="A117" s="1" t="s">
        <v>35</v>
      </c>
      <c r="B117" s="1" t="s">
        <v>383</v>
      </c>
      <c r="C117" s="30" t="str">
        <f>C115</f>
        <v>228</v>
      </c>
      <c r="D117" s="1" t="str">
        <f>DEC2HEX(HEX2DEC(INDEX(BaseAddressTable!$B$2:$B$98,(MATCH(A117,BaseAddressTable!$A$2:$A$98,0))))+HEX2DEC(C117))</f>
        <v>A0260228</v>
      </c>
      <c r="E117" s="1" t="s">
        <v>133</v>
      </c>
      <c r="F117" s="1" t="s">
        <v>391</v>
      </c>
      <c r="G117" s="1" t="s">
        <v>180</v>
      </c>
      <c r="H117" s="1">
        <v>0</v>
      </c>
      <c r="I117" s="1" t="str">
        <f t="shared" si="26"/>
        <v>coupling_via_frequency_and_time_with_priorities_supported</v>
      </c>
      <c r="J117" s="1" t="str">
        <f t="shared" si="37"/>
        <v>param.coupling_via_frequency_and_time_with_priorities_supported</v>
      </c>
    </row>
    <row r="118" spans="1:10" s="1" customFormat="1">
      <c r="A118" s="1" t="s">
        <v>35</v>
      </c>
      <c r="B118" s="1" t="s">
        <v>383</v>
      </c>
      <c r="C118" s="30" t="str">
        <f t="shared" si="34"/>
        <v>228</v>
      </c>
      <c r="D118" s="1" t="str">
        <f>DEC2HEX(HEX2DEC(INDEX(BaseAddressTable!$B$2:$B$98,(MATCH(A118,BaseAddressTable!$A$2:$A$98,0))))+HEX2DEC(C118))</f>
        <v>A0260228</v>
      </c>
      <c r="E118" s="1" t="s">
        <v>133</v>
      </c>
      <c r="F118" s="1" t="s">
        <v>392</v>
      </c>
      <c r="G118" s="1" t="s">
        <v>338</v>
      </c>
      <c r="H118" s="1">
        <v>0</v>
      </c>
      <c r="I118" s="1" t="str">
        <f t="shared" si="26"/>
        <v>coupling_via_frequency_and_time_with_priorities_optimized_supported</v>
      </c>
      <c r="J118" s="1" t="str">
        <f t="shared" si="37"/>
        <v>param.coupling_via_frequency_and_time_with_priorities_optimized_supported</v>
      </c>
    </row>
    <row r="119" spans="1:10" s="1" customFormat="1">
      <c r="A119" s="1" t="s">
        <v>35</v>
      </c>
      <c r="B119" s="1" t="s">
        <v>383</v>
      </c>
      <c r="C119" s="30" t="str">
        <f t="shared" si="34"/>
        <v>228</v>
      </c>
      <c r="D119" s="1" t="str">
        <f>DEC2HEX(HEX2DEC(INDEX(BaseAddressTable!$B$2:$B$98,(MATCH(A119,BaseAddressTable!$A$2:$A$98,0))))+HEX2DEC(C119))</f>
        <v>A0260228</v>
      </c>
      <c r="E119" s="1" t="s">
        <v>133</v>
      </c>
      <c r="F119" s="1" t="s">
        <v>393</v>
      </c>
      <c r="G119" s="1" t="s">
        <v>350</v>
      </c>
      <c r="H119" s="1">
        <v>0</v>
      </c>
      <c r="I119" s="1" t="str">
        <f t="shared" ref="I119" si="39">F119</f>
        <v>nonmanaged_delay_supported</v>
      </c>
      <c r="J119" s="1" t="str">
        <f t="shared" ref="J119" si="40">IF(E119="RW",CONCATENATE("ctrl.",F119), CONCATENATE("param.",F119))</f>
        <v>param.nonmanaged_delay_supported</v>
      </c>
    </row>
    <row r="120" spans="1:10">
      <c r="A120" s="1" t="s">
        <v>35</v>
      </c>
      <c r="B120" s="1" t="s">
        <v>394</v>
      </c>
      <c r="C120" s="30">
        <v>300</v>
      </c>
      <c r="D120" s="1" t="str">
        <f>DEC2HEX(HEX2DEC(INDEX(BaseAddressTable!$B$2:$B$98,(MATCH(A120,BaseAddressTable!$A$2:$A$98,0))))+HEX2DEC(C120))</f>
        <v>A0260300</v>
      </c>
      <c r="E120" s="1" t="s">
        <v>133</v>
      </c>
      <c r="F120" s="1" t="s">
        <v>395</v>
      </c>
      <c r="G120" s="1" t="s">
        <v>166</v>
      </c>
      <c r="H120" s="4">
        <v>1</v>
      </c>
      <c r="I120" s="5" t="s">
        <v>396</v>
      </c>
      <c r="J120" s="1" t="str">
        <f t="shared" si="4"/>
        <v>param.car0_prach_lte_format0_supported</v>
      </c>
    </row>
    <row r="121" spans="1:10">
      <c r="A121" s="1" t="s">
        <v>35</v>
      </c>
      <c r="B121" s="1" t="s">
        <v>394</v>
      </c>
      <c r="C121" s="30">
        <f>C120</f>
        <v>300</v>
      </c>
      <c r="D121" s="1" t="str">
        <f>DEC2HEX(HEX2DEC(INDEX(BaseAddressTable!$B$2:$B$98,(MATCH(A121,BaseAddressTable!$A$2:$A$98,0))))+HEX2DEC(C121))</f>
        <v>A0260300</v>
      </c>
      <c r="E121" s="1" t="s">
        <v>133</v>
      </c>
      <c r="F121" s="1" t="s">
        <v>397</v>
      </c>
      <c r="G121" s="1" t="s">
        <v>255</v>
      </c>
      <c r="H121" s="4">
        <v>0</v>
      </c>
      <c r="I121" s="5" t="s">
        <v>398</v>
      </c>
      <c r="J121" s="1" t="str">
        <f t="shared" si="4"/>
        <v>param.car0_prach_lte_format1_supported</v>
      </c>
    </row>
    <row r="122" spans="1:10">
      <c r="A122" s="1" t="s">
        <v>35</v>
      </c>
      <c r="B122" s="1" t="s">
        <v>394</v>
      </c>
      <c r="C122" s="30">
        <f t="shared" ref="C122:C124" si="41">C121</f>
        <v>300</v>
      </c>
      <c r="D122" s="1" t="str">
        <f>DEC2HEX(HEX2DEC(INDEX(BaseAddressTable!$B$2:$B$98,(MATCH(A122,BaseAddressTable!$A$2:$A$98,0))))+HEX2DEC(C122))</f>
        <v>A0260300</v>
      </c>
      <c r="E122" s="1" t="s">
        <v>133</v>
      </c>
      <c r="F122" s="1" t="s">
        <v>399</v>
      </c>
      <c r="G122" s="1" t="s">
        <v>323</v>
      </c>
      <c r="H122" s="4">
        <v>0</v>
      </c>
      <c r="I122" s="5" t="s">
        <v>400</v>
      </c>
      <c r="J122" s="1" t="str">
        <f t="shared" si="4"/>
        <v>param.car0_prach_lte_format2_supported</v>
      </c>
    </row>
    <row r="123" spans="1:10">
      <c r="A123" s="1" t="s">
        <v>35</v>
      </c>
      <c r="B123" s="1" t="s">
        <v>394</v>
      </c>
      <c r="C123" s="30">
        <f t="shared" si="41"/>
        <v>300</v>
      </c>
      <c r="D123" s="1" t="str">
        <f>DEC2HEX(HEX2DEC(INDEX(BaseAddressTable!$B$2:$B$98,(MATCH(A123,BaseAddressTable!$A$2:$A$98,0))))+HEX2DEC(C123))</f>
        <v>A0260300</v>
      </c>
      <c r="E123" s="1" t="s">
        <v>133</v>
      </c>
      <c r="F123" s="1" t="s">
        <v>401</v>
      </c>
      <c r="G123" s="1" t="s">
        <v>308</v>
      </c>
      <c r="H123" s="4">
        <v>0</v>
      </c>
      <c r="I123" s="5" t="s">
        <v>402</v>
      </c>
      <c r="J123" s="1" t="str">
        <f t="shared" si="4"/>
        <v>param.car0_prach_lte_format3_supported</v>
      </c>
    </row>
    <row r="124" spans="1:10">
      <c r="A124" s="1" t="s">
        <v>35</v>
      </c>
      <c r="B124" s="1" t="s">
        <v>394</v>
      </c>
      <c r="C124" s="30">
        <f t="shared" si="41"/>
        <v>300</v>
      </c>
      <c r="D124" s="1" t="str">
        <f>DEC2HEX(HEX2DEC(INDEX(BaseAddressTable!$B$2:$B$98,(MATCH(A124,BaseAddressTable!$A$2:$A$98,0))))+HEX2DEC(C124))</f>
        <v>A0260300</v>
      </c>
      <c r="E124" s="1" t="s">
        <v>133</v>
      </c>
      <c r="F124" s="1" t="s">
        <v>403</v>
      </c>
      <c r="G124" s="1" t="s">
        <v>176</v>
      </c>
      <c r="H124" s="4">
        <v>0</v>
      </c>
      <c r="I124" s="5" t="s">
        <v>404</v>
      </c>
      <c r="J124" s="1" t="str">
        <f t="shared" si="4"/>
        <v>param.car0_prach_lte_format4_supported</v>
      </c>
    </row>
    <row r="125" spans="1:10">
      <c r="A125" s="1" t="s">
        <v>35</v>
      </c>
      <c r="B125" s="1" t="s">
        <v>405</v>
      </c>
      <c r="C125" s="30" t="str">
        <f>DEC2HEX(HEX2DEC(C124)+4)</f>
        <v>304</v>
      </c>
      <c r="D125" s="1" t="str">
        <f>DEC2HEX(HEX2DEC(INDEX(BaseAddressTable!$B$2:$B$98,(MATCH(A125,BaseAddressTable!$A$2:$A$98,0))))+HEX2DEC(C125))</f>
        <v>A0260304</v>
      </c>
      <c r="E125" s="1" t="s">
        <v>133</v>
      </c>
      <c r="F125" s="1" t="s">
        <v>406</v>
      </c>
      <c r="G125" s="1" t="s">
        <v>166</v>
      </c>
      <c r="H125" s="4">
        <v>1</v>
      </c>
      <c r="I125" s="5" t="s">
        <v>396</v>
      </c>
      <c r="J125" s="1" t="str">
        <f t="shared" ref="J125:J144" si="42">IF(E125="RW",CONCATENATE("ctrl.",F125), CONCATENATE("param.",F125))</f>
        <v>param.car1_prach_lte_format0_supported</v>
      </c>
    </row>
    <row r="126" spans="1:10">
      <c r="A126" s="1" t="s">
        <v>35</v>
      </c>
      <c r="B126" s="1" t="s">
        <v>405</v>
      </c>
      <c r="C126" s="30" t="str">
        <f>C125</f>
        <v>304</v>
      </c>
      <c r="D126" s="1" t="str">
        <f>DEC2HEX(HEX2DEC(INDEX(BaseAddressTable!$B$2:$B$98,(MATCH(A126,BaseAddressTable!$A$2:$A$98,0))))+HEX2DEC(C126))</f>
        <v>A0260304</v>
      </c>
      <c r="E126" s="1" t="s">
        <v>133</v>
      </c>
      <c r="F126" s="1" t="s">
        <v>407</v>
      </c>
      <c r="G126" s="1" t="s">
        <v>255</v>
      </c>
      <c r="H126" s="4">
        <v>0</v>
      </c>
      <c r="I126" s="5" t="s">
        <v>398</v>
      </c>
      <c r="J126" s="1" t="str">
        <f t="shared" si="42"/>
        <v>param.car1_prach_lte_format1_supported</v>
      </c>
    </row>
    <row r="127" spans="1:10">
      <c r="A127" s="1" t="s">
        <v>35</v>
      </c>
      <c r="B127" s="1" t="s">
        <v>405</v>
      </c>
      <c r="C127" s="30" t="str">
        <f t="shared" ref="C127:C129" si="43">C126</f>
        <v>304</v>
      </c>
      <c r="D127" s="1" t="str">
        <f>DEC2HEX(HEX2DEC(INDEX(BaseAddressTable!$B$2:$B$98,(MATCH(A127,BaseAddressTable!$A$2:$A$98,0))))+HEX2DEC(C127))</f>
        <v>A0260304</v>
      </c>
      <c r="E127" s="1" t="s">
        <v>133</v>
      </c>
      <c r="F127" s="1" t="s">
        <v>408</v>
      </c>
      <c r="G127" s="1" t="s">
        <v>323</v>
      </c>
      <c r="H127" s="4">
        <v>0</v>
      </c>
      <c r="I127" s="5" t="s">
        <v>400</v>
      </c>
      <c r="J127" s="1" t="str">
        <f t="shared" si="42"/>
        <v>param.car1_prach_lte_format2_supported</v>
      </c>
    </row>
    <row r="128" spans="1:10">
      <c r="A128" s="1" t="s">
        <v>35</v>
      </c>
      <c r="B128" s="1" t="s">
        <v>405</v>
      </c>
      <c r="C128" s="30" t="str">
        <f t="shared" si="43"/>
        <v>304</v>
      </c>
      <c r="D128" s="1" t="str">
        <f>DEC2HEX(HEX2DEC(INDEX(BaseAddressTable!$B$2:$B$98,(MATCH(A128,BaseAddressTable!$A$2:$A$98,0))))+HEX2DEC(C128))</f>
        <v>A0260304</v>
      </c>
      <c r="E128" s="1" t="s">
        <v>133</v>
      </c>
      <c r="F128" s="1" t="s">
        <v>409</v>
      </c>
      <c r="G128" s="1" t="s">
        <v>308</v>
      </c>
      <c r="H128" s="4">
        <v>0</v>
      </c>
      <c r="I128" s="5" t="s">
        <v>402</v>
      </c>
      <c r="J128" s="1" t="str">
        <f t="shared" si="42"/>
        <v>param.car1_prach_lte_format3_supported</v>
      </c>
    </row>
    <row r="129" spans="1:10">
      <c r="A129" s="1" t="s">
        <v>35</v>
      </c>
      <c r="B129" s="1" t="s">
        <v>405</v>
      </c>
      <c r="C129" s="30" t="str">
        <f t="shared" si="43"/>
        <v>304</v>
      </c>
      <c r="D129" s="1" t="str">
        <f>DEC2HEX(HEX2DEC(INDEX(BaseAddressTable!$B$2:$B$98,(MATCH(A129,BaseAddressTable!$A$2:$A$98,0))))+HEX2DEC(C129))</f>
        <v>A0260304</v>
      </c>
      <c r="E129" s="1" t="s">
        <v>133</v>
      </c>
      <c r="F129" s="1" t="s">
        <v>410</v>
      </c>
      <c r="G129" s="1" t="s">
        <v>176</v>
      </c>
      <c r="H129" s="4">
        <v>0</v>
      </c>
      <c r="I129" s="5" t="s">
        <v>404</v>
      </c>
      <c r="J129" s="1" t="str">
        <f t="shared" si="42"/>
        <v>param.car1_prach_lte_format4_supported</v>
      </c>
    </row>
    <row r="130" spans="1:10">
      <c r="A130" s="1" t="s">
        <v>35</v>
      </c>
      <c r="B130" s="1" t="s">
        <v>411</v>
      </c>
      <c r="C130" s="30" t="str">
        <f>DEC2HEX(HEX2DEC(C129)+4)</f>
        <v>308</v>
      </c>
      <c r="D130" s="1" t="str">
        <f>DEC2HEX(HEX2DEC(INDEX(BaseAddressTable!$B$2:$B$98,(MATCH(A130,BaseAddressTable!$A$2:$A$98,0))))+HEX2DEC(C130))</f>
        <v>A0260308</v>
      </c>
      <c r="E130" s="1" t="s">
        <v>133</v>
      </c>
      <c r="F130" s="1" t="s">
        <v>412</v>
      </c>
      <c r="G130" s="1" t="s">
        <v>166</v>
      </c>
      <c r="H130" s="4">
        <v>1</v>
      </c>
      <c r="I130" s="5" t="s">
        <v>396</v>
      </c>
      <c r="J130" s="1" t="str">
        <f t="shared" ref="J130:J134" si="44">IF(E130="RW",CONCATENATE("ctrl.",F130), CONCATENATE("param.",F130))</f>
        <v>param.car2_prach_lte_format0_supported</v>
      </c>
    </row>
    <row r="131" spans="1:10">
      <c r="A131" s="1" t="s">
        <v>35</v>
      </c>
      <c r="B131" s="1" t="s">
        <v>411</v>
      </c>
      <c r="C131" s="30" t="str">
        <f>C130</f>
        <v>308</v>
      </c>
      <c r="D131" s="1" t="str">
        <f>DEC2HEX(HEX2DEC(INDEX(BaseAddressTable!$B$2:$B$98,(MATCH(A131,BaseAddressTable!$A$2:$A$98,0))))+HEX2DEC(C131))</f>
        <v>A0260308</v>
      </c>
      <c r="E131" s="1" t="s">
        <v>133</v>
      </c>
      <c r="F131" s="1" t="s">
        <v>413</v>
      </c>
      <c r="G131" s="1" t="s">
        <v>255</v>
      </c>
      <c r="H131" s="4">
        <v>0</v>
      </c>
      <c r="I131" s="5" t="s">
        <v>398</v>
      </c>
      <c r="J131" s="1" t="str">
        <f t="shared" si="44"/>
        <v>param.car2_prach_lte_format1_supported</v>
      </c>
    </row>
    <row r="132" spans="1:10">
      <c r="A132" s="1" t="s">
        <v>35</v>
      </c>
      <c r="B132" s="1" t="s">
        <v>411</v>
      </c>
      <c r="C132" s="30" t="str">
        <f t="shared" ref="C132:C134" si="45">C131</f>
        <v>308</v>
      </c>
      <c r="D132" s="1" t="str">
        <f>DEC2HEX(HEX2DEC(INDEX(BaseAddressTable!$B$2:$B$98,(MATCH(A132,BaseAddressTable!$A$2:$A$98,0))))+HEX2DEC(C132))</f>
        <v>A0260308</v>
      </c>
      <c r="E132" s="1" t="s">
        <v>133</v>
      </c>
      <c r="F132" s="1" t="s">
        <v>414</v>
      </c>
      <c r="G132" s="1" t="s">
        <v>323</v>
      </c>
      <c r="H132" s="4">
        <v>0</v>
      </c>
      <c r="I132" s="5" t="s">
        <v>400</v>
      </c>
      <c r="J132" s="1" t="str">
        <f t="shared" si="44"/>
        <v>param.car2_prach_lte_format2_supported</v>
      </c>
    </row>
    <row r="133" spans="1:10">
      <c r="A133" s="1" t="s">
        <v>35</v>
      </c>
      <c r="B133" s="1" t="s">
        <v>411</v>
      </c>
      <c r="C133" s="30" t="str">
        <f t="shared" si="45"/>
        <v>308</v>
      </c>
      <c r="D133" s="1" t="str">
        <f>DEC2HEX(HEX2DEC(INDEX(BaseAddressTable!$B$2:$B$98,(MATCH(A133,BaseAddressTable!$A$2:$A$98,0))))+HEX2DEC(C133))</f>
        <v>A0260308</v>
      </c>
      <c r="E133" s="1" t="s">
        <v>133</v>
      </c>
      <c r="F133" s="1" t="s">
        <v>415</v>
      </c>
      <c r="G133" s="1" t="s">
        <v>308</v>
      </c>
      <c r="H133" s="4">
        <v>0</v>
      </c>
      <c r="I133" s="5" t="s">
        <v>402</v>
      </c>
      <c r="J133" s="1" t="str">
        <f t="shared" si="44"/>
        <v>param.car2_prach_lte_format3_supported</v>
      </c>
    </row>
    <row r="134" spans="1:10">
      <c r="A134" s="1" t="s">
        <v>35</v>
      </c>
      <c r="B134" s="1" t="s">
        <v>411</v>
      </c>
      <c r="C134" s="30" t="str">
        <f t="shared" si="45"/>
        <v>308</v>
      </c>
      <c r="D134" s="1" t="str">
        <f>DEC2HEX(HEX2DEC(INDEX(BaseAddressTable!$B$2:$B$98,(MATCH(A134,BaseAddressTable!$A$2:$A$98,0))))+HEX2DEC(C134))</f>
        <v>A0260308</v>
      </c>
      <c r="E134" s="1" t="s">
        <v>133</v>
      </c>
      <c r="F134" s="1" t="s">
        <v>416</v>
      </c>
      <c r="G134" s="1" t="s">
        <v>176</v>
      </c>
      <c r="H134" s="4">
        <v>0</v>
      </c>
      <c r="I134" s="5" t="s">
        <v>404</v>
      </c>
      <c r="J134" s="1" t="str">
        <f t="shared" si="44"/>
        <v>param.car2_prach_lte_format4_supported</v>
      </c>
    </row>
    <row r="135" spans="1:10">
      <c r="A135" s="1" t="s">
        <v>35</v>
      </c>
      <c r="B135" s="1" t="s">
        <v>417</v>
      </c>
      <c r="C135" s="30" t="str">
        <f>DEC2HEX(HEX2DEC(C134)+4)</f>
        <v>30C</v>
      </c>
      <c r="D135" s="1" t="str">
        <f>DEC2HEX(HEX2DEC(INDEX(BaseAddressTable!$B$2:$B$98,(MATCH(A135,BaseAddressTable!$A$2:$A$98,0))))+HEX2DEC(C135))</f>
        <v>A026030C</v>
      </c>
      <c r="E135" s="1" t="s">
        <v>133</v>
      </c>
      <c r="F135" s="1" t="s">
        <v>418</v>
      </c>
      <c r="G135" s="1" t="s">
        <v>166</v>
      </c>
      <c r="H135" s="4">
        <v>1</v>
      </c>
      <c r="I135" s="5" t="s">
        <v>396</v>
      </c>
      <c r="J135" s="1" t="str">
        <f t="shared" ref="J135:J139" si="46">IF(E135="RW",CONCATENATE("ctrl.",F135), CONCATENATE("param.",F135))</f>
        <v>param.car3_prach_lte_format0_supported</v>
      </c>
    </row>
    <row r="136" spans="1:10">
      <c r="A136" s="1" t="s">
        <v>35</v>
      </c>
      <c r="B136" s="1" t="s">
        <v>417</v>
      </c>
      <c r="C136" s="30" t="str">
        <f>C135</f>
        <v>30C</v>
      </c>
      <c r="D136" s="1" t="str">
        <f>DEC2HEX(HEX2DEC(INDEX(BaseAddressTable!$B$2:$B$98,(MATCH(A136,BaseAddressTable!$A$2:$A$98,0))))+HEX2DEC(C136))</f>
        <v>A026030C</v>
      </c>
      <c r="E136" s="1" t="s">
        <v>133</v>
      </c>
      <c r="F136" s="1" t="s">
        <v>419</v>
      </c>
      <c r="G136" s="1" t="s">
        <v>255</v>
      </c>
      <c r="H136" s="4">
        <v>0</v>
      </c>
      <c r="I136" s="5" t="s">
        <v>398</v>
      </c>
      <c r="J136" s="1" t="str">
        <f t="shared" si="46"/>
        <v>param.car3_prach_lte_format1_supported</v>
      </c>
    </row>
    <row r="137" spans="1:10">
      <c r="A137" s="1" t="s">
        <v>35</v>
      </c>
      <c r="B137" s="1" t="s">
        <v>417</v>
      </c>
      <c r="C137" s="30" t="str">
        <f t="shared" ref="C137:C139" si="47">C136</f>
        <v>30C</v>
      </c>
      <c r="D137" s="1" t="str">
        <f>DEC2HEX(HEX2DEC(INDEX(BaseAddressTable!$B$2:$B$98,(MATCH(A137,BaseAddressTable!$A$2:$A$98,0))))+HEX2DEC(C137))</f>
        <v>A026030C</v>
      </c>
      <c r="E137" s="1" t="s">
        <v>133</v>
      </c>
      <c r="F137" s="1" t="s">
        <v>420</v>
      </c>
      <c r="G137" s="1" t="s">
        <v>323</v>
      </c>
      <c r="H137" s="4">
        <v>0</v>
      </c>
      <c r="I137" s="5" t="s">
        <v>400</v>
      </c>
      <c r="J137" s="1" t="str">
        <f t="shared" si="46"/>
        <v>param.car3_prach_lte_format2_supported</v>
      </c>
    </row>
    <row r="138" spans="1:10">
      <c r="A138" s="1" t="s">
        <v>35</v>
      </c>
      <c r="B138" s="1" t="s">
        <v>417</v>
      </c>
      <c r="C138" s="30" t="str">
        <f t="shared" si="47"/>
        <v>30C</v>
      </c>
      <c r="D138" s="1" t="str">
        <f>DEC2HEX(HEX2DEC(INDEX(BaseAddressTable!$B$2:$B$98,(MATCH(A138,BaseAddressTable!$A$2:$A$98,0))))+HEX2DEC(C138))</f>
        <v>A026030C</v>
      </c>
      <c r="E138" s="1" t="s">
        <v>133</v>
      </c>
      <c r="F138" s="1" t="s">
        <v>421</v>
      </c>
      <c r="G138" s="1" t="s">
        <v>308</v>
      </c>
      <c r="H138" s="4">
        <v>0</v>
      </c>
      <c r="I138" s="5" t="s">
        <v>402</v>
      </c>
      <c r="J138" s="1" t="str">
        <f t="shared" si="46"/>
        <v>param.car3_prach_lte_format3_supported</v>
      </c>
    </row>
    <row r="139" spans="1:10">
      <c r="A139" s="1" t="s">
        <v>35</v>
      </c>
      <c r="B139" s="1" t="s">
        <v>417</v>
      </c>
      <c r="C139" s="30" t="str">
        <f t="shared" si="47"/>
        <v>30C</v>
      </c>
      <c r="D139" s="1" t="str">
        <f>DEC2HEX(HEX2DEC(INDEX(BaseAddressTable!$B$2:$B$98,(MATCH(A139,BaseAddressTable!$A$2:$A$98,0))))+HEX2DEC(C139))</f>
        <v>A026030C</v>
      </c>
      <c r="E139" s="1" t="s">
        <v>133</v>
      </c>
      <c r="F139" s="1" t="s">
        <v>422</v>
      </c>
      <c r="G139" s="1" t="s">
        <v>176</v>
      </c>
      <c r="H139" s="4">
        <v>0</v>
      </c>
      <c r="I139" s="5" t="s">
        <v>404</v>
      </c>
      <c r="J139" s="1" t="str">
        <f t="shared" si="46"/>
        <v>param.car3_prach_lte_format4_supported</v>
      </c>
    </row>
    <row r="140" spans="1:10">
      <c r="A140" s="1" t="s">
        <v>35</v>
      </c>
      <c r="B140" s="1" t="s">
        <v>423</v>
      </c>
      <c r="C140" s="30" t="str">
        <f>DEC2HEX(HEX2DEC(C139)+4)</f>
        <v>310</v>
      </c>
      <c r="D140" s="1" t="str">
        <f>DEC2HEX(HEX2DEC(INDEX(BaseAddressTable!$B$2:$B$98,(MATCH(A140,BaseAddressTable!$A$2:$A$98,0))))+HEX2DEC(C140))</f>
        <v>A0260310</v>
      </c>
      <c r="E140" s="1" t="s">
        <v>133</v>
      </c>
      <c r="F140" s="1" t="s">
        <v>424</v>
      </c>
      <c r="G140" s="1" t="s">
        <v>166</v>
      </c>
      <c r="H140" s="4">
        <v>1</v>
      </c>
      <c r="I140" s="5" t="s">
        <v>425</v>
      </c>
      <c r="J140" s="1" t="str">
        <f t="shared" si="42"/>
        <v>param.car0_prach_5g_format0_supported</v>
      </c>
    </row>
    <row r="141" spans="1:10">
      <c r="A141" s="1" t="s">
        <v>35</v>
      </c>
      <c r="B141" s="1" t="s">
        <v>423</v>
      </c>
      <c r="C141" s="30" t="str">
        <f>C140</f>
        <v>310</v>
      </c>
      <c r="D141" s="1" t="str">
        <f>DEC2HEX(HEX2DEC(INDEX(BaseAddressTable!$B$2:$B$98,(MATCH(A141,BaseAddressTable!$A$2:$A$98,0))))+HEX2DEC(C141))</f>
        <v>A0260310</v>
      </c>
      <c r="E141" s="1" t="s">
        <v>133</v>
      </c>
      <c r="F141" s="1" t="s">
        <v>426</v>
      </c>
      <c r="G141" s="1" t="s">
        <v>255</v>
      </c>
      <c r="H141" s="4">
        <v>0</v>
      </c>
      <c r="I141" s="5" t="s">
        <v>427</v>
      </c>
      <c r="J141" s="1" t="str">
        <f t="shared" si="42"/>
        <v>param.car0_prach_5g_format1_supported</v>
      </c>
    </row>
    <row r="142" spans="1:10">
      <c r="A142" s="1" t="s">
        <v>35</v>
      </c>
      <c r="B142" s="1" t="s">
        <v>423</v>
      </c>
      <c r="C142" s="30" t="str">
        <f t="shared" ref="C142:C144" si="48">C141</f>
        <v>310</v>
      </c>
      <c r="D142" s="1" t="str">
        <f>DEC2HEX(HEX2DEC(INDEX(BaseAddressTable!$B$2:$B$98,(MATCH(A142,BaseAddressTable!$A$2:$A$98,0))))+HEX2DEC(C142))</f>
        <v>A0260310</v>
      </c>
      <c r="E142" s="1" t="s">
        <v>133</v>
      </c>
      <c r="F142" s="1" t="s">
        <v>428</v>
      </c>
      <c r="G142" s="1" t="s">
        <v>323</v>
      </c>
      <c r="H142" s="4">
        <v>0</v>
      </c>
      <c r="I142" s="5" t="s">
        <v>429</v>
      </c>
      <c r="J142" s="1" t="str">
        <f t="shared" si="42"/>
        <v>param.car0_prach_5g_format2_supported</v>
      </c>
    </row>
    <row r="143" spans="1:10">
      <c r="A143" s="1" t="s">
        <v>35</v>
      </c>
      <c r="B143" s="1" t="s">
        <v>423</v>
      </c>
      <c r="C143" s="30" t="str">
        <f t="shared" si="48"/>
        <v>310</v>
      </c>
      <c r="D143" s="1" t="str">
        <f>DEC2HEX(HEX2DEC(INDEX(BaseAddressTable!$B$2:$B$98,(MATCH(A143,BaseAddressTable!$A$2:$A$98,0))))+HEX2DEC(C143))</f>
        <v>A0260310</v>
      </c>
      <c r="E143" s="1" t="s">
        <v>133</v>
      </c>
      <c r="F143" s="1" t="s">
        <v>430</v>
      </c>
      <c r="G143" s="1" t="s">
        <v>308</v>
      </c>
      <c r="H143" s="4">
        <v>0</v>
      </c>
      <c r="I143" s="5" t="s">
        <v>431</v>
      </c>
      <c r="J143" s="1" t="str">
        <f t="shared" si="42"/>
        <v>param.car0_prach_5g_format3_supported</v>
      </c>
    </row>
    <row r="144" spans="1:10">
      <c r="A144" s="1" t="s">
        <v>35</v>
      </c>
      <c r="B144" s="1" t="s">
        <v>423</v>
      </c>
      <c r="C144" s="30" t="str">
        <f t="shared" si="48"/>
        <v>310</v>
      </c>
      <c r="D144" s="1" t="str">
        <f>DEC2HEX(HEX2DEC(INDEX(BaseAddressTable!$B$2:$B$98,(MATCH(A144,BaseAddressTable!$A$2:$A$98,0))))+HEX2DEC(C144))</f>
        <v>A0260310</v>
      </c>
      <c r="E144" s="1" t="s">
        <v>133</v>
      </c>
      <c r="F144" s="1" t="s">
        <v>432</v>
      </c>
      <c r="G144" s="1" t="s">
        <v>176</v>
      </c>
      <c r="H144" s="4">
        <v>0</v>
      </c>
      <c r="I144" s="5" t="s">
        <v>433</v>
      </c>
      <c r="J144" s="1" t="str">
        <f t="shared" si="42"/>
        <v>param.car0_prach_5g_format4_supported</v>
      </c>
    </row>
    <row r="145" spans="1:10">
      <c r="A145" s="1" t="s">
        <v>35</v>
      </c>
      <c r="B145" s="1" t="s">
        <v>434</v>
      </c>
      <c r="C145" s="30" t="str">
        <f>DEC2HEX(HEX2DEC(C144)+4)</f>
        <v>314</v>
      </c>
      <c r="D145" s="1" t="str">
        <f>DEC2HEX(HEX2DEC(INDEX(BaseAddressTable!$B$2:$B$98,(MATCH(A145,BaseAddressTable!$A$2:$A$98,0))))+HEX2DEC(C145))</f>
        <v>A0260314</v>
      </c>
      <c r="E145" s="1" t="s">
        <v>133</v>
      </c>
      <c r="F145" s="1" t="s">
        <v>435</v>
      </c>
      <c r="G145" s="1" t="s">
        <v>166</v>
      </c>
      <c r="H145" s="4">
        <v>1</v>
      </c>
      <c r="I145" s="5" t="s">
        <v>425</v>
      </c>
      <c r="J145" s="1" t="str">
        <f t="shared" si="4"/>
        <v>param.car1_prach_5g_format0_supported</v>
      </c>
    </row>
    <row r="146" spans="1:10">
      <c r="A146" s="1" t="s">
        <v>35</v>
      </c>
      <c r="B146" s="1" t="s">
        <v>434</v>
      </c>
      <c r="C146" s="30" t="str">
        <f>C145</f>
        <v>314</v>
      </c>
      <c r="D146" s="1" t="str">
        <f>DEC2HEX(HEX2DEC(INDEX(BaseAddressTable!$B$2:$B$98,(MATCH(A146,BaseAddressTable!$A$2:$A$98,0))))+HEX2DEC(C146))</f>
        <v>A0260314</v>
      </c>
      <c r="E146" s="1" t="s">
        <v>133</v>
      </c>
      <c r="F146" s="1" t="s">
        <v>436</v>
      </c>
      <c r="G146" s="1" t="s">
        <v>255</v>
      </c>
      <c r="H146" s="4">
        <v>0</v>
      </c>
      <c r="I146" s="5" t="s">
        <v>427</v>
      </c>
      <c r="J146" s="1" t="str">
        <f t="shared" si="4"/>
        <v>param.car1_prach_5g_format1_supported</v>
      </c>
    </row>
    <row r="147" spans="1:10">
      <c r="A147" s="1" t="s">
        <v>35</v>
      </c>
      <c r="B147" s="1" t="s">
        <v>434</v>
      </c>
      <c r="C147" s="30" t="str">
        <f t="shared" ref="C147:C149" si="49">C146</f>
        <v>314</v>
      </c>
      <c r="D147" s="1" t="str">
        <f>DEC2HEX(HEX2DEC(INDEX(BaseAddressTable!$B$2:$B$98,(MATCH(A147,BaseAddressTable!$A$2:$A$98,0))))+HEX2DEC(C147))</f>
        <v>A0260314</v>
      </c>
      <c r="E147" s="1" t="s">
        <v>133</v>
      </c>
      <c r="F147" s="1" t="s">
        <v>437</v>
      </c>
      <c r="G147" s="1" t="s">
        <v>323</v>
      </c>
      <c r="H147" s="4">
        <v>0</v>
      </c>
      <c r="I147" s="5" t="s">
        <v>429</v>
      </c>
      <c r="J147" s="1" t="str">
        <f t="shared" si="4"/>
        <v>param.car1_prach_5g_format2_supported</v>
      </c>
    </row>
    <row r="148" spans="1:10">
      <c r="A148" s="1" t="s">
        <v>35</v>
      </c>
      <c r="B148" s="1" t="s">
        <v>434</v>
      </c>
      <c r="C148" s="30" t="str">
        <f t="shared" si="49"/>
        <v>314</v>
      </c>
      <c r="D148" s="1" t="str">
        <f>DEC2HEX(HEX2DEC(INDEX(BaseAddressTable!$B$2:$B$98,(MATCH(A148,BaseAddressTable!$A$2:$A$98,0))))+HEX2DEC(C148))</f>
        <v>A0260314</v>
      </c>
      <c r="E148" s="1" t="s">
        <v>133</v>
      </c>
      <c r="F148" s="1" t="s">
        <v>438</v>
      </c>
      <c r="G148" s="1" t="s">
        <v>308</v>
      </c>
      <c r="H148" s="4">
        <v>0</v>
      </c>
      <c r="I148" s="5" t="s">
        <v>431</v>
      </c>
      <c r="J148" s="1" t="str">
        <f t="shared" si="4"/>
        <v>param.car1_prach_5g_format3_supported</v>
      </c>
    </row>
    <row r="149" spans="1:10">
      <c r="A149" s="1" t="s">
        <v>35</v>
      </c>
      <c r="B149" s="1" t="s">
        <v>434</v>
      </c>
      <c r="C149" s="30" t="str">
        <f t="shared" si="49"/>
        <v>314</v>
      </c>
      <c r="D149" s="1" t="str">
        <f>DEC2HEX(HEX2DEC(INDEX(BaseAddressTable!$B$2:$B$98,(MATCH(A149,BaseAddressTable!$A$2:$A$98,0))))+HEX2DEC(C149))</f>
        <v>A0260314</v>
      </c>
      <c r="E149" s="1" t="s">
        <v>133</v>
      </c>
      <c r="F149" s="1" t="s">
        <v>439</v>
      </c>
      <c r="G149" s="1" t="s">
        <v>176</v>
      </c>
      <c r="H149" s="4">
        <v>0</v>
      </c>
      <c r="I149" s="5" t="s">
        <v>433</v>
      </c>
      <c r="J149" s="1" t="str">
        <f t="shared" si="4"/>
        <v>param.car1_prach_5g_format4_supported</v>
      </c>
    </row>
    <row r="150" spans="1:10">
      <c r="A150" s="1" t="s">
        <v>35</v>
      </c>
      <c r="B150" s="1" t="s">
        <v>440</v>
      </c>
      <c r="C150" s="30" t="str">
        <f>DEC2HEX(HEX2DEC(C149)+4)</f>
        <v>318</v>
      </c>
      <c r="D150" s="1" t="str">
        <f>DEC2HEX(HEX2DEC(INDEX(BaseAddressTable!$B$2:$B$98,(MATCH(A150,BaseAddressTable!$A$2:$A$98,0))))+HEX2DEC(C150))</f>
        <v>A0260318</v>
      </c>
      <c r="E150" s="1" t="s">
        <v>133</v>
      </c>
      <c r="F150" s="1" t="s">
        <v>441</v>
      </c>
      <c r="G150" s="1" t="s">
        <v>166</v>
      </c>
      <c r="H150" s="4">
        <v>0</v>
      </c>
      <c r="I150" s="5" t="s">
        <v>425</v>
      </c>
      <c r="J150" s="1" t="str">
        <f t="shared" ref="J150:J154" si="50">IF(E150="RW",CONCATENATE("ctrl.",F150), CONCATENATE("param.",F150))</f>
        <v>param.car2_prach_5g_format0_supported</v>
      </c>
    </row>
    <row r="151" spans="1:10">
      <c r="A151" s="1" t="s">
        <v>35</v>
      </c>
      <c r="B151" s="1" t="s">
        <v>440</v>
      </c>
      <c r="C151" s="30" t="str">
        <f>C150</f>
        <v>318</v>
      </c>
      <c r="D151" s="1" t="str">
        <f>DEC2HEX(HEX2DEC(INDEX(BaseAddressTable!$B$2:$B$98,(MATCH(A151,BaseAddressTable!$A$2:$A$98,0))))+HEX2DEC(C151))</f>
        <v>A0260318</v>
      </c>
      <c r="E151" s="1" t="s">
        <v>133</v>
      </c>
      <c r="F151" s="1" t="s">
        <v>442</v>
      </c>
      <c r="G151" s="1" t="s">
        <v>255</v>
      </c>
      <c r="H151" s="4">
        <v>0</v>
      </c>
      <c r="I151" s="5" t="s">
        <v>427</v>
      </c>
      <c r="J151" s="1" t="str">
        <f t="shared" si="50"/>
        <v>param.car2_prach_5g_format1_supported</v>
      </c>
    </row>
    <row r="152" spans="1:10">
      <c r="A152" s="1" t="s">
        <v>35</v>
      </c>
      <c r="B152" s="1" t="s">
        <v>440</v>
      </c>
      <c r="C152" s="30" t="str">
        <f t="shared" ref="C152:C154" si="51">C151</f>
        <v>318</v>
      </c>
      <c r="D152" s="1" t="str">
        <f>DEC2HEX(HEX2DEC(INDEX(BaseAddressTable!$B$2:$B$98,(MATCH(A152,BaseAddressTable!$A$2:$A$98,0))))+HEX2DEC(C152))</f>
        <v>A0260318</v>
      </c>
      <c r="E152" s="1" t="s">
        <v>133</v>
      </c>
      <c r="F152" s="1" t="s">
        <v>443</v>
      </c>
      <c r="G152" s="1" t="s">
        <v>323</v>
      </c>
      <c r="H152" s="4">
        <v>0</v>
      </c>
      <c r="I152" s="5" t="s">
        <v>429</v>
      </c>
      <c r="J152" s="1" t="str">
        <f t="shared" si="50"/>
        <v>param.car2_prach_5g_format2_supported</v>
      </c>
    </row>
    <row r="153" spans="1:10">
      <c r="A153" s="1" t="s">
        <v>35</v>
      </c>
      <c r="B153" s="1" t="s">
        <v>440</v>
      </c>
      <c r="C153" s="30" t="str">
        <f t="shared" si="51"/>
        <v>318</v>
      </c>
      <c r="D153" s="1" t="str">
        <f>DEC2HEX(HEX2DEC(INDEX(BaseAddressTable!$B$2:$B$98,(MATCH(A153,BaseAddressTable!$A$2:$A$98,0))))+HEX2DEC(C153))</f>
        <v>A0260318</v>
      </c>
      <c r="E153" s="1" t="s">
        <v>133</v>
      </c>
      <c r="F153" s="1" t="s">
        <v>444</v>
      </c>
      <c r="G153" s="1" t="s">
        <v>308</v>
      </c>
      <c r="H153" s="4">
        <v>0</v>
      </c>
      <c r="I153" s="5" t="s">
        <v>431</v>
      </c>
      <c r="J153" s="1" t="str">
        <f t="shared" si="50"/>
        <v>param.car2_prach_5g_format3_supported</v>
      </c>
    </row>
    <row r="154" spans="1:10">
      <c r="A154" s="1" t="s">
        <v>35</v>
      </c>
      <c r="B154" s="1" t="s">
        <v>440</v>
      </c>
      <c r="C154" s="30" t="str">
        <f t="shared" si="51"/>
        <v>318</v>
      </c>
      <c r="D154" s="1" t="str">
        <f>DEC2HEX(HEX2DEC(INDEX(BaseAddressTable!$B$2:$B$98,(MATCH(A154,BaseAddressTable!$A$2:$A$98,0))))+HEX2DEC(C154))</f>
        <v>A0260318</v>
      </c>
      <c r="E154" s="1" t="s">
        <v>133</v>
      </c>
      <c r="F154" s="1" t="s">
        <v>445</v>
      </c>
      <c r="G154" s="1" t="s">
        <v>176</v>
      </c>
      <c r="H154" s="4">
        <v>0</v>
      </c>
      <c r="I154" s="5" t="s">
        <v>433</v>
      </c>
      <c r="J154" s="1" t="str">
        <f t="shared" si="50"/>
        <v>param.car2_prach_5g_format4_supported</v>
      </c>
    </row>
    <row r="155" spans="1:10">
      <c r="A155" s="1" t="s">
        <v>35</v>
      </c>
      <c r="B155" s="1" t="s">
        <v>446</v>
      </c>
      <c r="C155" s="30" t="str">
        <f>DEC2HEX(HEX2DEC(C154)+4)</f>
        <v>31C</v>
      </c>
      <c r="D155" s="1" t="str">
        <f>DEC2HEX(HEX2DEC(INDEX(BaseAddressTable!$B$2:$B$98,(MATCH(A155,BaseAddressTable!$A$2:$A$98,0))))+HEX2DEC(C155))</f>
        <v>A026031C</v>
      </c>
      <c r="E155" s="1" t="s">
        <v>133</v>
      </c>
      <c r="F155" s="1" t="s">
        <v>447</v>
      </c>
      <c r="G155" s="1" t="s">
        <v>166</v>
      </c>
      <c r="H155" s="4">
        <v>0</v>
      </c>
      <c r="I155" s="5" t="s">
        <v>425</v>
      </c>
      <c r="J155" s="1" t="str">
        <f t="shared" ref="J155:J159" si="52">IF(E155="RW",CONCATENATE("ctrl.",F155), CONCATENATE("param.",F155))</f>
        <v>param.car3_prach_5g_format0_supported</v>
      </c>
    </row>
    <row r="156" spans="1:10">
      <c r="A156" s="1" t="s">
        <v>35</v>
      </c>
      <c r="B156" s="1" t="s">
        <v>446</v>
      </c>
      <c r="C156" s="30" t="str">
        <f>C155</f>
        <v>31C</v>
      </c>
      <c r="D156" s="1" t="str">
        <f>DEC2HEX(HEX2DEC(INDEX(BaseAddressTable!$B$2:$B$98,(MATCH(A156,BaseAddressTable!$A$2:$A$98,0))))+HEX2DEC(C156))</f>
        <v>A026031C</v>
      </c>
      <c r="E156" s="1" t="s">
        <v>133</v>
      </c>
      <c r="F156" s="1" t="s">
        <v>448</v>
      </c>
      <c r="G156" s="1" t="s">
        <v>255</v>
      </c>
      <c r="H156" s="4">
        <v>0</v>
      </c>
      <c r="I156" s="5" t="s">
        <v>427</v>
      </c>
      <c r="J156" s="1" t="str">
        <f t="shared" si="52"/>
        <v>param.car3_prach_5g_format1_supported</v>
      </c>
    </row>
    <row r="157" spans="1:10">
      <c r="A157" s="1" t="s">
        <v>35</v>
      </c>
      <c r="B157" s="1" t="s">
        <v>446</v>
      </c>
      <c r="C157" s="30" t="str">
        <f t="shared" ref="C157:C159" si="53">C156</f>
        <v>31C</v>
      </c>
      <c r="D157" s="1" t="str">
        <f>DEC2HEX(HEX2DEC(INDEX(BaseAddressTable!$B$2:$B$98,(MATCH(A157,BaseAddressTable!$A$2:$A$98,0))))+HEX2DEC(C157))</f>
        <v>A026031C</v>
      </c>
      <c r="E157" s="1" t="s">
        <v>133</v>
      </c>
      <c r="F157" s="1" t="s">
        <v>449</v>
      </c>
      <c r="G157" s="1" t="s">
        <v>323</v>
      </c>
      <c r="H157" s="4">
        <v>0</v>
      </c>
      <c r="I157" s="5" t="s">
        <v>429</v>
      </c>
      <c r="J157" s="1" t="str">
        <f t="shared" si="52"/>
        <v>param.car3_prach_5g_format2_supported</v>
      </c>
    </row>
    <row r="158" spans="1:10">
      <c r="A158" s="1" t="s">
        <v>35</v>
      </c>
      <c r="B158" s="1" t="s">
        <v>446</v>
      </c>
      <c r="C158" s="30" t="str">
        <f t="shared" si="53"/>
        <v>31C</v>
      </c>
      <c r="D158" s="1" t="str">
        <f>DEC2HEX(HEX2DEC(INDEX(BaseAddressTable!$B$2:$B$98,(MATCH(A158,BaseAddressTable!$A$2:$A$98,0))))+HEX2DEC(C158))</f>
        <v>A026031C</v>
      </c>
      <c r="E158" s="1" t="s">
        <v>133</v>
      </c>
      <c r="F158" s="1" t="s">
        <v>450</v>
      </c>
      <c r="G158" s="1" t="s">
        <v>308</v>
      </c>
      <c r="H158" s="4">
        <v>0</v>
      </c>
      <c r="I158" s="5" t="s">
        <v>431</v>
      </c>
      <c r="J158" s="1" t="str">
        <f t="shared" si="52"/>
        <v>param.car3_prach_5g_format3_supported</v>
      </c>
    </row>
    <row r="159" spans="1:10">
      <c r="A159" s="1" t="s">
        <v>35</v>
      </c>
      <c r="B159" s="1" t="s">
        <v>446</v>
      </c>
      <c r="C159" s="30" t="str">
        <f t="shared" si="53"/>
        <v>31C</v>
      </c>
      <c r="D159" s="1" t="str">
        <f>DEC2HEX(HEX2DEC(INDEX(BaseAddressTable!$B$2:$B$98,(MATCH(A159,BaseAddressTable!$A$2:$A$98,0))))+HEX2DEC(C159))</f>
        <v>A026031C</v>
      </c>
      <c r="E159" s="1" t="s">
        <v>133</v>
      </c>
      <c r="F159" s="1" t="s">
        <v>451</v>
      </c>
      <c r="G159" s="1" t="s">
        <v>176</v>
      </c>
      <c r="H159" s="4">
        <v>0</v>
      </c>
      <c r="I159" s="5" t="s">
        <v>433</v>
      </c>
      <c r="J159" s="1" t="str">
        <f t="shared" si="52"/>
        <v>param.car3_prach_5g_format4_supported</v>
      </c>
    </row>
    <row r="160" spans="1:10">
      <c r="A160" s="1" t="s">
        <v>35</v>
      </c>
      <c r="B160" s="1" t="s">
        <v>452</v>
      </c>
      <c r="C160" s="30" t="str">
        <f>DEC2HEX(HEX2DEC(C159)+4)</f>
        <v>320</v>
      </c>
      <c r="D160" s="1" t="str">
        <f>DEC2HEX(HEX2DEC(INDEX(BaseAddressTable!$B$2:$B$98,(MATCH(A160,BaseAddressTable!$A$2:$A$98,0))))+HEX2DEC(C160))</f>
        <v>A0260320</v>
      </c>
      <c r="E160" s="1" t="s">
        <v>133</v>
      </c>
      <c r="F160" s="1" t="s">
        <v>453</v>
      </c>
      <c r="G160" s="1" t="s">
        <v>166</v>
      </c>
      <c r="H160" s="4">
        <v>1</v>
      </c>
      <c r="I160" s="1" t="str">
        <f>IF(ISNUMBER(SEARCH("num0",F160)),CONCATENATE(F160," for both LTE &amp; 5G"),CONCATENATE(F160," for 5G"))</f>
        <v>car0_num0_5mhz_supported for both LTE &amp; 5G</v>
      </c>
      <c r="J160" s="1" t="str">
        <f t="shared" si="4"/>
        <v>param.car0_num0_5mhz_supported</v>
      </c>
    </row>
    <row r="161" spans="1:10">
      <c r="A161" s="1" t="s">
        <v>35</v>
      </c>
      <c r="B161" s="1" t="s">
        <v>452</v>
      </c>
      <c r="C161" s="30" t="str">
        <f>C160</f>
        <v>320</v>
      </c>
      <c r="D161" s="1" t="str">
        <f>DEC2HEX(HEX2DEC(INDEX(BaseAddressTable!$B$2:$B$98,(MATCH(A161,BaseAddressTable!$A$2:$A$98,0))))+HEX2DEC(C161))</f>
        <v>A0260320</v>
      </c>
      <c r="E161" s="1" t="s">
        <v>133</v>
      </c>
      <c r="F161" s="1" t="s">
        <v>454</v>
      </c>
      <c r="G161" s="1" t="s">
        <v>255</v>
      </c>
      <c r="H161" s="4">
        <v>1</v>
      </c>
      <c r="I161" s="1" t="str">
        <f t="shared" ref="I161:I224" si="54">IF(ISNUMBER(SEARCH("num0",F161)),CONCATENATE(F161," for both LTE &amp; 5G"),CONCATENATE(F161," for 5G"))</f>
        <v>car0_num1_5mhz_supported for 5G</v>
      </c>
      <c r="J161" s="1" t="str">
        <f t="shared" ref="J161" si="55">IF(E161="RW",CONCATENATE("ctrl.",F161), CONCATENATE("param.",F161))</f>
        <v>param.car0_num1_5mhz_supported</v>
      </c>
    </row>
    <row r="162" spans="1:10">
      <c r="A162" s="1" t="s">
        <v>35</v>
      </c>
      <c r="B162" s="1" t="s">
        <v>452</v>
      </c>
      <c r="C162" s="30" t="str">
        <f t="shared" ref="C162:C164" si="56">C161</f>
        <v>320</v>
      </c>
      <c r="D162" s="1" t="str">
        <f>DEC2HEX(HEX2DEC(INDEX(BaseAddressTable!$B$2:$B$98,(MATCH(A162,BaseAddressTable!$A$2:$A$98,0))))+HEX2DEC(C162))</f>
        <v>A0260320</v>
      </c>
      <c r="E162" s="1" t="s">
        <v>133</v>
      </c>
      <c r="F162" s="1" t="s">
        <v>455</v>
      </c>
      <c r="G162" s="1" t="s">
        <v>323</v>
      </c>
      <c r="H162" s="4">
        <v>1</v>
      </c>
      <c r="I162" s="1" t="str">
        <f t="shared" si="54"/>
        <v>car0_num0_10mhz_supported for both LTE &amp; 5G</v>
      </c>
      <c r="J162" s="1" t="str">
        <f t="shared" si="4"/>
        <v>param.car0_num0_10mhz_supported</v>
      </c>
    </row>
    <row r="163" spans="1:10">
      <c r="A163" s="1" t="s">
        <v>35</v>
      </c>
      <c r="B163" s="1" t="s">
        <v>452</v>
      </c>
      <c r="C163" s="30" t="str">
        <f t="shared" si="56"/>
        <v>320</v>
      </c>
      <c r="D163" s="1" t="str">
        <f>DEC2HEX(HEX2DEC(INDEX(BaseAddressTable!$B$2:$B$98,(MATCH(A163,BaseAddressTable!$A$2:$A$98,0))))+HEX2DEC(C163))</f>
        <v>A0260320</v>
      </c>
      <c r="E163" s="1" t="s">
        <v>133</v>
      </c>
      <c r="F163" s="1" t="s">
        <v>456</v>
      </c>
      <c r="G163" s="1" t="s">
        <v>308</v>
      </c>
      <c r="H163" s="4">
        <v>1</v>
      </c>
      <c r="I163" s="1" t="str">
        <f t="shared" si="54"/>
        <v>car0_num1_10mhz_supported for 5G</v>
      </c>
      <c r="J163" s="1" t="str">
        <f t="shared" ref="J163" si="57">IF(E163="RW",CONCATENATE("ctrl.",F163), CONCATENATE("param.",F163))</f>
        <v>param.car0_num1_10mhz_supported</v>
      </c>
    </row>
    <row r="164" spans="1:10">
      <c r="A164" s="1" t="s">
        <v>35</v>
      </c>
      <c r="B164" s="1" t="s">
        <v>452</v>
      </c>
      <c r="C164" s="30" t="str">
        <f t="shared" si="56"/>
        <v>320</v>
      </c>
      <c r="D164" s="1" t="str">
        <f>DEC2HEX(HEX2DEC(INDEX(BaseAddressTable!$B$2:$B$98,(MATCH(A164,BaseAddressTable!$A$2:$A$98,0))))+HEX2DEC(C164))</f>
        <v>A0260320</v>
      </c>
      <c r="E164" s="1" t="s">
        <v>133</v>
      </c>
      <c r="F164" s="1" t="s">
        <v>457</v>
      </c>
      <c r="G164" s="1" t="s">
        <v>176</v>
      </c>
      <c r="H164" s="4">
        <v>1</v>
      </c>
      <c r="I164" s="1" t="str">
        <f t="shared" si="54"/>
        <v>car0_num2_10mhz_supported for 5G</v>
      </c>
      <c r="J164" s="1" t="str">
        <f t="shared" ref="J164" si="58">IF(E164="RW",CONCATENATE("ctrl.",F164), CONCATENATE("param.",F164))</f>
        <v>param.car0_num2_10mhz_supported</v>
      </c>
    </row>
    <row r="165" spans="1:10">
      <c r="A165" s="1" t="s">
        <v>35</v>
      </c>
      <c r="B165" s="1" t="s">
        <v>452</v>
      </c>
      <c r="C165" s="30" t="str">
        <f>C164</f>
        <v>320</v>
      </c>
      <c r="D165" s="1" t="str">
        <f>DEC2HEX(HEX2DEC(INDEX(BaseAddressTable!$B$2:$B$98,(MATCH(A165,BaseAddressTable!$A$2:$A$98,0))))+HEX2DEC(C165))</f>
        <v>A0260320</v>
      </c>
      <c r="E165" s="1" t="s">
        <v>133</v>
      </c>
      <c r="F165" s="1" t="s">
        <v>458</v>
      </c>
      <c r="G165" s="1" t="s">
        <v>232</v>
      </c>
      <c r="H165" s="4">
        <v>1</v>
      </c>
      <c r="I165" s="1" t="str">
        <f t="shared" si="54"/>
        <v>car0_num0_15mhz_supported for both LTE &amp; 5G</v>
      </c>
      <c r="J165" s="1" t="str">
        <f t="shared" si="4"/>
        <v>param.car0_num0_15mhz_supported</v>
      </c>
    </row>
    <row r="166" spans="1:10">
      <c r="A166" s="1" t="s">
        <v>35</v>
      </c>
      <c r="B166" s="1" t="s">
        <v>452</v>
      </c>
      <c r="C166" s="30" t="str">
        <f t="shared" ref="C166:C190" si="59">C165</f>
        <v>320</v>
      </c>
      <c r="D166" s="1" t="str">
        <f>DEC2HEX(HEX2DEC(INDEX(BaseAddressTable!$B$2:$B$98,(MATCH(A166,BaseAddressTable!$A$2:$A$98,0))))+HEX2DEC(C166))</f>
        <v>A0260320</v>
      </c>
      <c r="E166" s="1" t="s">
        <v>133</v>
      </c>
      <c r="F166" s="1" t="s">
        <v>459</v>
      </c>
      <c r="G166" s="1" t="s">
        <v>235</v>
      </c>
      <c r="H166" s="4">
        <v>1</v>
      </c>
      <c r="I166" s="1" t="str">
        <f t="shared" si="54"/>
        <v>car0_num1_15mhz_supported for 5G</v>
      </c>
      <c r="J166" s="1" t="str">
        <f t="shared" ref="J166" si="60">IF(E166="RW",CONCATENATE("ctrl.",F166), CONCATENATE("param.",F166))</f>
        <v>param.car0_num1_15mhz_supported</v>
      </c>
    </row>
    <row r="167" spans="1:10">
      <c r="A167" s="1" t="s">
        <v>35</v>
      </c>
      <c r="B167" s="1" t="s">
        <v>452</v>
      </c>
      <c r="C167" s="30" t="str">
        <f t="shared" si="59"/>
        <v>320</v>
      </c>
      <c r="D167" s="1" t="str">
        <f>DEC2HEX(HEX2DEC(INDEX(BaseAddressTable!$B$2:$B$98,(MATCH(A167,BaseAddressTable!$A$2:$A$98,0))))+HEX2DEC(C167))</f>
        <v>A0260320</v>
      </c>
      <c r="E167" s="1" t="s">
        <v>133</v>
      </c>
      <c r="F167" s="1" t="s">
        <v>460</v>
      </c>
      <c r="G167" s="1" t="s">
        <v>238</v>
      </c>
      <c r="H167" s="4">
        <v>1</v>
      </c>
      <c r="I167" s="1" t="str">
        <f t="shared" si="54"/>
        <v>car0_num2_15mhz_supported for 5G</v>
      </c>
      <c r="J167" s="1" t="str">
        <f t="shared" ref="J167" si="61">IF(E167="RW",CONCATENATE("ctrl.",F167), CONCATENATE("param.",F167))</f>
        <v>param.car0_num2_15mhz_supported</v>
      </c>
    </row>
    <row r="168" spans="1:10">
      <c r="A168" s="1" t="s">
        <v>35</v>
      </c>
      <c r="B168" s="1" t="s">
        <v>452</v>
      </c>
      <c r="C168" s="30" t="str">
        <f t="shared" si="59"/>
        <v>320</v>
      </c>
      <c r="D168" s="1" t="str">
        <f>DEC2HEX(HEX2DEC(INDEX(BaseAddressTable!$B$2:$B$98,(MATCH(A168,BaseAddressTable!$A$2:$A$98,0))))+HEX2DEC(C168))</f>
        <v>A0260320</v>
      </c>
      <c r="E168" s="1" t="s">
        <v>133</v>
      </c>
      <c r="F168" s="1" t="s">
        <v>461</v>
      </c>
      <c r="G168" s="1" t="s">
        <v>180</v>
      </c>
      <c r="H168" s="4">
        <v>1</v>
      </c>
      <c r="I168" s="1" t="str">
        <f t="shared" si="54"/>
        <v>car0_num0_20mhz_supported for both LTE &amp; 5G</v>
      </c>
      <c r="J168" s="1" t="str">
        <f t="shared" si="4"/>
        <v>param.car0_num0_20mhz_supported</v>
      </c>
    </row>
    <row r="169" spans="1:10">
      <c r="A169" s="1" t="s">
        <v>35</v>
      </c>
      <c r="B169" s="1" t="s">
        <v>452</v>
      </c>
      <c r="C169" s="30" t="str">
        <f t="shared" si="59"/>
        <v>320</v>
      </c>
      <c r="D169" s="1" t="str">
        <f>DEC2HEX(HEX2DEC(INDEX(BaseAddressTable!$B$2:$B$98,(MATCH(A169,BaseAddressTable!$A$2:$A$98,0))))+HEX2DEC(C169))</f>
        <v>A0260320</v>
      </c>
      <c r="E169" s="1" t="s">
        <v>133</v>
      </c>
      <c r="F169" s="1" t="s">
        <v>462</v>
      </c>
      <c r="G169" s="1" t="s">
        <v>338</v>
      </c>
      <c r="H169" s="4">
        <v>1</v>
      </c>
      <c r="I169" s="1" t="str">
        <f t="shared" si="54"/>
        <v>car0_num1_20mhz_supported for 5G</v>
      </c>
      <c r="J169" s="1" t="str">
        <f t="shared" ref="J169" si="62">IF(E169="RW",CONCATENATE("ctrl.",F169), CONCATENATE("param.",F169))</f>
        <v>param.car0_num1_20mhz_supported</v>
      </c>
    </row>
    <row r="170" spans="1:10">
      <c r="A170" s="1" t="s">
        <v>35</v>
      </c>
      <c r="B170" s="1" t="s">
        <v>452</v>
      </c>
      <c r="C170" s="30" t="str">
        <f t="shared" si="59"/>
        <v>320</v>
      </c>
      <c r="D170" s="1" t="str">
        <f>DEC2HEX(HEX2DEC(INDEX(BaseAddressTable!$B$2:$B$98,(MATCH(A170,BaseAddressTable!$A$2:$A$98,0))))+HEX2DEC(C170))</f>
        <v>A0260320</v>
      </c>
      <c r="E170" s="1" t="s">
        <v>133</v>
      </c>
      <c r="F170" s="1" t="s">
        <v>463</v>
      </c>
      <c r="G170" s="1" t="s">
        <v>341</v>
      </c>
      <c r="H170" s="4">
        <v>1</v>
      </c>
      <c r="I170" s="1" t="str">
        <f t="shared" si="54"/>
        <v>car0_num2_20mhz_supported for 5G</v>
      </c>
      <c r="J170" s="1" t="str">
        <f t="shared" ref="J170:J172" si="63">IF(E170="RW",CONCATENATE("ctrl.",F170), CONCATENATE("param.",F170))</f>
        <v>param.car0_num2_20mhz_supported</v>
      </c>
    </row>
    <row r="171" spans="1:10">
      <c r="A171" s="1" t="s">
        <v>35</v>
      </c>
      <c r="B171" s="1" t="s">
        <v>452</v>
      </c>
      <c r="C171" s="30" t="str">
        <f t="shared" si="59"/>
        <v>320</v>
      </c>
      <c r="D171" s="1" t="str">
        <f>DEC2HEX(HEX2DEC(INDEX(BaseAddressTable!$B$2:$B$98,(MATCH(A171,BaseAddressTable!$A$2:$A$98,0))))+HEX2DEC(C171))</f>
        <v>A0260320</v>
      </c>
      <c r="E171" s="1" t="s">
        <v>133</v>
      </c>
      <c r="F171" s="1" t="s">
        <v>464</v>
      </c>
      <c r="G171" s="1" t="s">
        <v>344</v>
      </c>
      <c r="H171" s="4">
        <v>1</v>
      </c>
      <c r="I171" s="1" t="str">
        <f t="shared" si="54"/>
        <v>car0_num0_25mhz_supported for both LTE &amp; 5G</v>
      </c>
      <c r="J171" s="1" t="str">
        <f t="shared" si="63"/>
        <v>param.car0_num0_25mhz_supported</v>
      </c>
    </row>
    <row r="172" spans="1:10">
      <c r="A172" s="1" t="s">
        <v>35</v>
      </c>
      <c r="B172" s="1" t="s">
        <v>452</v>
      </c>
      <c r="C172" s="30" t="str">
        <f t="shared" si="59"/>
        <v>320</v>
      </c>
      <c r="D172" s="1" t="str">
        <f>DEC2HEX(HEX2DEC(INDEX(BaseAddressTable!$B$2:$B$98,(MATCH(A172,BaseAddressTable!$A$2:$A$98,0))))+HEX2DEC(C172))</f>
        <v>A0260320</v>
      </c>
      <c r="E172" s="1" t="s">
        <v>133</v>
      </c>
      <c r="F172" s="1" t="s">
        <v>465</v>
      </c>
      <c r="G172" s="1" t="s">
        <v>347</v>
      </c>
      <c r="H172" s="4">
        <v>1</v>
      </c>
      <c r="I172" s="1" t="str">
        <f t="shared" si="54"/>
        <v>car0_num1_25mhz_supported for 5G</v>
      </c>
      <c r="J172" s="1" t="str">
        <f t="shared" si="63"/>
        <v>param.car0_num1_25mhz_supported</v>
      </c>
    </row>
    <row r="173" spans="1:10">
      <c r="A173" s="1" t="s">
        <v>35</v>
      </c>
      <c r="B173" s="1" t="s">
        <v>452</v>
      </c>
      <c r="C173" s="30" t="str">
        <f t="shared" si="59"/>
        <v>320</v>
      </c>
      <c r="D173" s="1" t="str">
        <f>DEC2HEX(HEX2DEC(INDEX(BaseAddressTable!$B$2:$B$98,(MATCH(A173,BaseAddressTable!$A$2:$A$98,0))))+HEX2DEC(C173))</f>
        <v>A0260320</v>
      </c>
      <c r="E173" s="1" t="s">
        <v>133</v>
      </c>
      <c r="F173" s="1" t="s">
        <v>466</v>
      </c>
      <c r="G173" s="1" t="s">
        <v>350</v>
      </c>
      <c r="H173" s="4">
        <v>1</v>
      </c>
      <c r="I173" s="1" t="str">
        <f t="shared" si="54"/>
        <v>car0_num2_25mhz_supported for 5G</v>
      </c>
      <c r="J173" s="1" t="str">
        <f t="shared" ref="J173:J175" si="64">IF(E173="RW",CONCATENATE("ctrl.",F173), CONCATENATE("param.",F173))</f>
        <v>param.car0_num2_25mhz_supported</v>
      </c>
    </row>
    <row r="174" spans="1:10">
      <c r="A174" s="1" t="s">
        <v>35</v>
      </c>
      <c r="B174" s="1" t="s">
        <v>452</v>
      </c>
      <c r="C174" s="30" t="str">
        <f t="shared" si="59"/>
        <v>320</v>
      </c>
      <c r="D174" s="1" t="str">
        <f>DEC2HEX(HEX2DEC(INDEX(BaseAddressTable!$B$2:$B$98,(MATCH(A174,BaseAddressTable!$A$2:$A$98,0))))+HEX2DEC(C174))</f>
        <v>A0260320</v>
      </c>
      <c r="E174" s="1" t="s">
        <v>133</v>
      </c>
      <c r="F174" s="1" t="s">
        <v>467</v>
      </c>
      <c r="G174" s="1" t="s">
        <v>353</v>
      </c>
      <c r="H174" s="4">
        <v>1</v>
      </c>
      <c r="I174" s="1" t="str">
        <f t="shared" si="54"/>
        <v>car0_num0_30mhz_supported for both LTE &amp; 5G</v>
      </c>
      <c r="J174" s="1" t="str">
        <f t="shared" si="64"/>
        <v>param.car0_num0_30mhz_supported</v>
      </c>
    </row>
    <row r="175" spans="1:10">
      <c r="A175" s="1" t="s">
        <v>35</v>
      </c>
      <c r="B175" s="1" t="s">
        <v>452</v>
      </c>
      <c r="C175" s="30" t="str">
        <f t="shared" si="59"/>
        <v>320</v>
      </c>
      <c r="D175" s="1" t="str">
        <f>DEC2HEX(HEX2DEC(INDEX(BaseAddressTable!$B$2:$B$98,(MATCH(A175,BaseAddressTable!$A$2:$A$98,0))))+HEX2DEC(C175))</f>
        <v>A0260320</v>
      </c>
      <c r="E175" s="1" t="s">
        <v>133</v>
      </c>
      <c r="F175" s="1" t="s">
        <v>468</v>
      </c>
      <c r="G175" s="1" t="s">
        <v>356</v>
      </c>
      <c r="H175" s="4">
        <v>1</v>
      </c>
      <c r="I175" s="1" t="str">
        <f t="shared" si="54"/>
        <v>car0_num1_30mhz_supported for 5G</v>
      </c>
      <c r="J175" s="1" t="str">
        <f t="shared" si="64"/>
        <v>param.car0_num1_30mhz_supported</v>
      </c>
    </row>
    <row r="176" spans="1:10">
      <c r="A176" s="1" t="s">
        <v>35</v>
      </c>
      <c r="B176" s="1" t="s">
        <v>452</v>
      </c>
      <c r="C176" s="30" t="str">
        <f t="shared" si="59"/>
        <v>320</v>
      </c>
      <c r="D176" s="1" t="str">
        <f>DEC2HEX(HEX2DEC(INDEX(BaseAddressTable!$B$2:$B$98,(MATCH(A176,BaseAddressTable!$A$2:$A$98,0))))+HEX2DEC(C176))</f>
        <v>A0260320</v>
      </c>
      <c r="E176" s="1" t="s">
        <v>133</v>
      </c>
      <c r="F176" s="1" t="s">
        <v>469</v>
      </c>
      <c r="G176" s="1" t="s">
        <v>359</v>
      </c>
      <c r="H176" s="4">
        <v>1</v>
      </c>
      <c r="I176" s="1" t="str">
        <f t="shared" si="54"/>
        <v>car0_num2_30mhz_supported for 5G</v>
      </c>
      <c r="J176" s="1" t="str">
        <f t="shared" ref="J176:J178" si="65">IF(E176="RW",CONCATENATE("ctrl.",F176), CONCATENATE("param.",F176))</f>
        <v>param.car0_num2_30mhz_supported</v>
      </c>
    </row>
    <row r="177" spans="1:10">
      <c r="A177" s="1" t="s">
        <v>35</v>
      </c>
      <c r="B177" s="1" t="s">
        <v>452</v>
      </c>
      <c r="C177" s="30" t="str">
        <f t="shared" si="59"/>
        <v>320</v>
      </c>
      <c r="D177" s="1" t="str">
        <f>DEC2HEX(HEX2DEC(INDEX(BaseAddressTable!$B$2:$B$98,(MATCH(A177,BaseAddressTable!$A$2:$A$98,0))))+HEX2DEC(C177))</f>
        <v>A0260320</v>
      </c>
      <c r="E177" s="1" t="s">
        <v>133</v>
      </c>
      <c r="F177" s="1" t="s">
        <v>470</v>
      </c>
      <c r="G177" s="1" t="s">
        <v>362</v>
      </c>
      <c r="H177" s="4">
        <v>0</v>
      </c>
      <c r="I177" s="1" t="str">
        <f t="shared" si="54"/>
        <v>car0_num0_40mhz_supported for both LTE &amp; 5G</v>
      </c>
      <c r="J177" s="1" t="str">
        <f t="shared" si="65"/>
        <v>param.car0_num0_40mhz_supported</v>
      </c>
    </row>
    <row r="178" spans="1:10">
      <c r="A178" s="1" t="s">
        <v>35</v>
      </c>
      <c r="B178" s="1" t="s">
        <v>452</v>
      </c>
      <c r="C178" s="30" t="str">
        <f t="shared" si="59"/>
        <v>320</v>
      </c>
      <c r="D178" s="1" t="str">
        <f>DEC2HEX(HEX2DEC(INDEX(BaseAddressTable!$B$2:$B$98,(MATCH(A178,BaseAddressTable!$A$2:$A$98,0))))+HEX2DEC(C178))</f>
        <v>A0260320</v>
      </c>
      <c r="E178" s="1" t="s">
        <v>133</v>
      </c>
      <c r="F178" s="1" t="s">
        <v>471</v>
      </c>
      <c r="G178" s="1" t="s">
        <v>365</v>
      </c>
      <c r="H178" s="4">
        <v>0</v>
      </c>
      <c r="I178" s="1" t="str">
        <f t="shared" si="54"/>
        <v>car0_num1_40mhz_supported for 5G</v>
      </c>
      <c r="J178" s="1" t="str">
        <f t="shared" si="65"/>
        <v>param.car0_num1_40mhz_supported</v>
      </c>
    </row>
    <row r="179" spans="1:10">
      <c r="A179" s="1" t="s">
        <v>35</v>
      </c>
      <c r="B179" s="1" t="s">
        <v>452</v>
      </c>
      <c r="C179" s="30" t="str">
        <f t="shared" si="59"/>
        <v>320</v>
      </c>
      <c r="D179" s="1" t="str">
        <f>DEC2HEX(HEX2DEC(INDEX(BaseAddressTable!$B$2:$B$98,(MATCH(A179,BaseAddressTable!$A$2:$A$98,0))))+HEX2DEC(C179))</f>
        <v>A0260320</v>
      </c>
      <c r="E179" s="1" t="s">
        <v>133</v>
      </c>
      <c r="F179" s="1" t="s">
        <v>472</v>
      </c>
      <c r="G179" s="1" t="s">
        <v>473</v>
      </c>
      <c r="H179" s="4">
        <v>0</v>
      </c>
      <c r="I179" s="1" t="str">
        <f t="shared" si="54"/>
        <v>car0_num2_40mhz_supported for 5G</v>
      </c>
      <c r="J179" s="1" t="str">
        <f t="shared" ref="J179:J181" si="66">IF(E179="RW",CONCATENATE("ctrl.",F179), CONCATENATE("param.",F179))</f>
        <v>param.car0_num2_40mhz_supported</v>
      </c>
    </row>
    <row r="180" spans="1:10">
      <c r="A180" s="1" t="s">
        <v>35</v>
      </c>
      <c r="B180" s="1" t="s">
        <v>452</v>
      </c>
      <c r="C180" s="30" t="str">
        <f t="shared" si="59"/>
        <v>320</v>
      </c>
      <c r="D180" s="1" t="str">
        <f>DEC2HEX(HEX2DEC(INDEX(BaseAddressTable!$B$2:$B$98,(MATCH(A180,BaseAddressTable!$A$2:$A$98,0))))+HEX2DEC(C180))</f>
        <v>A0260320</v>
      </c>
      <c r="E180" s="1" t="s">
        <v>133</v>
      </c>
      <c r="F180" s="1" t="s">
        <v>474</v>
      </c>
      <c r="G180" s="1" t="s">
        <v>475</v>
      </c>
      <c r="H180" s="4">
        <v>0</v>
      </c>
      <c r="I180" s="1" t="str">
        <f t="shared" si="54"/>
        <v>car0_num0_50mhz_supported for both LTE &amp; 5G</v>
      </c>
      <c r="J180" s="1" t="str">
        <f t="shared" si="66"/>
        <v>param.car0_num0_50mhz_supported</v>
      </c>
    </row>
    <row r="181" spans="1:10">
      <c r="A181" s="1" t="s">
        <v>35</v>
      </c>
      <c r="B181" s="1" t="s">
        <v>452</v>
      </c>
      <c r="C181" s="30" t="str">
        <f t="shared" si="59"/>
        <v>320</v>
      </c>
      <c r="D181" s="1" t="str">
        <f>DEC2HEX(HEX2DEC(INDEX(BaseAddressTable!$B$2:$B$98,(MATCH(A181,BaseAddressTable!$A$2:$A$98,0))))+HEX2DEC(C181))</f>
        <v>A0260320</v>
      </c>
      <c r="E181" s="1" t="s">
        <v>133</v>
      </c>
      <c r="F181" s="1" t="s">
        <v>476</v>
      </c>
      <c r="G181" s="1" t="s">
        <v>477</v>
      </c>
      <c r="H181" s="4">
        <v>0</v>
      </c>
      <c r="I181" s="1" t="str">
        <f t="shared" si="54"/>
        <v>car0_num1_50mhz_supported for 5G</v>
      </c>
      <c r="J181" s="1" t="str">
        <f t="shared" si="66"/>
        <v>param.car0_num1_50mhz_supported</v>
      </c>
    </row>
    <row r="182" spans="1:10">
      <c r="A182" s="1" t="s">
        <v>35</v>
      </c>
      <c r="B182" s="1" t="s">
        <v>452</v>
      </c>
      <c r="C182" s="30" t="str">
        <f t="shared" si="59"/>
        <v>320</v>
      </c>
      <c r="D182" s="1" t="str">
        <f>DEC2HEX(HEX2DEC(INDEX(BaseAddressTable!$B$2:$B$98,(MATCH(A182,BaseAddressTable!$A$2:$A$98,0))))+HEX2DEC(C182))</f>
        <v>A0260320</v>
      </c>
      <c r="E182" s="1" t="s">
        <v>133</v>
      </c>
      <c r="F182" s="1" t="s">
        <v>478</v>
      </c>
      <c r="G182" s="1" t="s">
        <v>479</v>
      </c>
      <c r="H182" s="4">
        <v>0</v>
      </c>
      <c r="I182" s="1" t="str">
        <f t="shared" si="54"/>
        <v>car0_num2_50mhz_supported for 5G</v>
      </c>
      <c r="J182" s="1" t="str">
        <f t="shared" ref="J182:J183" si="67">IF(E182="RW",CONCATENATE("ctrl.",F182), CONCATENATE("param.",F182))</f>
        <v>param.car0_num2_50mhz_supported</v>
      </c>
    </row>
    <row r="183" spans="1:10">
      <c r="A183" s="1" t="s">
        <v>35</v>
      </c>
      <c r="B183" s="1" t="s">
        <v>452</v>
      </c>
      <c r="C183" s="30" t="str">
        <f t="shared" si="59"/>
        <v>320</v>
      </c>
      <c r="D183" s="1" t="str">
        <f>DEC2HEX(HEX2DEC(INDEX(BaseAddressTable!$B$2:$B$98,(MATCH(A183,BaseAddressTable!$A$2:$A$98,0))))+HEX2DEC(C183))</f>
        <v>A0260320</v>
      </c>
      <c r="E183" s="1" t="s">
        <v>133</v>
      </c>
      <c r="F183" s="1" t="s">
        <v>480</v>
      </c>
      <c r="G183" s="1" t="s">
        <v>481</v>
      </c>
      <c r="H183" s="4">
        <v>0</v>
      </c>
      <c r="I183" s="1" t="str">
        <f t="shared" si="54"/>
        <v>car0_num1_60mhz_supported for 5G</v>
      </c>
      <c r="J183" s="1" t="str">
        <f t="shared" si="67"/>
        <v>param.car0_num1_60mhz_supported</v>
      </c>
    </row>
    <row r="184" spans="1:10">
      <c r="A184" s="1" t="s">
        <v>35</v>
      </c>
      <c r="B184" s="1" t="s">
        <v>452</v>
      </c>
      <c r="C184" s="30" t="str">
        <f t="shared" si="59"/>
        <v>320</v>
      </c>
      <c r="D184" s="1" t="str">
        <f>DEC2HEX(HEX2DEC(INDEX(BaseAddressTable!$B$2:$B$98,(MATCH(A184,BaseAddressTable!$A$2:$A$98,0))))+HEX2DEC(C184))</f>
        <v>A0260320</v>
      </c>
      <c r="E184" s="1" t="s">
        <v>133</v>
      </c>
      <c r="F184" s="1" t="s">
        <v>482</v>
      </c>
      <c r="G184" s="1" t="s">
        <v>483</v>
      </c>
      <c r="H184" s="4">
        <v>0</v>
      </c>
      <c r="I184" s="1" t="str">
        <f t="shared" si="54"/>
        <v>car0_num2_60mhz_supported for 5G</v>
      </c>
      <c r="J184" s="1" t="str">
        <f t="shared" ref="J184:J185" si="68">IF(E184="RW",CONCATENATE("ctrl.",F184), CONCATENATE("param.",F184))</f>
        <v>param.car0_num2_60mhz_supported</v>
      </c>
    </row>
    <row r="185" spans="1:10">
      <c r="A185" s="1" t="s">
        <v>35</v>
      </c>
      <c r="B185" s="1" t="s">
        <v>452</v>
      </c>
      <c r="C185" s="30" t="str">
        <f t="shared" si="59"/>
        <v>320</v>
      </c>
      <c r="D185" s="1" t="str">
        <f>DEC2HEX(HEX2DEC(INDEX(BaseAddressTable!$B$2:$B$98,(MATCH(A185,BaseAddressTable!$A$2:$A$98,0))))+HEX2DEC(C185))</f>
        <v>A0260320</v>
      </c>
      <c r="E185" s="1" t="s">
        <v>133</v>
      </c>
      <c r="F185" s="1" t="s">
        <v>484</v>
      </c>
      <c r="G185" s="1" t="s">
        <v>485</v>
      </c>
      <c r="H185" s="4">
        <v>0</v>
      </c>
      <c r="I185" s="1" t="str">
        <f t="shared" si="54"/>
        <v>car0_num1_70mhz_supported for 5G</v>
      </c>
      <c r="J185" s="1" t="str">
        <f t="shared" si="68"/>
        <v>param.car0_num1_70mhz_supported</v>
      </c>
    </row>
    <row r="186" spans="1:10">
      <c r="A186" s="1" t="s">
        <v>35</v>
      </c>
      <c r="B186" s="1" t="s">
        <v>452</v>
      </c>
      <c r="C186" s="30" t="str">
        <f t="shared" si="59"/>
        <v>320</v>
      </c>
      <c r="D186" s="1" t="str">
        <f>DEC2HEX(HEX2DEC(INDEX(BaseAddressTable!$B$2:$B$98,(MATCH(A186,BaseAddressTable!$A$2:$A$98,0))))+HEX2DEC(C186))</f>
        <v>A0260320</v>
      </c>
      <c r="E186" s="1" t="s">
        <v>133</v>
      </c>
      <c r="F186" s="1" t="s">
        <v>486</v>
      </c>
      <c r="G186" s="1" t="s">
        <v>487</v>
      </c>
      <c r="H186" s="4">
        <v>0</v>
      </c>
      <c r="I186" s="1" t="str">
        <f t="shared" si="54"/>
        <v>car0_num2_70mhz_supported for 5G</v>
      </c>
      <c r="J186" s="1" t="str">
        <f t="shared" ref="J186:J187" si="69">IF(E186="RW",CONCATENATE("ctrl.",F186), CONCATENATE("param.",F186))</f>
        <v>param.car0_num2_70mhz_supported</v>
      </c>
    </row>
    <row r="187" spans="1:10">
      <c r="A187" s="1" t="s">
        <v>35</v>
      </c>
      <c r="B187" s="1" t="s">
        <v>452</v>
      </c>
      <c r="C187" s="30" t="str">
        <f t="shared" si="59"/>
        <v>320</v>
      </c>
      <c r="D187" s="1" t="str">
        <f>DEC2HEX(HEX2DEC(INDEX(BaseAddressTable!$B$2:$B$98,(MATCH(A187,BaseAddressTable!$A$2:$A$98,0))))+HEX2DEC(C187))</f>
        <v>A0260320</v>
      </c>
      <c r="E187" s="1" t="s">
        <v>133</v>
      </c>
      <c r="F187" s="1" t="s">
        <v>488</v>
      </c>
      <c r="G187" s="1" t="s">
        <v>489</v>
      </c>
      <c r="H187" s="4">
        <v>0</v>
      </c>
      <c r="I187" s="1" t="str">
        <f t="shared" si="54"/>
        <v>car0_num1_80mhz_supported for 5G</v>
      </c>
      <c r="J187" s="1" t="str">
        <f t="shared" si="69"/>
        <v>param.car0_num1_80mhz_supported</v>
      </c>
    </row>
    <row r="188" spans="1:10">
      <c r="A188" s="1" t="s">
        <v>35</v>
      </c>
      <c r="B188" s="1" t="s">
        <v>452</v>
      </c>
      <c r="C188" s="30" t="str">
        <f t="shared" si="59"/>
        <v>320</v>
      </c>
      <c r="D188" s="1" t="str">
        <f>DEC2HEX(HEX2DEC(INDEX(BaseAddressTable!$B$2:$B$98,(MATCH(A188,BaseAddressTable!$A$2:$A$98,0))))+HEX2DEC(C188))</f>
        <v>A0260320</v>
      </c>
      <c r="E188" s="1" t="s">
        <v>133</v>
      </c>
      <c r="F188" s="1" t="s">
        <v>490</v>
      </c>
      <c r="G188" s="1" t="s">
        <v>491</v>
      </c>
      <c r="H188" s="4">
        <v>0</v>
      </c>
      <c r="I188" s="1" t="str">
        <f t="shared" si="54"/>
        <v>car0_num2_80mhz_supported for 5G</v>
      </c>
      <c r="J188" s="1" t="str">
        <f t="shared" ref="J188:J189" si="70">IF(E188="RW",CONCATENATE("ctrl.",F188), CONCATENATE("param.",F188))</f>
        <v>param.car0_num2_80mhz_supported</v>
      </c>
    </row>
    <row r="189" spans="1:10">
      <c r="A189" s="1" t="s">
        <v>35</v>
      </c>
      <c r="B189" s="1" t="s">
        <v>452</v>
      </c>
      <c r="C189" s="30" t="str">
        <f t="shared" si="59"/>
        <v>320</v>
      </c>
      <c r="D189" s="1" t="str">
        <f>DEC2HEX(HEX2DEC(INDEX(BaseAddressTable!$B$2:$B$98,(MATCH(A189,BaseAddressTable!$A$2:$A$98,0))))+HEX2DEC(C189))</f>
        <v>A0260320</v>
      </c>
      <c r="E189" s="1" t="s">
        <v>133</v>
      </c>
      <c r="F189" s="1" t="s">
        <v>492</v>
      </c>
      <c r="G189" s="1" t="s">
        <v>493</v>
      </c>
      <c r="H189" s="4">
        <v>0</v>
      </c>
      <c r="I189" s="1" t="str">
        <f t="shared" si="54"/>
        <v>car0_num1_90mhz_supported for 5G</v>
      </c>
      <c r="J189" s="1" t="str">
        <f t="shared" si="70"/>
        <v>param.car0_num1_90mhz_supported</v>
      </c>
    </row>
    <row r="190" spans="1:10">
      <c r="A190" s="1" t="s">
        <v>35</v>
      </c>
      <c r="B190" s="1" t="s">
        <v>452</v>
      </c>
      <c r="C190" s="30" t="str">
        <f t="shared" si="59"/>
        <v>320</v>
      </c>
      <c r="D190" s="1" t="str">
        <f>DEC2HEX(HEX2DEC(INDEX(BaseAddressTable!$B$2:$B$98,(MATCH(A190,BaseAddressTable!$A$2:$A$98,0))))+HEX2DEC(C190))</f>
        <v>A0260320</v>
      </c>
      <c r="E190" s="1" t="s">
        <v>133</v>
      </c>
      <c r="F190" s="1" t="s">
        <v>494</v>
      </c>
      <c r="G190" s="1" t="s">
        <v>495</v>
      </c>
      <c r="H190" s="4">
        <v>0</v>
      </c>
      <c r="I190" s="1" t="str">
        <f t="shared" si="54"/>
        <v>car0_num2_90mhz_supported for 5G</v>
      </c>
      <c r="J190" s="1" t="str">
        <f t="shared" ref="J190:J191" si="71">IF(E190="RW",CONCATENATE("ctrl.",F190), CONCATENATE("param.",F190))</f>
        <v>param.car0_num2_90mhz_supported</v>
      </c>
    </row>
    <row r="191" spans="1:10">
      <c r="A191" s="1" t="s">
        <v>35</v>
      </c>
      <c r="B191" s="1" t="s">
        <v>496</v>
      </c>
      <c r="C191" s="30" t="str">
        <f>DEC2HEX(HEX2DEC(C189)+4)</f>
        <v>324</v>
      </c>
      <c r="D191" s="1" t="str">
        <f>DEC2HEX(HEX2DEC(INDEX(BaseAddressTable!$B$2:$B$98,(MATCH(A191,BaseAddressTable!$A$2:$A$98,0))))+HEX2DEC(C191))</f>
        <v>A0260324</v>
      </c>
      <c r="E191" s="1" t="s">
        <v>133</v>
      </c>
      <c r="F191" s="1" t="s">
        <v>497</v>
      </c>
      <c r="G191" s="1" t="s">
        <v>166</v>
      </c>
      <c r="H191" s="4">
        <v>0</v>
      </c>
      <c r="I191" s="1" t="str">
        <f t="shared" si="54"/>
        <v>car0_num1_100mhz_supported for 5G</v>
      </c>
      <c r="J191" s="1" t="str">
        <f t="shared" si="71"/>
        <v>param.car0_num1_100mhz_supported</v>
      </c>
    </row>
    <row r="192" spans="1:10">
      <c r="A192" s="1" t="s">
        <v>35</v>
      </c>
      <c r="B192" s="1" t="s">
        <v>496</v>
      </c>
      <c r="C192" s="30" t="str">
        <f t="shared" ref="C192:C225" si="72">C191</f>
        <v>324</v>
      </c>
      <c r="D192" s="1" t="str">
        <f>DEC2HEX(HEX2DEC(INDEX(BaseAddressTable!$B$2:$B$98,(MATCH(A192,BaseAddressTable!$A$2:$A$98,0))))+HEX2DEC(C192))</f>
        <v>A0260324</v>
      </c>
      <c r="E192" s="1" t="s">
        <v>133</v>
      </c>
      <c r="F192" s="1" t="s">
        <v>498</v>
      </c>
      <c r="G192" s="1" t="s">
        <v>255</v>
      </c>
      <c r="H192" s="4">
        <v>0</v>
      </c>
      <c r="I192" s="1" t="str">
        <f t="shared" si="54"/>
        <v>car0_num2_100mhz_supported for 5G</v>
      </c>
      <c r="J192" s="1" t="str">
        <f t="shared" ref="J192:J224" si="73">IF(E192="RW",CONCATENATE("ctrl.",F192), CONCATENATE("param.",F192))</f>
        <v>param.car0_num2_100mhz_supported</v>
      </c>
    </row>
    <row r="193" spans="1:10">
      <c r="A193" s="1" t="s">
        <v>35</v>
      </c>
      <c r="B193" s="1" t="s">
        <v>499</v>
      </c>
      <c r="C193" s="30" t="str">
        <f>DEC2HEX(HEX2DEC(C191)+4)</f>
        <v>328</v>
      </c>
      <c r="D193" s="1" t="str">
        <f>DEC2HEX(HEX2DEC(INDEX(BaseAddressTable!$B$2:$B$98,(MATCH(A193,BaseAddressTable!$A$2:$A$98,0))))+HEX2DEC(C193))</f>
        <v>A0260328</v>
      </c>
      <c r="E193" s="1" t="s">
        <v>133</v>
      </c>
      <c r="F193" s="1" t="s">
        <v>500</v>
      </c>
      <c r="G193" s="1" t="s">
        <v>166</v>
      </c>
      <c r="H193" s="4">
        <v>1</v>
      </c>
      <c r="I193" s="1" t="str">
        <f t="shared" si="54"/>
        <v>car1_num0_5mhz_supported for both LTE &amp; 5G</v>
      </c>
      <c r="J193" s="1" t="str">
        <f t="shared" si="73"/>
        <v>param.car1_num0_5mhz_supported</v>
      </c>
    </row>
    <row r="194" spans="1:10">
      <c r="A194" s="1" t="s">
        <v>35</v>
      </c>
      <c r="B194" s="1" t="s">
        <v>499</v>
      </c>
      <c r="C194" s="30" t="str">
        <f t="shared" ref="C194:C223" si="74">C193</f>
        <v>328</v>
      </c>
      <c r="D194" s="1" t="str">
        <f>DEC2HEX(HEX2DEC(INDEX(BaseAddressTable!$B$2:$B$98,(MATCH(A194,BaseAddressTable!$A$2:$A$98,0))))+HEX2DEC(C194))</f>
        <v>A0260328</v>
      </c>
      <c r="E194" s="1" t="s">
        <v>133</v>
      </c>
      <c r="F194" s="1" t="s">
        <v>501</v>
      </c>
      <c r="G194" s="1" t="s">
        <v>255</v>
      </c>
      <c r="H194" s="4">
        <v>1</v>
      </c>
      <c r="I194" s="1" t="str">
        <f t="shared" si="54"/>
        <v>car1_num1_5mhz_supported for 5G</v>
      </c>
      <c r="J194" s="1" t="str">
        <f t="shared" si="73"/>
        <v>param.car1_num1_5mhz_supported</v>
      </c>
    </row>
    <row r="195" spans="1:10">
      <c r="A195" s="1" t="s">
        <v>35</v>
      </c>
      <c r="B195" s="1" t="s">
        <v>499</v>
      </c>
      <c r="C195" s="30" t="str">
        <f t="shared" si="74"/>
        <v>328</v>
      </c>
      <c r="D195" s="1" t="str">
        <f>DEC2HEX(HEX2DEC(INDEX(BaseAddressTable!$B$2:$B$98,(MATCH(A195,BaseAddressTable!$A$2:$A$98,0))))+HEX2DEC(C195))</f>
        <v>A0260328</v>
      </c>
      <c r="E195" s="1" t="s">
        <v>133</v>
      </c>
      <c r="F195" s="1" t="s">
        <v>502</v>
      </c>
      <c r="G195" s="1" t="s">
        <v>323</v>
      </c>
      <c r="H195" s="4">
        <v>1</v>
      </c>
      <c r="I195" s="1" t="str">
        <f t="shared" si="54"/>
        <v>car1_num0_10mhz_supported for both LTE &amp; 5G</v>
      </c>
      <c r="J195" s="1" t="str">
        <f t="shared" si="73"/>
        <v>param.car1_num0_10mhz_supported</v>
      </c>
    </row>
    <row r="196" spans="1:10">
      <c r="A196" s="1" t="s">
        <v>35</v>
      </c>
      <c r="B196" s="1" t="s">
        <v>499</v>
      </c>
      <c r="C196" s="30" t="str">
        <f t="shared" si="74"/>
        <v>328</v>
      </c>
      <c r="D196" s="1" t="str">
        <f>DEC2HEX(HEX2DEC(INDEX(BaseAddressTable!$B$2:$B$98,(MATCH(A196,BaseAddressTable!$A$2:$A$98,0))))+HEX2DEC(C196))</f>
        <v>A0260328</v>
      </c>
      <c r="E196" s="1" t="s">
        <v>133</v>
      </c>
      <c r="F196" s="1" t="s">
        <v>503</v>
      </c>
      <c r="G196" s="1" t="s">
        <v>308</v>
      </c>
      <c r="H196" s="4">
        <v>1</v>
      </c>
      <c r="I196" s="1" t="str">
        <f t="shared" si="54"/>
        <v>car1_num1_10mhz_supported for 5G</v>
      </c>
      <c r="J196" s="1" t="str">
        <f t="shared" si="73"/>
        <v>param.car1_num1_10mhz_supported</v>
      </c>
    </row>
    <row r="197" spans="1:10">
      <c r="A197" s="1" t="s">
        <v>35</v>
      </c>
      <c r="B197" s="1" t="s">
        <v>499</v>
      </c>
      <c r="C197" s="30" t="str">
        <f t="shared" si="74"/>
        <v>328</v>
      </c>
      <c r="D197" s="1" t="str">
        <f>DEC2HEX(HEX2DEC(INDEX(BaseAddressTable!$B$2:$B$98,(MATCH(A197,BaseAddressTable!$A$2:$A$98,0))))+HEX2DEC(C197))</f>
        <v>A0260328</v>
      </c>
      <c r="E197" s="1" t="s">
        <v>133</v>
      </c>
      <c r="F197" s="1" t="s">
        <v>504</v>
      </c>
      <c r="G197" s="1" t="s">
        <v>176</v>
      </c>
      <c r="H197" s="4">
        <v>1</v>
      </c>
      <c r="I197" s="1" t="str">
        <f t="shared" si="54"/>
        <v>car1_num2_10mhz_supported for 5G</v>
      </c>
      <c r="J197" s="1" t="str">
        <f t="shared" si="73"/>
        <v>param.car1_num2_10mhz_supported</v>
      </c>
    </row>
    <row r="198" spans="1:10">
      <c r="A198" s="1" t="s">
        <v>35</v>
      </c>
      <c r="B198" s="1" t="s">
        <v>499</v>
      </c>
      <c r="C198" s="30" t="str">
        <f t="shared" si="74"/>
        <v>328</v>
      </c>
      <c r="D198" s="1" t="str">
        <f>DEC2HEX(HEX2DEC(INDEX(BaseAddressTable!$B$2:$B$98,(MATCH(A198,BaseAddressTable!$A$2:$A$98,0))))+HEX2DEC(C198))</f>
        <v>A0260328</v>
      </c>
      <c r="E198" s="1" t="s">
        <v>133</v>
      </c>
      <c r="F198" s="1" t="s">
        <v>505</v>
      </c>
      <c r="G198" s="1" t="s">
        <v>232</v>
      </c>
      <c r="H198" s="4">
        <v>1</v>
      </c>
      <c r="I198" s="1" t="str">
        <f t="shared" si="54"/>
        <v>car1_num0_15mhz_supported for both LTE &amp; 5G</v>
      </c>
      <c r="J198" s="1" t="str">
        <f t="shared" si="73"/>
        <v>param.car1_num0_15mhz_supported</v>
      </c>
    </row>
    <row r="199" spans="1:10">
      <c r="A199" s="1" t="s">
        <v>35</v>
      </c>
      <c r="B199" s="1" t="s">
        <v>499</v>
      </c>
      <c r="C199" s="30" t="str">
        <f t="shared" si="74"/>
        <v>328</v>
      </c>
      <c r="D199" s="1" t="str">
        <f>DEC2HEX(HEX2DEC(INDEX(BaseAddressTable!$B$2:$B$98,(MATCH(A199,BaseAddressTable!$A$2:$A$98,0))))+HEX2DEC(C199))</f>
        <v>A0260328</v>
      </c>
      <c r="E199" s="1" t="s">
        <v>133</v>
      </c>
      <c r="F199" s="1" t="s">
        <v>506</v>
      </c>
      <c r="G199" s="1" t="s">
        <v>235</v>
      </c>
      <c r="H199" s="4">
        <v>1</v>
      </c>
      <c r="I199" s="1" t="str">
        <f t="shared" si="54"/>
        <v>car1_num1_15mhz_supported for 5G</v>
      </c>
      <c r="J199" s="1" t="str">
        <f t="shared" si="73"/>
        <v>param.car1_num1_15mhz_supported</v>
      </c>
    </row>
    <row r="200" spans="1:10">
      <c r="A200" s="1" t="s">
        <v>35</v>
      </c>
      <c r="B200" s="1" t="s">
        <v>499</v>
      </c>
      <c r="C200" s="30" t="str">
        <f t="shared" si="74"/>
        <v>328</v>
      </c>
      <c r="D200" s="1" t="str">
        <f>DEC2HEX(HEX2DEC(INDEX(BaseAddressTable!$B$2:$B$98,(MATCH(A200,BaseAddressTable!$A$2:$A$98,0))))+HEX2DEC(C200))</f>
        <v>A0260328</v>
      </c>
      <c r="E200" s="1" t="s">
        <v>133</v>
      </c>
      <c r="F200" s="1" t="s">
        <v>507</v>
      </c>
      <c r="G200" s="1" t="s">
        <v>238</v>
      </c>
      <c r="H200" s="4">
        <v>1</v>
      </c>
      <c r="I200" s="1" t="str">
        <f t="shared" si="54"/>
        <v>car1_num2_15mhz_supported for 5G</v>
      </c>
      <c r="J200" s="1" t="str">
        <f t="shared" si="73"/>
        <v>param.car1_num2_15mhz_supported</v>
      </c>
    </row>
    <row r="201" spans="1:10">
      <c r="A201" s="1" t="s">
        <v>35</v>
      </c>
      <c r="B201" s="1" t="s">
        <v>499</v>
      </c>
      <c r="C201" s="30" t="str">
        <f t="shared" si="74"/>
        <v>328</v>
      </c>
      <c r="D201" s="1" t="str">
        <f>DEC2HEX(HEX2DEC(INDEX(BaseAddressTable!$B$2:$B$98,(MATCH(A201,BaseAddressTable!$A$2:$A$98,0))))+HEX2DEC(C201))</f>
        <v>A0260328</v>
      </c>
      <c r="E201" s="1" t="s">
        <v>133</v>
      </c>
      <c r="F201" s="1" t="s">
        <v>508</v>
      </c>
      <c r="G201" s="1" t="s">
        <v>180</v>
      </c>
      <c r="H201" s="4">
        <v>1</v>
      </c>
      <c r="I201" s="1" t="str">
        <f t="shared" si="54"/>
        <v>car1_num0_20mhz_supported for both LTE &amp; 5G</v>
      </c>
      <c r="J201" s="1" t="str">
        <f t="shared" si="73"/>
        <v>param.car1_num0_20mhz_supported</v>
      </c>
    </row>
    <row r="202" spans="1:10">
      <c r="A202" s="1" t="s">
        <v>35</v>
      </c>
      <c r="B202" s="1" t="s">
        <v>499</v>
      </c>
      <c r="C202" s="30" t="str">
        <f t="shared" si="74"/>
        <v>328</v>
      </c>
      <c r="D202" s="1" t="str">
        <f>DEC2HEX(HEX2DEC(INDEX(BaseAddressTable!$B$2:$B$98,(MATCH(A202,BaseAddressTable!$A$2:$A$98,0))))+HEX2DEC(C202))</f>
        <v>A0260328</v>
      </c>
      <c r="E202" s="1" t="s">
        <v>133</v>
      </c>
      <c r="F202" s="1" t="s">
        <v>509</v>
      </c>
      <c r="G202" s="1" t="s">
        <v>338</v>
      </c>
      <c r="H202" s="4">
        <v>1</v>
      </c>
      <c r="I202" s="1" t="str">
        <f t="shared" si="54"/>
        <v>car1_num1_20mhz_supported for 5G</v>
      </c>
      <c r="J202" s="1" t="str">
        <f t="shared" si="73"/>
        <v>param.car1_num1_20mhz_supported</v>
      </c>
    </row>
    <row r="203" spans="1:10">
      <c r="A203" s="1" t="s">
        <v>35</v>
      </c>
      <c r="B203" s="1" t="s">
        <v>499</v>
      </c>
      <c r="C203" s="30" t="str">
        <f t="shared" si="74"/>
        <v>328</v>
      </c>
      <c r="D203" s="1" t="str">
        <f>DEC2HEX(HEX2DEC(INDEX(BaseAddressTable!$B$2:$B$98,(MATCH(A203,BaseAddressTable!$A$2:$A$98,0))))+HEX2DEC(C203))</f>
        <v>A0260328</v>
      </c>
      <c r="E203" s="1" t="s">
        <v>133</v>
      </c>
      <c r="F203" s="1" t="s">
        <v>510</v>
      </c>
      <c r="G203" s="1" t="s">
        <v>341</v>
      </c>
      <c r="H203" s="4">
        <v>1</v>
      </c>
      <c r="I203" s="1" t="str">
        <f t="shared" si="54"/>
        <v>car1_num2_20mhz_supported for 5G</v>
      </c>
      <c r="J203" s="1" t="str">
        <f t="shared" si="73"/>
        <v>param.car1_num2_20mhz_supported</v>
      </c>
    </row>
    <row r="204" spans="1:10">
      <c r="A204" s="1" t="s">
        <v>35</v>
      </c>
      <c r="B204" s="1" t="s">
        <v>499</v>
      </c>
      <c r="C204" s="30" t="str">
        <f t="shared" si="74"/>
        <v>328</v>
      </c>
      <c r="D204" s="1" t="str">
        <f>DEC2HEX(HEX2DEC(INDEX(BaseAddressTable!$B$2:$B$98,(MATCH(A204,BaseAddressTable!$A$2:$A$98,0))))+HEX2DEC(C204))</f>
        <v>A0260328</v>
      </c>
      <c r="E204" s="1" t="s">
        <v>133</v>
      </c>
      <c r="F204" s="1" t="s">
        <v>511</v>
      </c>
      <c r="G204" s="1" t="s">
        <v>344</v>
      </c>
      <c r="H204" s="4">
        <v>1</v>
      </c>
      <c r="I204" s="1" t="str">
        <f t="shared" si="54"/>
        <v>car1_num0_25mhz_supported for both LTE &amp; 5G</v>
      </c>
      <c r="J204" s="1" t="str">
        <f t="shared" si="73"/>
        <v>param.car1_num0_25mhz_supported</v>
      </c>
    </row>
    <row r="205" spans="1:10">
      <c r="A205" s="1" t="s">
        <v>35</v>
      </c>
      <c r="B205" s="1" t="s">
        <v>499</v>
      </c>
      <c r="C205" s="30" t="str">
        <f t="shared" si="74"/>
        <v>328</v>
      </c>
      <c r="D205" s="1" t="str">
        <f>DEC2HEX(HEX2DEC(INDEX(BaseAddressTable!$B$2:$B$98,(MATCH(A205,BaseAddressTable!$A$2:$A$98,0))))+HEX2DEC(C205))</f>
        <v>A0260328</v>
      </c>
      <c r="E205" s="1" t="s">
        <v>133</v>
      </c>
      <c r="F205" s="1" t="s">
        <v>512</v>
      </c>
      <c r="G205" s="1" t="s">
        <v>347</v>
      </c>
      <c r="H205" s="4">
        <v>1</v>
      </c>
      <c r="I205" s="1" t="str">
        <f t="shared" si="54"/>
        <v>car1_num1_25mhz_supported for 5G</v>
      </c>
      <c r="J205" s="1" t="str">
        <f t="shared" si="73"/>
        <v>param.car1_num1_25mhz_supported</v>
      </c>
    </row>
    <row r="206" spans="1:10">
      <c r="A206" s="1" t="s">
        <v>35</v>
      </c>
      <c r="B206" s="1" t="s">
        <v>499</v>
      </c>
      <c r="C206" s="30" t="str">
        <f t="shared" si="74"/>
        <v>328</v>
      </c>
      <c r="D206" s="1" t="str">
        <f>DEC2HEX(HEX2DEC(INDEX(BaseAddressTable!$B$2:$B$98,(MATCH(A206,BaseAddressTable!$A$2:$A$98,0))))+HEX2DEC(C206))</f>
        <v>A0260328</v>
      </c>
      <c r="E206" s="1" t="s">
        <v>133</v>
      </c>
      <c r="F206" s="1" t="s">
        <v>513</v>
      </c>
      <c r="G206" s="1" t="s">
        <v>350</v>
      </c>
      <c r="H206" s="4">
        <v>1</v>
      </c>
      <c r="I206" s="1" t="str">
        <f t="shared" si="54"/>
        <v>car1_num2_25mhz_supported for 5G</v>
      </c>
      <c r="J206" s="1" t="str">
        <f t="shared" si="73"/>
        <v>param.car1_num2_25mhz_supported</v>
      </c>
    </row>
    <row r="207" spans="1:10">
      <c r="A207" s="1" t="s">
        <v>35</v>
      </c>
      <c r="B207" s="1" t="s">
        <v>499</v>
      </c>
      <c r="C207" s="30" t="str">
        <f t="shared" si="74"/>
        <v>328</v>
      </c>
      <c r="D207" s="1" t="str">
        <f>DEC2HEX(HEX2DEC(INDEX(BaseAddressTable!$B$2:$B$98,(MATCH(A207,BaseAddressTable!$A$2:$A$98,0))))+HEX2DEC(C207))</f>
        <v>A0260328</v>
      </c>
      <c r="E207" s="1" t="s">
        <v>133</v>
      </c>
      <c r="F207" s="1" t="s">
        <v>514</v>
      </c>
      <c r="G207" s="1" t="s">
        <v>353</v>
      </c>
      <c r="H207" s="4">
        <v>1</v>
      </c>
      <c r="I207" s="1" t="str">
        <f t="shared" si="54"/>
        <v>car1_num0_30mhz_supported for both LTE &amp; 5G</v>
      </c>
      <c r="J207" s="1" t="str">
        <f t="shared" si="73"/>
        <v>param.car1_num0_30mhz_supported</v>
      </c>
    </row>
    <row r="208" spans="1:10">
      <c r="A208" s="1" t="s">
        <v>35</v>
      </c>
      <c r="B208" s="1" t="s">
        <v>499</v>
      </c>
      <c r="C208" s="30" t="str">
        <f t="shared" si="74"/>
        <v>328</v>
      </c>
      <c r="D208" s="1" t="str">
        <f>DEC2HEX(HEX2DEC(INDEX(BaseAddressTable!$B$2:$B$98,(MATCH(A208,BaseAddressTable!$A$2:$A$98,0))))+HEX2DEC(C208))</f>
        <v>A0260328</v>
      </c>
      <c r="E208" s="1" t="s">
        <v>133</v>
      </c>
      <c r="F208" s="1" t="s">
        <v>515</v>
      </c>
      <c r="G208" s="1" t="s">
        <v>356</v>
      </c>
      <c r="H208" s="4">
        <v>1</v>
      </c>
      <c r="I208" s="1" t="str">
        <f t="shared" si="54"/>
        <v>car1_num1_30mhz_supported for 5G</v>
      </c>
      <c r="J208" s="1" t="str">
        <f t="shared" si="73"/>
        <v>param.car1_num1_30mhz_supported</v>
      </c>
    </row>
    <row r="209" spans="1:10">
      <c r="A209" s="1" t="s">
        <v>35</v>
      </c>
      <c r="B209" s="1" t="s">
        <v>499</v>
      </c>
      <c r="C209" s="30" t="str">
        <f t="shared" si="74"/>
        <v>328</v>
      </c>
      <c r="D209" s="1" t="str">
        <f>DEC2HEX(HEX2DEC(INDEX(BaseAddressTable!$B$2:$B$98,(MATCH(A209,BaseAddressTable!$A$2:$A$98,0))))+HEX2DEC(C209))</f>
        <v>A0260328</v>
      </c>
      <c r="E209" s="1" t="s">
        <v>133</v>
      </c>
      <c r="F209" s="1" t="s">
        <v>516</v>
      </c>
      <c r="G209" s="1" t="s">
        <v>359</v>
      </c>
      <c r="H209" s="4">
        <v>1</v>
      </c>
      <c r="I209" s="1" t="str">
        <f t="shared" si="54"/>
        <v>car1_num2_30mhz_supported for 5G</v>
      </c>
      <c r="J209" s="1" t="str">
        <f t="shared" si="73"/>
        <v>param.car1_num2_30mhz_supported</v>
      </c>
    </row>
    <row r="210" spans="1:10">
      <c r="A210" s="1" t="s">
        <v>35</v>
      </c>
      <c r="B210" s="1" t="s">
        <v>499</v>
      </c>
      <c r="C210" s="30" t="str">
        <f t="shared" si="74"/>
        <v>328</v>
      </c>
      <c r="D210" s="1" t="str">
        <f>DEC2HEX(HEX2DEC(INDEX(BaseAddressTable!$B$2:$B$98,(MATCH(A210,BaseAddressTable!$A$2:$A$98,0))))+HEX2DEC(C210))</f>
        <v>A0260328</v>
      </c>
      <c r="E210" s="1" t="s">
        <v>133</v>
      </c>
      <c r="F210" s="1" t="s">
        <v>517</v>
      </c>
      <c r="G210" s="1" t="s">
        <v>362</v>
      </c>
      <c r="H210" s="4">
        <v>0</v>
      </c>
      <c r="I210" s="1" t="str">
        <f t="shared" si="54"/>
        <v>car1_num0_40mhz_supported for both LTE &amp; 5G</v>
      </c>
      <c r="J210" s="1" t="str">
        <f t="shared" si="73"/>
        <v>param.car1_num0_40mhz_supported</v>
      </c>
    </row>
    <row r="211" spans="1:10">
      <c r="A211" s="1" t="s">
        <v>35</v>
      </c>
      <c r="B211" s="1" t="s">
        <v>499</v>
      </c>
      <c r="C211" s="30" t="str">
        <f t="shared" si="74"/>
        <v>328</v>
      </c>
      <c r="D211" s="1" t="str">
        <f>DEC2HEX(HEX2DEC(INDEX(BaseAddressTable!$B$2:$B$98,(MATCH(A211,BaseAddressTable!$A$2:$A$98,0))))+HEX2DEC(C211))</f>
        <v>A0260328</v>
      </c>
      <c r="E211" s="1" t="s">
        <v>133</v>
      </c>
      <c r="F211" s="1" t="s">
        <v>518</v>
      </c>
      <c r="G211" s="1" t="s">
        <v>365</v>
      </c>
      <c r="H211" s="4">
        <v>0</v>
      </c>
      <c r="I211" s="1" t="str">
        <f t="shared" si="54"/>
        <v>car1_num1_40mhz_supported for 5G</v>
      </c>
      <c r="J211" s="1" t="str">
        <f t="shared" si="73"/>
        <v>param.car1_num1_40mhz_supported</v>
      </c>
    </row>
    <row r="212" spans="1:10">
      <c r="A212" s="1" t="s">
        <v>35</v>
      </c>
      <c r="B212" s="1" t="s">
        <v>499</v>
      </c>
      <c r="C212" s="30" t="str">
        <f t="shared" si="74"/>
        <v>328</v>
      </c>
      <c r="D212" s="1" t="str">
        <f>DEC2HEX(HEX2DEC(INDEX(BaseAddressTable!$B$2:$B$98,(MATCH(A212,BaseAddressTable!$A$2:$A$98,0))))+HEX2DEC(C212))</f>
        <v>A0260328</v>
      </c>
      <c r="E212" s="1" t="s">
        <v>133</v>
      </c>
      <c r="F212" s="1" t="s">
        <v>519</v>
      </c>
      <c r="G212" s="1" t="s">
        <v>473</v>
      </c>
      <c r="H212" s="4">
        <v>0</v>
      </c>
      <c r="I212" s="1" t="str">
        <f t="shared" si="54"/>
        <v>car1_num2_40mhz_supported for 5G</v>
      </c>
      <c r="J212" s="1" t="str">
        <f t="shared" si="73"/>
        <v>param.car1_num2_40mhz_supported</v>
      </c>
    </row>
    <row r="213" spans="1:10">
      <c r="A213" s="1" t="s">
        <v>35</v>
      </c>
      <c r="B213" s="1" t="s">
        <v>499</v>
      </c>
      <c r="C213" s="30" t="str">
        <f t="shared" si="74"/>
        <v>328</v>
      </c>
      <c r="D213" s="1" t="str">
        <f>DEC2HEX(HEX2DEC(INDEX(BaseAddressTable!$B$2:$B$98,(MATCH(A213,BaseAddressTable!$A$2:$A$98,0))))+HEX2DEC(C213))</f>
        <v>A0260328</v>
      </c>
      <c r="E213" s="1" t="s">
        <v>133</v>
      </c>
      <c r="F213" s="1" t="s">
        <v>520</v>
      </c>
      <c r="G213" s="1" t="s">
        <v>475</v>
      </c>
      <c r="H213" s="4">
        <v>0</v>
      </c>
      <c r="I213" s="1" t="str">
        <f t="shared" si="54"/>
        <v>car1_num0_50mhz_supported for both LTE &amp; 5G</v>
      </c>
      <c r="J213" s="1" t="str">
        <f t="shared" si="73"/>
        <v>param.car1_num0_50mhz_supported</v>
      </c>
    </row>
    <row r="214" spans="1:10">
      <c r="A214" s="1" t="s">
        <v>35</v>
      </c>
      <c r="B214" s="1" t="s">
        <v>499</v>
      </c>
      <c r="C214" s="30" t="str">
        <f t="shared" si="74"/>
        <v>328</v>
      </c>
      <c r="D214" s="1" t="str">
        <f>DEC2HEX(HEX2DEC(INDEX(BaseAddressTable!$B$2:$B$98,(MATCH(A214,BaseAddressTable!$A$2:$A$98,0))))+HEX2DEC(C214))</f>
        <v>A0260328</v>
      </c>
      <c r="E214" s="1" t="s">
        <v>133</v>
      </c>
      <c r="F214" s="1" t="s">
        <v>521</v>
      </c>
      <c r="G214" s="1" t="s">
        <v>477</v>
      </c>
      <c r="H214" s="4">
        <v>0</v>
      </c>
      <c r="I214" s="1" t="str">
        <f t="shared" si="54"/>
        <v>car1_num1_50mhz_supported for 5G</v>
      </c>
      <c r="J214" s="1" t="str">
        <f t="shared" si="73"/>
        <v>param.car1_num1_50mhz_supported</v>
      </c>
    </row>
    <row r="215" spans="1:10">
      <c r="A215" s="1" t="s">
        <v>35</v>
      </c>
      <c r="B215" s="1" t="s">
        <v>499</v>
      </c>
      <c r="C215" s="30" t="str">
        <f t="shared" si="74"/>
        <v>328</v>
      </c>
      <c r="D215" s="1" t="str">
        <f>DEC2HEX(HEX2DEC(INDEX(BaseAddressTable!$B$2:$B$98,(MATCH(A215,BaseAddressTable!$A$2:$A$98,0))))+HEX2DEC(C215))</f>
        <v>A0260328</v>
      </c>
      <c r="E215" s="1" t="s">
        <v>133</v>
      </c>
      <c r="F215" s="1" t="s">
        <v>522</v>
      </c>
      <c r="G215" s="1" t="s">
        <v>479</v>
      </c>
      <c r="H215" s="4">
        <v>0</v>
      </c>
      <c r="I215" s="1" t="str">
        <f t="shared" si="54"/>
        <v>car1_num2_50mhz_supported for 5G</v>
      </c>
      <c r="J215" s="1" t="str">
        <f t="shared" si="73"/>
        <v>param.car1_num2_50mhz_supported</v>
      </c>
    </row>
    <row r="216" spans="1:10">
      <c r="A216" s="1" t="s">
        <v>35</v>
      </c>
      <c r="B216" s="1" t="s">
        <v>499</v>
      </c>
      <c r="C216" s="30" t="str">
        <f t="shared" si="74"/>
        <v>328</v>
      </c>
      <c r="D216" s="1" t="str">
        <f>DEC2HEX(HEX2DEC(INDEX(BaseAddressTable!$B$2:$B$98,(MATCH(A216,BaseAddressTable!$A$2:$A$98,0))))+HEX2DEC(C216))</f>
        <v>A0260328</v>
      </c>
      <c r="E216" s="1" t="s">
        <v>133</v>
      </c>
      <c r="F216" s="1" t="s">
        <v>523</v>
      </c>
      <c r="G216" s="1" t="s">
        <v>481</v>
      </c>
      <c r="H216" s="4">
        <v>0</v>
      </c>
      <c r="I216" s="1" t="str">
        <f t="shared" si="54"/>
        <v>car1_num1_60mhz_supported for 5G</v>
      </c>
      <c r="J216" s="1" t="str">
        <f t="shared" si="73"/>
        <v>param.car1_num1_60mhz_supported</v>
      </c>
    </row>
    <row r="217" spans="1:10">
      <c r="A217" s="1" t="s">
        <v>35</v>
      </c>
      <c r="B217" s="1" t="s">
        <v>499</v>
      </c>
      <c r="C217" s="30" t="str">
        <f t="shared" si="74"/>
        <v>328</v>
      </c>
      <c r="D217" s="1" t="str">
        <f>DEC2HEX(HEX2DEC(INDEX(BaseAddressTable!$B$2:$B$98,(MATCH(A217,BaseAddressTable!$A$2:$A$98,0))))+HEX2DEC(C217))</f>
        <v>A0260328</v>
      </c>
      <c r="E217" s="1" t="s">
        <v>133</v>
      </c>
      <c r="F217" s="1" t="s">
        <v>524</v>
      </c>
      <c r="G217" s="1" t="s">
        <v>483</v>
      </c>
      <c r="H217" s="4">
        <v>0</v>
      </c>
      <c r="I217" s="1" t="str">
        <f t="shared" si="54"/>
        <v>car1_num2_60mhz_supported for 5G</v>
      </c>
      <c r="J217" s="1" t="str">
        <f t="shared" si="73"/>
        <v>param.car1_num2_60mhz_supported</v>
      </c>
    </row>
    <row r="218" spans="1:10">
      <c r="A218" s="1" t="s">
        <v>35</v>
      </c>
      <c r="B218" s="1" t="s">
        <v>499</v>
      </c>
      <c r="C218" s="30" t="str">
        <f t="shared" si="74"/>
        <v>328</v>
      </c>
      <c r="D218" s="1" t="str">
        <f>DEC2HEX(HEX2DEC(INDEX(BaseAddressTable!$B$2:$B$98,(MATCH(A218,BaseAddressTable!$A$2:$A$98,0))))+HEX2DEC(C218))</f>
        <v>A0260328</v>
      </c>
      <c r="E218" s="1" t="s">
        <v>133</v>
      </c>
      <c r="F218" s="1" t="s">
        <v>525</v>
      </c>
      <c r="G218" s="1" t="s">
        <v>485</v>
      </c>
      <c r="H218" s="4">
        <v>0</v>
      </c>
      <c r="I218" s="1" t="str">
        <f t="shared" si="54"/>
        <v>car1_num1_70mhz_supported for 5G</v>
      </c>
      <c r="J218" s="1" t="str">
        <f t="shared" si="73"/>
        <v>param.car1_num1_70mhz_supported</v>
      </c>
    </row>
    <row r="219" spans="1:10">
      <c r="A219" s="1" t="s">
        <v>35</v>
      </c>
      <c r="B219" s="1" t="s">
        <v>499</v>
      </c>
      <c r="C219" s="30" t="str">
        <f t="shared" si="74"/>
        <v>328</v>
      </c>
      <c r="D219" s="1" t="str">
        <f>DEC2HEX(HEX2DEC(INDEX(BaseAddressTable!$B$2:$B$98,(MATCH(A219,BaseAddressTable!$A$2:$A$98,0))))+HEX2DEC(C219))</f>
        <v>A0260328</v>
      </c>
      <c r="E219" s="1" t="s">
        <v>133</v>
      </c>
      <c r="F219" s="1" t="s">
        <v>526</v>
      </c>
      <c r="G219" s="1" t="s">
        <v>487</v>
      </c>
      <c r="H219" s="4">
        <v>0</v>
      </c>
      <c r="I219" s="1" t="str">
        <f t="shared" si="54"/>
        <v>car1_num2_70mhz_supported for 5G</v>
      </c>
      <c r="J219" s="1" t="str">
        <f t="shared" si="73"/>
        <v>param.car1_num2_70mhz_supported</v>
      </c>
    </row>
    <row r="220" spans="1:10">
      <c r="A220" s="1" t="s">
        <v>35</v>
      </c>
      <c r="B220" s="1" t="s">
        <v>499</v>
      </c>
      <c r="C220" s="30" t="str">
        <f t="shared" si="74"/>
        <v>328</v>
      </c>
      <c r="D220" s="1" t="str">
        <f>DEC2HEX(HEX2DEC(INDEX(BaseAddressTable!$B$2:$B$98,(MATCH(A220,BaseAddressTable!$A$2:$A$98,0))))+HEX2DEC(C220))</f>
        <v>A0260328</v>
      </c>
      <c r="E220" s="1" t="s">
        <v>133</v>
      </c>
      <c r="F220" s="1" t="s">
        <v>527</v>
      </c>
      <c r="G220" s="1" t="s">
        <v>489</v>
      </c>
      <c r="H220" s="4">
        <v>0</v>
      </c>
      <c r="I220" s="1" t="str">
        <f t="shared" si="54"/>
        <v>car1_num1_80mhz_supported for 5G</v>
      </c>
      <c r="J220" s="1" t="str">
        <f t="shared" si="73"/>
        <v>param.car1_num1_80mhz_supported</v>
      </c>
    </row>
    <row r="221" spans="1:10">
      <c r="A221" s="1" t="s">
        <v>35</v>
      </c>
      <c r="B221" s="1" t="s">
        <v>499</v>
      </c>
      <c r="C221" s="30" t="str">
        <f t="shared" si="74"/>
        <v>328</v>
      </c>
      <c r="D221" s="1" t="str">
        <f>DEC2HEX(HEX2DEC(INDEX(BaseAddressTable!$B$2:$B$98,(MATCH(A221,BaseAddressTable!$A$2:$A$98,0))))+HEX2DEC(C221))</f>
        <v>A0260328</v>
      </c>
      <c r="E221" s="1" t="s">
        <v>133</v>
      </c>
      <c r="F221" s="1" t="s">
        <v>528</v>
      </c>
      <c r="G221" s="1" t="s">
        <v>491</v>
      </c>
      <c r="H221" s="4">
        <v>0</v>
      </c>
      <c r="I221" s="1" t="str">
        <f t="shared" si="54"/>
        <v>car1_num2_80mhz_supported for 5G</v>
      </c>
      <c r="J221" s="1" t="str">
        <f t="shared" si="73"/>
        <v>param.car1_num2_80mhz_supported</v>
      </c>
    </row>
    <row r="222" spans="1:10">
      <c r="A222" s="1" t="s">
        <v>35</v>
      </c>
      <c r="B222" s="1" t="s">
        <v>499</v>
      </c>
      <c r="C222" s="30" t="str">
        <f t="shared" si="74"/>
        <v>328</v>
      </c>
      <c r="D222" s="1" t="str">
        <f>DEC2HEX(HEX2DEC(INDEX(BaseAddressTable!$B$2:$B$98,(MATCH(A222,BaseAddressTable!$A$2:$A$98,0))))+HEX2DEC(C222))</f>
        <v>A0260328</v>
      </c>
      <c r="E222" s="1" t="s">
        <v>133</v>
      </c>
      <c r="F222" s="1" t="s">
        <v>529</v>
      </c>
      <c r="G222" s="1" t="s">
        <v>493</v>
      </c>
      <c r="H222" s="4">
        <v>0</v>
      </c>
      <c r="I222" s="1" t="str">
        <f t="shared" si="54"/>
        <v>car1_num1_90mhz_supported for 5G</v>
      </c>
      <c r="J222" s="1" t="str">
        <f t="shared" si="73"/>
        <v>param.car1_num1_90mhz_supported</v>
      </c>
    </row>
    <row r="223" spans="1:10">
      <c r="A223" s="1" t="s">
        <v>35</v>
      </c>
      <c r="B223" s="1" t="s">
        <v>499</v>
      </c>
      <c r="C223" s="30" t="str">
        <f t="shared" si="74"/>
        <v>328</v>
      </c>
      <c r="D223" s="1" t="str">
        <f>DEC2HEX(HEX2DEC(INDEX(BaseAddressTable!$B$2:$B$98,(MATCH(A223,BaseAddressTable!$A$2:$A$98,0))))+HEX2DEC(C223))</f>
        <v>A0260328</v>
      </c>
      <c r="E223" s="1" t="s">
        <v>133</v>
      </c>
      <c r="F223" s="1" t="s">
        <v>530</v>
      </c>
      <c r="G223" s="1" t="s">
        <v>495</v>
      </c>
      <c r="H223" s="4">
        <v>0</v>
      </c>
      <c r="I223" s="1" t="str">
        <f t="shared" si="54"/>
        <v>car1_num2_90mhz_supported for 5G</v>
      </c>
      <c r="J223" s="1" t="str">
        <f t="shared" si="73"/>
        <v>param.car1_num2_90mhz_supported</v>
      </c>
    </row>
    <row r="224" spans="1:10">
      <c r="A224" s="1" t="s">
        <v>35</v>
      </c>
      <c r="B224" s="1" t="s">
        <v>531</v>
      </c>
      <c r="C224" s="30" t="str">
        <f>DEC2HEX(HEX2DEC(C222)+4)</f>
        <v>32C</v>
      </c>
      <c r="D224" s="1" t="str">
        <f>DEC2HEX(HEX2DEC(INDEX(BaseAddressTable!$B$2:$B$98,(MATCH(A224,BaseAddressTable!$A$2:$A$98,0))))+HEX2DEC(C224))</f>
        <v>A026032C</v>
      </c>
      <c r="E224" s="1" t="s">
        <v>133</v>
      </c>
      <c r="F224" s="1" t="s">
        <v>532</v>
      </c>
      <c r="G224" s="1" t="s">
        <v>166</v>
      </c>
      <c r="H224" s="4">
        <v>0</v>
      </c>
      <c r="I224" s="1" t="str">
        <f t="shared" si="54"/>
        <v>car1_num1_100mhz_supported for 5G</v>
      </c>
      <c r="J224" s="1" t="str">
        <f t="shared" si="73"/>
        <v>param.car1_num1_100mhz_supported</v>
      </c>
    </row>
    <row r="225" spans="1:10">
      <c r="A225" s="1" t="s">
        <v>35</v>
      </c>
      <c r="B225" s="1" t="s">
        <v>531</v>
      </c>
      <c r="C225" s="30" t="str">
        <f t="shared" si="72"/>
        <v>32C</v>
      </c>
      <c r="D225" s="1" t="str">
        <f>DEC2HEX(HEX2DEC(INDEX(BaseAddressTable!$B$2:$B$98,(MATCH(A225,BaseAddressTable!$A$2:$A$98,0))))+HEX2DEC(C225))</f>
        <v>A026032C</v>
      </c>
      <c r="E225" s="1" t="s">
        <v>133</v>
      </c>
      <c r="F225" s="1" t="s">
        <v>533</v>
      </c>
      <c r="G225" s="1" t="s">
        <v>255</v>
      </c>
      <c r="H225" s="4">
        <v>0</v>
      </c>
      <c r="I225" s="1" t="str">
        <f t="shared" ref="I225:I288" si="75">IF(ISNUMBER(SEARCH("num0",F225)),CONCATENATE(F225," for both LTE &amp; 5G"),CONCATENATE(F225," for 5G"))</f>
        <v>car1_num2_100mhz_supported for 5G</v>
      </c>
      <c r="J225" s="1" t="str">
        <f t="shared" ref="J225:J257" si="76">IF(E225="RW",CONCATENATE("ctrl.",F225), CONCATENATE("param.",F225))</f>
        <v>param.car1_num2_100mhz_supported</v>
      </c>
    </row>
    <row r="226" spans="1:10">
      <c r="A226" s="1" t="s">
        <v>35</v>
      </c>
      <c r="B226" s="1" t="s">
        <v>534</v>
      </c>
      <c r="C226" s="30" t="str">
        <f>DEC2HEX(HEX2DEC(C224)+4)</f>
        <v>330</v>
      </c>
      <c r="D226" s="1" t="str">
        <f>DEC2HEX(HEX2DEC(INDEX(BaseAddressTable!$B$2:$B$98,(MATCH(A226,BaseAddressTable!$A$2:$A$98,0))))+HEX2DEC(C226))</f>
        <v>A0260330</v>
      </c>
      <c r="E226" s="1" t="s">
        <v>133</v>
      </c>
      <c r="F226" s="1" t="s">
        <v>535</v>
      </c>
      <c r="G226" s="1" t="s">
        <v>166</v>
      </c>
      <c r="H226" s="4">
        <v>1</v>
      </c>
      <c r="I226" s="1" t="str">
        <f t="shared" si="75"/>
        <v>car2_num0_5mhz_supported for both LTE &amp; 5G</v>
      </c>
      <c r="J226" s="1" t="str">
        <f t="shared" si="76"/>
        <v>param.car2_num0_5mhz_supported</v>
      </c>
    </row>
    <row r="227" spans="1:10">
      <c r="A227" s="1" t="s">
        <v>35</v>
      </c>
      <c r="B227" s="1" t="s">
        <v>534</v>
      </c>
      <c r="C227" s="30" t="str">
        <f t="shared" ref="C227:C256" si="77">C226</f>
        <v>330</v>
      </c>
      <c r="D227" s="1" t="str">
        <f>DEC2HEX(HEX2DEC(INDEX(BaseAddressTable!$B$2:$B$98,(MATCH(A227,BaseAddressTable!$A$2:$A$98,0))))+HEX2DEC(C227))</f>
        <v>A0260330</v>
      </c>
      <c r="E227" s="1" t="s">
        <v>133</v>
      </c>
      <c r="F227" s="1" t="s">
        <v>536</v>
      </c>
      <c r="G227" s="1" t="s">
        <v>255</v>
      </c>
      <c r="H227" s="4">
        <v>1</v>
      </c>
      <c r="I227" s="1" t="str">
        <f t="shared" si="75"/>
        <v>car2_num1_5mhz_supported for 5G</v>
      </c>
      <c r="J227" s="1" t="str">
        <f t="shared" si="76"/>
        <v>param.car2_num1_5mhz_supported</v>
      </c>
    </row>
    <row r="228" spans="1:10">
      <c r="A228" s="1" t="s">
        <v>35</v>
      </c>
      <c r="B228" s="1" t="s">
        <v>534</v>
      </c>
      <c r="C228" s="30" t="str">
        <f t="shared" si="77"/>
        <v>330</v>
      </c>
      <c r="D228" s="1" t="str">
        <f>DEC2HEX(HEX2DEC(INDEX(BaseAddressTable!$B$2:$B$98,(MATCH(A228,BaseAddressTable!$A$2:$A$98,0))))+HEX2DEC(C228))</f>
        <v>A0260330</v>
      </c>
      <c r="E228" s="1" t="s">
        <v>133</v>
      </c>
      <c r="F228" s="1" t="s">
        <v>537</v>
      </c>
      <c r="G228" s="1" t="s">
        <v>323</v>
      </c>
      <c r="H228" s="4">
        <v>1</v>
      </c>
      <c r="I228" s="1" t="str">
        <f t="shared" si="75"/>
        <v>car2_num0_10mhz_supported for both LTE &amp; 5G</v>
      </c>
      <c r="J228" s="1" t="str">
        <f t="shared" si="76"/>
        <v>param.car2_num0_10mhz_supported</v>
      </c>
    </row>
    <row r="229" spans="1:10">
      <c r="A229" s="1" t="s">
        <v>35</v>
      </c>
      <c r="B229" s="1" t="s">
        <v>534</v>
      </c>
      <c r="C229" s="30" t="str">
        <f t="shared" si="77"/>
        <v>330</v>
      </c>
      <c r="D229" s="1" t="str">
        <f>DEC2HEX(HEX2DEC(INDEX(BaseAddressTable!$B$2:$B$98,(MATCH(A229,BaseAddressTable!$A$2:$A$98,0))))+HEX2DEC(C229))</f>
        <v>A0260330</v>
      </c>
      <c r="E229" s="1" t="s">
        <v>133</v>
      </c>
      <c r="F229" s="1" t="s">
        <v>538</v>
      </c>
      <c r="G229" s="1" t="s">
        <v>308</v>
      </c>
      <c r="H229" s="4">
        <v>1</v>
      </c>
      <c r="I229" s="1" t="str">
        <f t="shared" si="75"/>
        <v>car2_num1_10mhz_supported for 5G</v>
      </c>
      <c r="J229" s="1" t="str">
        <f t="shared" si="76"/>
        <v>param.car2_num1_10mhz_supported</v>
      </c>
    </row>
    <row r="230" spans="1:10">
      <c r="A230" s="1" t="s">
        <v>35</v>
      </c>
      <c r="B230" s="1" t="s">
        <v>534</v>
      </c>
      <c r="C230" s="30" t="str">
        <f t="shared" si="77"/>
        <v>330</v>
      </c>
      <c r="D230" s="1" t="str">
        <f>DEC2HEX(HEX2DEC(INDEX(BaseAddressTable!$B$2:$B$98,(MATCH(A230,BaseAddressTable!$A$2:$A$98,0))))+HEX2DEC(C230))</f>
        <v>A0260330</v>
      </c>
      <c r="E230" s="1" t="s">
        <v>133</v>
      </c>
      <c r="F230" s="1" t="s">
        <v>539</v>
      </c>
      <c r="G230" s="1" t="s">
        <v>176</v>
      </c>
      <c r="H230" s="4">
        <v>1</v>
      </c>
      <c r="I230" s="1" t="str">
        <f t="shared" si="75"/>
        <v>car2_num2_10mhz_supported for 5G</v>
      </c>
      <c r="J230" s="1" t="str">
        <f t="shared" si="76"/>
        <v>param.car2_num2_10mhz_supported</v>
      </c>
    </row>
    <row r="231" spans="1:10">
      <c r="A231" s="1" t="s">
        <v>35</v>
      </c>
      <c r="B231" s="1" t="s">
        <v>534</v>
      </c>
      <c r="C231" s="30" t="str">
        <f t="shared" si="77"/>
        <v>330</v>
      </c>
      <c r="D231" s="1" t="str">
        <f>DEC2HEX(HEX2DEC(INDEX(BaseAddressTable!$B$2:$B$98,(MATCH(A231,BaseAddressTable!$A$2:$A$98,0))))+HEX2DEC(C231))</f>
        <v>A0260330</v>
      </c>
      <c r="E231" s="1" t="s">
        <v>133</v>
      </c>
      <c r="F231" s="1" t="s">
        <v>540</v>
      </c>
      <c r="G231" s="1" t="s">
        <v>232</v>
      </c>
      <c r="H231" s="4">
        <v>1</v>
      </c>
      <c r="I231" s="1" t="str">
        <f t="shared" si="75"/>
        <v>car2_num0_15mhz_supported for both LTE &amp; 5G</v>
      </c>
      <c r="J231" s="1" t="str">
        <f t="shared" si="76"/>
        <v>param.car2_num0_15mhz_supported</v>
      </c>
    </row>
    <row r="232" spans="1:10">
      <c r="A232" s="1" t="s">
        <v>35</v>
      </c>
      <c r="B232" s="1" t="s">
        <v>534</v>
      </c>
      <c r="C232" s="30" t="str">
        <f t="shared" si="77"/>
        <v>330</v>
      </c>
      <c r="D232" s="1" t="str">
        <f>DEC2HEX(HEX2DEC(INDEX(BaseAddressTable!$B$2:$B$98,(MATCH(A232,BaseAddressTable!$A$2:$A$98,0))))+HEX2DEC(C232))</f>
        <v>A0260330</v>
      </c>
      <c r="E232" s="1" t="s">
        <v>133</v>
      </c>
      <c r="F232" s="1" t="s">
        <v>541</v>
      </c>
      <c r="G232" s="1" t="s">
        <v>235</v>
      </c>
      <c r="H232" s="4">
        <v>1</v>
      </c>
      <c r="I232" s="1" t="str">
        <f t="shared" si="75"/>
        <v>car2_num1_15mhz_supported for 5G</v>
      </c>
      <c r="J232" s="1" t="str">
        <f t="shared" si="76"/>
        <v>param.car2_num1_15mhz_supported</v>
      </c>
    </row>
    <row r="233" spans="1:10">
      <c r="A233" s="1" t="s">
        <v>35</v>
      </c>
      <c r="B233" s="1" t="s">
        <v>534</v>
      </c>
      <c r="C233" s="30" t="str">
        <f t="shared" si="77"/>
        <v>330</v>
      </c>
      <c r="D233" s="1" t="str">
        <f>DEC2HEX(HEX2DEC(INDEX(BaseAddressTable!$B$2:$B$98,(MATCH(A233,BaseAddressTable!$A$2:$A$98,0))))+HEX2DEC(C233))</f>
        <v>A0260330</v>
      </c>
      <c r="E233" s="1" t="s">
        <v>133</v>
      </c>
      <c r="F233" s="1" t="s">
        <v>542</v>
      </c>
      <c r="G233" s="1" t="s">
        <v>238</v>
      </c>
      <c r="H233" s="4">
        <v>1</v>
      </c>
      <c r="I233" s="1" t="str">
        <f t="shared" si="75"/>
        <v>car2_num2_15mhz_supported for 5G</v>
      </c>
      <c r="J233" s="1" t="str">
        <f t="shared" si="76"/>
        <v>param.car2_num2_15mhz_supported</v>
      </c>
    </row>
    <row r="234" spans="1:10">
      <c r="A234" s="1" t="s">
        <v>35</v>
      </c>
      <c r="B234" s="1" t="s">
        <v>534</v>
      </c>
      <c r="C234" s="30" t="str">
        <f t="shared" si="77"/>
        <v>330</v>
      </c>
      <c r="D234" s="1" t="str">
        <f>DEC2HEX(HEX2DEC(INDEX(BaseAddressTable!$B$2:$B$98,(MATCH(A234,BaseAddressTable!$A$2:$A$98,0))))+HEX2DEC(C234))</f>
        <v>A0260330</v>
      </c>
      <c r="E234" s="1" t="s">
        <v>133</v>
      </c>
      <c r="F234" s="1" t="s">
        <v>543</v>
      </c>
      <c r="G234" s="1" t="s">
        <v>180</v>
      </c>
      <c r="H234" s="4">
        <v>1</v>
      </c>
      <c r="I234" s="1" t="str">
        <f t="shared" si="75"/>
        <v>car2_num0_20mhz_supported for both LTE &amp; 5G</v>
      </c>
      <c r="J234" s="1" t="str">
        <f t="shared" si="76"/>
        <v>param.car2_num0_20mhz_supported</v>
      </c>
    </row>
    <row r="235" spans="1:10">
      <c r="A235" s="1" t="s">
        <v>35</v>
      </c>
      <c r="B235" s="1" t="s">
        <v>534</v>
      </c>
      <c r="C235" s="30" t="str">
        <f t="shared" si="77"/>
        <v>330</v>
      </c>
      <c r="D235" s="1" t="str">
        <f>DEC2HEX(HEX2DEC(INDEX(BaseAddressTable!$B$2:$B$98,(MATCH(A235,BaseAddressTable!$A$2:$A$98,0))))+HEX2DEC(C235))</f>
        <v>A0260330</v>
      </c>
      <c r="E235" s="1" t="s">
        <v>133</v>
      </c>
      <c r="F235" s="1" t="s">
        <v>544</v>
      </c>
      <c r="G235" s="1" t="s">
        <v>338</v>
      </c>
      <c r="H235" s="4">
        <v>1</v>
      </c>
      <c r="I235" s="1" t="str">
        <f t="shared" si="75"/>
        <v>car2_num1_20mhz_supported for 5G</v>
      </c>
      <c r="J235" s="1" t="str">
        <f t="shared" si="76"/>
        <v>param.car2_num1_20mhz_supported</v>
      </c>
    </row>
    <row r="236" spans="1:10">
      <c r="A236" s="1" t="s">
        <v>35</v>
      </c>
      <c r="B236" s="1" t="s">
        <v>534</v>
      </c>
      <c r="C236" s="30" t="str">
        <f t="shared" si="77"/>
        <v>330</v>
      </c>
      <c r="D236" s="1" t="str">
        <f>DEC2HEX(HEX2DEC(INDEX(BaseAddressTable!$B$2:$B$98,(MATCH(A236,BaseAddressTable!$A$2:$A$98,0))))+HEX2DEC(C236))</f>
        <v>A0260330</v>
      </c>
      <c r="E236" s="1" t="s">
        <v>133</v>
      </c>
      <c r="F236" s="1" t="s">
        <v>545</v>
      </c>
      <c r="G236" s="1" t="s">
        <v>341</v>
      </c>
      <c r="H236" s="4">
        <v>1</v>
      </c>
      <c r="I236" s="1" t="str">
        <f t="shared" si="75"/>
        <v>car2_num2_20mhz_supported for 5G</v>
      </c>
      <c r="J236" s="1" t="str">
        <f t="shared" si="76"/>
        <v>param.car2_num2_20mhz_supported</v>
      </c>
    </row>
    <row r="237" spans="1:10">
      <c r="A237" s="1" t="s">
        <v>35</v>
      </c>
      <c r="B237" s="1" t="s">
        <v>534</v>
      </c>
      <c r="C237" s="30" t="str">
        <f t="shared" si="77"/>
        <v>330</v>
      </c>
      <c r="D237" s="1" t="str">
        <f>DEC2HEX(HEX2DEC(INDEX(BaseAddressTable!$B$2:$B$98,(MATCH(A237,BaseAddressTable!$A$2:$A$98,0))))+HEX2DEC(C237))</f>
        <v>A0260330</v>
      </c>
      <c r="E237" s="1" t="s">
        <v>133</v>
      </c>
      <c r="F237" s="1" t="s">
        <v>546</v>
      </c>
      <c r="G237" s="1" t="s">
        <v>344</v>
      </c>
      <c r="H237" s="4">
        <v>1</v>
      </c>
      <c r="I237" s="1" t="str">
        <f t="shared" si="75"/>
        <v>car2_num0_25mhz_supported for both LTE &amp; 5G</v>
      </c>
      <c r="J237" s="1" t="str">
        <f t="shared" si="76"/>
        <v>param.car2_num0_25mhz_supported</v>
      </c>
    </row>
    <row r="238" spans="1:10">
      <c r="A238" s="1" t="s">
        <v>35</v>
      </c>
      <c r="B238" s="1" t="s">
        <v>534</v>
      </c>
      <c r="C238" s="30" t="str">
        <f t="shared" si="77"/>
        <v>330</v>
      </c>
      <c r="D238" s="1" t="str">
        <f>DEC2HEX(HEX2DEC(INDEX(BaseAddressTable!$B$2:$B$98,(MATCH(A238,BaseAddressTable!$A$2:$A$98,0))))+HEX2DEC(C238))</f>
        <v>A0260330</v>
      </c>
      <c r="E238" s="1" t="s">
        <v>133</v>
      </c>
      <c r="F238" s="1" t="s">
        <v>547</v>
      </c>
      <c r="G238" s="1" t="s">
        <v>347</v>
      </c>
      <c r="H238" s="4">
        <v>1</v>
      </c>
      <c r="I238" s="1" t="str">
        <f t="shared" si="75"/>
        <v>car2_num1_25mhz_supported for 5G</v>
      </c>
      <c r="J238" s="1" t="str">
        <f t="shared" si="76"/>
        <v>param.car2_num1_25mhz_supported</v>
      </c>
    </row>
    <row r="239" spans="1:10">
      <c r="A239" s="1" t="s">
        <v>35</v>
      </c>
      <c r="B239" s="1" t="s">
        <v>534</v>
      </c>
      <c r="C239" s="30" t="str">
        <f t="shared" si="77"/>
        <v>330</v>
      </c>
      <c r="D239" s="1" t="str">
        <f>DEC2HEX(HEX2DEC(INDEX(BaseAddressTable!$B$2:$B$98,(MATCH(A239,BaseAddressTable!$A$2:$A$98,0))))+HEX2DEC(C239))</f>
        <v>A0260330</v>
      </c>
      <c r="E239" s="1" t="s">
        <v>133</v>
      </c>
      <c r="F239" s="1" t="s">
        <v>548</v>
      </c>
      <c r="G239" s="1" t="s">
        <v>350</v>
      </c>
      <c r="H239" s="4">
        <v>1</v>
      </c>
      <c r="I239" s="1" t="str">
        <f t="shared" si="75"/>
        <v>car2_num2_25mhz_supported for 5G</v>
      </c>
      <c r="J239" s="1" t="str">
        <f t="shared" si="76"/>
        <v>param.car2_num2_25mhz_supported</v>
      </c>
    </row>
    <row r="240" spans="1:10">
      <c r="A240" s="1" t="s">
        <v>35</v>
      </c>
      <c r="B240" s="1" t="s">
        <v>534</v>
      </c>
      <c r="C240" s="30" t="str">
        <f t="shared" si="77"/>
        <v>330</v>
      </c>
      <c r="D240" s="1" t="str">
        <f>DEC2HEX(HEX2DEC(INDEX(BaseAddressTable!$B$2:$B$98,(MATCH(A240,BaseAddressTable!$A$2:$A$98,0))))+HEX2DEC(C240))</f>
        <v>A0260330</v>
      </c>
      <c r="E240" s="1" t="s">
        <v>133</v>
      </c>
      <c r="F240" s="1" t="s">
        <v>549</v>
      </c>
      <c r="G240" s="1" t="s">
        <v>353</v>
      </c>
      <c r="H240" s="1">
        <v>0</v>
      </c>
      <c r="I240" s="1" t="str">
        <f t="shared" si="75"/>
        <v>car2_num0_30mhz_supported for both LTE &amp; 5G</v>
      </c>
      <c r="J240" s="1" t="str">
        <f t="shared" si="76"/>
        <v>param.car2_num0_30mhz_supported</v>
      </c>
    </row>
    <row r="241" spans="1:10">
      <c r="A241" s="1" t="s">
        <v>35</v>
      </c>
      <c r="B241" s="1" t="s">
        <v>534</v>
      </c>
      <c r="C241" s="30" t="str">
        <f t="shared" si="77"/>
        <v>330</v>
      </c>
      <c r="D241" s="1" t="str">
        <f>DEC2HEX(HEX2DEC(INDEX(BaseAddressTable!$B$2:$B$98,(MATCH(A241,BaseAddressTable!$A$2:$A$98,0))))+HEX2DEC(C241))</f>
        <v>A0260330</v>
      </c>
      <c r="E241" s="1" t="s">
        <v>133</v>
      </c>
      <c r="F241" s="1" t="s">
        <v>550</v>
      </c>
      <c r="G241" s="1" t="s">
        <v>356</v>
      </c>
      <c r="H241" s="4">
        <v>0</v>
      </c>
      <c r="I241" s="1" t="str">
        <f t="shared" si="75"/>
        <v>car2_num1_30mhz_supported for 5G</v>
      </c>
      <c r="J241" s="1" t="str">
        <f t="shared" si="76"/>
        <v>param.car2_num1_30mhz_supported</v>
      </c>
    </row>
    <row r="242" spans="1:10">
      <c r="A242" s="1" t="s">
        <v>35</v>
      </c>
      <c r="B242" s="1" t="s">
        <v>534</v>
      </c>
      <c r="C242" s="30" t="str">
        <f t="shared" si="77"/>
        <v>330</v>
      </c>
      <c r="D242" s="1" t="str">
        <f>DEC2HEX(HEX2DEC(INDEX(BaseAddressTable!$B$2:$B$98,(MATCH(A242,BaseAddressTable!$A$2:$A$98,0))))+HEX2DEC(C242))</f>
        <v>A0260330</v>
      </c>
      <c r="E242" s="1" t="s">
        <v>133</v>
      </c>
      <c r="F242" s="1" t="s">
        <v>551</v>
      </c>
      <c r="G242" s="1" t="s">
        <v>359</v>
      </c>
      <c r="H242" s="4">
        <v>0</v>
      </c>
      <c r="I242" s="1" t="str">
        <f t="shared" si="75"/>
        <v>car2_num2_30mhz_supported for 5G</v>
      </c>
      <c r="J242" s="1" t="str">
        <f t="shared" si="76"/>
        <v>param.car2_num2_30mhz_supported</v>
      </c>
    </row>
    <row r="243" spans="1:10">
      <c r="A243" s="1" t="s">
        <v>35</v>
      </c>
      <c r="B243" s="1" t="s">
        <v>534</v>
      </c>
      <c r="C243" s="30" t="str">
        <f t="shared" si="77"/>
        <v>330</v>
      </c>
      <c r="D243" s="1" t="str">
        <f>DEC2HEX(HEX2DEC(INDEX(BaseAddressTable!$B$2:$B$98,(MATCH(A243,BaseAddressTable!$A$2:$A$98,0))))+HEX2DEC(C243))</f>
        <v>A0260330</v>
      </c>
      <c r="E243" s="1" t="s">
        <v>133</v>
      </c>
      <c r="F243" s="1" t="s">
        <v>552</v>
      </c>
      <c r="G243" s="1" t="s">
        <v>362</v>
      </c>
      <c r="H243" s="4">
        <v>0</v>
      </c>
      <c r="I243" s="1" t="str">
        <f t="shared" si="75"/>
        <v>car2_num0_40mhz_supported for both LTE &amp; 5G</v>
      </c>
      <c r="J243" s="1" t="str">
        <f t="shared" si="76"/>
        <v>param.car2_num0_40mhz_supported</v>
      </c>
    </row>
    <row r="244" spans="1:10">
      <c r="A244" s="1" t="s">
        <v>35</v>
      </c>
      <c r="B244" s="1" t="s">
        <v>534</v>
      </c>
      <c r="C244" s="30" t="str">
        <f t="shared" si="77"/>
        <v>330</v>
      </c>
      <c r="D244" s="1" t="str">
        <f>DEC2HEX(HEX2DEC(INDEX(BaseAddressTable!$B$2:$B$98,(MATCH(A244,BaseAddressTable!$A$2:$A$98,0))))+HEX2DEC(C244))</f>
        <v>A0260330</v>
      </c>
      <c r="E244" s="1" t="s">
        <v>133</v>
      </c>
      <c r="F244" s="1" t="s">
        <v>553</v>
      </c>
      <c r="G244" s="1" t="s">
        <v>365</v>
      </c>
      <c r="H244" s="4">
        <v>0</v>
      </c>
      <c r="I244" s="1" t="str">
        <f t="shared" si="75"/>
        <v>car2_num1_40mhz_supported for 5G</v>
      </c>
      <c r="J244" s="1" t="str">
        <f t="shared" si="76"/>
        <v>param.car2_num1_40mhz_supported</v>
      </c>
    </row>
    <row r="245" spans="1:10">
      <c r="A245" s="1" t="s">
        <v>35</v>
      </c>
      <c r="B245" s="1" t="s">
        <v>534</v>
      </c>
      <c r="C245" s="30" t="str">
        <f t="shared" si="77"/>
        <v>330</v>
      </c>
      <c r="D245" s="1" t="str">
        <f>DEC2HEX(HEX2DEC(INDEX(BaseAddressTable!$B$2:$B$98,(MATCH(A245,BaseAddressTable!$A$2:$A$98,0))))+HEX2DEC(C245))</f>
        <v>A0260330</v>
      </c>
      <c r="E245" s="1" t="s">
        <v>133</v>
      </c>
      <c r="F245" s="1" t="s">
        <v>554</v>
      </c>
      <c r="G245" s="1" t="s">
        <v>473</v>
      </c>
      <c r="H245" s="4">
        <v>0</v>
      </c>
      <c r="I245" s="1" t="str">
        <f t="shared" si="75"/>
        <v>car2_num2_40mhz_supported for 5G</v>
      </c>
      <c r="J245" s="1" t="str">
        <f t="shared" si="76"/>
        <v>param.car2_num2_40mhz_supported</v>
      </c>
    </row>
    <row r="246" spans="1:10">
      <c r="A246" s="1" t="s">
        <v>35</v>
      </c>
      <c r="B246" s="1" t="s">
        <v>534</v>
      </c>
      <c r="C246" s="30" t="str">
        <f t="shared" si="77"/>
        <v>330</v>
      </c>
      <c r="D246" s="1" t="str">
        <f>DEC2HEX(HEX2DEC(INDEX(BaseAddressTable!$B$2:$B$98,(MATCH(A246,BaseAddressTable!$A$2:$A$98,0))))+HEX2DEC(C246))</f>
        <v>A0260330</v>
      </c>
      <c r="E246" s="1" t="s">
        <v>133</v>
      </c>
      <c r="F246" s="1" t="s">
        <v>555</v>
      </c>
      <c r="G246" s="1" t="s">
        <v>475</v>
      </c>
      <c r="H246" s="4">
        <v>0</v>
      </c>
      <c r="I246" s="1" t="str">
        <f t="shared" si="75"/>
        <v>car2_num0_50mhz_supported for both LTE &amp; 5G</v>
      </c>
      <c r="J246" s="1" t="str">
        <f t="shared" si="76"/>
        <v>param.car2_num0_50mhz_supported</v>
      </c>
    </row>
    <row r="247" spans="1:10">
      <c r="A247" s="1" t="s">
        <v>35</v>
      </c>
      <c r="B247" s="1" t="s">
        <v>534</v>
      </c>
      <c r="C247" s="30" t="str">
        <f t="shared" si="77"/>
        <v>330</v>
      </c>
      <c r="D247" s="1" t="str">
        <f>DEC2HEX(HEX2DEC(INDEX(BaseAddressTable!$B$2:$B$98,(MATCH(A247,BaseAddressTable!$A$2:$A$98,0))))+HEX2DEC(C247))</f>
        <v>A0260330</v>
      </c>
      <c r="E247" s="1" t="s">
        <v>133</v>
      </c>
      <c r="F247" s="1" t="s">
        <v>556</v>
      </c>
      <c r="G247" s="1" t="s">
        <v>477</v>
      </c>
      <c r="H247" s="4">
        <v>0</v>
      </c>
      <c r="I247" s="1" t="str">
        <f t="shared" si="75"/>
        <v>car2_num1_50mhz_supported for 5G</v>
      </c>
      <c r="J247" s="1" t="str">
        <f t="shared" si="76"/>
        <v>param.car2_num1_50mhz_supported</v>
      </c>
    </row>
    <row r="248" spans="1:10">
      <c r="A248" s="1" t="s">
        <v>35</v>
      </c>
      <c r="B248" s="1" t="s">
        <v>534</v>
      </c>
      <c r="C248" s="30" t="str">
        <f t="shared" si="77"/>
        <v>330</v>
      </c>
      <c r="D248" s="1" t="str">
        <f>DEC2HEX(HEX2DEC(INDEX(BaseAddressTable!$B$2:$B$98,(MATCH(A248,BaseAddressTable!$A$2:$A$98,0))))+HEX2DEC(C248))</f>
        <v>A0260330</v>
      </c>
      <c r="E248" s="1" t="s">
        <v>133</v>
      </c>
      <c r="F248" s="1" t="s">
        <v>557</v>
      </c>
      <c r="G248" s="1" t="s">
        <v>479</v>
      </c>
      <c r="H248" s="4">
        <v>0</v>
      </c>
      <c r="I248" s="1" t="str">
        <f t="shared" si="75"/>
        <v>car2_num2_50mhz_supported for 5G</v>
      </c>
      <c r="J248" s="1" t="str">
        <f t="shared" si="76"/>
        <v>param.car2_num2_50mhz_supported</v>
      </c>
    </row>
    <row r="249" spans="1:10">
      <c r="A249" s="1" t="s">
        <v>35</v>
      </c>
      <c r="B249" s="1" t="s">
        <v>534</v>
      </c>
      <c r="C249" s="30" t="str">
        <f t="shared" si="77"/>
        <v>330</v>
      </c>
      <c r="D249" s="1" t="str">
        <f>DEC2HEX(HEX2DEC(INDEX(BaseAddressTable!$B$2:$B$98,(MATCH(A249,BaseAddressTable!$A$2:$A$98,0))))+HEX2DEC(C249))</f>
        <v>A0260330</v>
      </c>
      <c r="E249" s="1" t="s">
        <v>133</v>
      </c>
      <c r="F249" s="1" t="s">
        <v>558</v>
      </c>
      <c r="G249" s="1" t="s">
        <v>481</v>
      </c>
      <c r="H249" s="4">
        <v>0</v>
      </c>
      <c r="I249" s="1" t="str">
        <f t="shared" si="75"/>
        <v>car2_num1_60mhz_supported for 5G</v>
      </c>
      <c r="J249" s="1" t="str">
        <f t="shared" si="76"/>
        <v>param.car2_num1_60mhz_supported</v>
      </c>
    </row>
    <row r="250" spans="1:10">
      <c r="A250" s="1" t="s">
        <v>35</v>
      </c>
      <c r="B250" s="1" t="s">
        <v>534</v>
      </c>
      <c r="C250" s="30" t="str">
        <f t="shared" si="77"/>
        <v>330</v>
      </c>
      <c r="D250" s="1" t="str">
        <f>DEC2HEX(HEX2DEC(INDEX(BaseAddressTable!$B$2:$B$98,(MATCH(A250,BaseAddressTable!$A$2:$A$98,0))))+HEX2DEC(C250))</f>
        <v>A0260330</v>
      </c>
      <c r="E250" s="1" t="s">
        <v>133</v>
      </c>
      <c r="F250" s="1" t="s">
        <v>559</v>
      </c>
      <c r="G250" s="1" t="s">
        <v>483</v>
      </c>
      <c r="H250" s="4">
        <v>0</v>
      </c>
      <c r="I250" s="1" t="str">
        <f t="shared" si="75"/>
        <v>car2_num2_60mhz_supported for 5G</v>
      </c>
      <c r="J250" s="1" t="str">
        <f t="shared" si="76"/>
        <v>param.car2_num2_60mhz_supported</v>
      </c>
    </row>
    <row r="251" spans="1:10">
      <c r="A251" s="1" t="s">
        <v>35</v>
      </c>
      <c r="B251" s="1" t="s">
        <v>534</v>
      </c>
      <c r="C251" s="30" t="str">
        <f t="shared" si="77"/>
        <v>330</v>
      </c>
      <c r="D251" s="1" t="str">
        <f>DEC2HEX(HEX2DEC(INDEX(BaseAddressTable!$B$2:$B$98,(MATCH(A251,BaseAddressTable!$A$2:$A$98,0))))+HEX2DEC(C251))</f>
        <v>A0260330</v>
      </c>
      <c r="E251" s="1" t="s">
        <v>133</v>
      </c>
      <c r="F251" s="1" t="s">
        <v>560</v>
      </c>
      <c r="G251" s="1" t="s">
        <v>485</v>
      </c>
      <c r="H251" s="4">
        <v>0</v>
      </c>
      <c r="I251" s="1" t="str">
        <f t="shared" si="75"/>
        <v>car2_num1_70mhz_supported for 5G</v>
      </c>
      <c r="J251" s="1" t="str">
        <f t="shared" si="76"/>
        <v>param.car2_num1_70mhz_supported</v>
      </c>
    </row>
    <row r="252" spans="1:10">
      <c r="A252" s="1" t="s">
        <v>35</v>
      </c>
      <c r="B252" s="1" t="s">
        <v>534</v>
      </c>
      <c r="C252" s="30" t="str">
        <f t="shared" si="77"/>
        <v>330</v>
      </c>
      <c r="D252" s="1" t="str">
        <f>DEC2HEX(HEX2DEC(INDEX(BaseAddressTable!$B$2:$B$98,(MATCH(A252,BaseAddressTable!$A$2:$A$98,0))))+HEX2DEC(C252))</f>
        <v>A0260330</v>
      </c>
      <c r="E252" s="1" t="s">
        <v>133</v>
      </c>
      <c r="F252" s="1" t="s">
        <v>561</v>
      </c>
      <c r="G252" s="1" t="s">
        <v>487</v>
      </c>
      <c r="H252" s="4">
        <v>0</v>
      </c>
      <c r="I252" s="1" t="str">
        <f t="shared" si="75"/>
        <v>car2_num2_70mhz_supported for 5G</v>
      </c>
      <c r="J252" s="1" t="str">
        <f t="shared" si="76"/>
        <v>param.car2_num2_70mhz_supported</v>
      </c>
    </row>
    <row r="253" spans="1:10">
      <c r="A253" s="1" t="s">
        <v>35</v>
      </c>
      <c r="B253" s="1" t="s">
        <v>534</v>
      </c>
      <c r="C253" s="30" t="str">
        <f t="shared" si="77"/>
        <v>330</v>
      </c>
      <c r="D253" s="1" t="str">
        <f>DEC2HEX(HEX2DEC(INDEX(BaseAddressTable!$B$2:$B$98,(MATCH(A253,BaseAddressTable!$A$2:$A$98,0))))+HEX2DEC(C253))</f>
        <v>A0260330</v>
      </c>
      <c r="E253" s="1" t="s">
        <v>133</v>
      </c>
      <c r="F253" s="1" t="s">
        <v>562</v>
      </c>
      <c r="G253" s="1" t="s">
        <v>489</v>
      </c>
      <c r="H253" s="4">
        <v>0</v>
      </c>
      <c r="I253" s="1" t="str">
        <f t="shared" si="75"/>
        <v>car2_num1_80mhz_supported for 5G</v>
      </c>
      <c r="J253" s="1" t="str">
        <f t="shared" si="76"/>
        <v>param.car2_num1_80mhz_supported</v>
      </c>
    </row>
    <row r="254" spans="1:10">
      <c r="A254" s="1" t="s">
        <v>35</v>
      </c>
      <c r="B254" s="1" t="s">
        <v>534</v>
      </c>
      <c r="C254" s="30" t="str">
        <f t="shared" si="77"/>
        <v>330</v>
      </c>
      <c r="D254" s="1" t="str">
        <f>DEC2HEX(HEX2DEC(INDEX(BaseAddressTable!$B$2:$B$98,(MATCH(A254,BaseAddressTable!$A$2:$A$98,0))))+HEX2DEC(C254))</f>
        <v>A0260330</v>
      </c>
      <c r="E254" s="1" t="s">
        <v>133</v>
      </c>
      <c r="F254" s="1" t="s">
        <v>563</v>
      </c>
      <c r="G254" s="1" t="s">
        <v>491</v>
      </c>
      <c r="H254" s="4">
        <v>0</v>
      </c>
      <c r="I254" s="1" t="str">
        <f t="shared" si="75"/>
        <v>car2_num2_80mhz_supported for 5G</v>
      </c>
      <c r="J254" s="1" t="str">
        <f t="shared" si="76"/>
        <v>param.car2_num2_80mhz_supported</v>
      </c>
    </row>
    <row r="255" spans="1:10">
      <c r="A255" s="1" t="s">
        <v>35</v>
      </c>
      <c r="B255" s="1" t="s">
        <v>534</v>
      </c>
      <c r="C255" s="30" t="str">
        <f t="shared" si="77"/>
        <v>330</v>
      </c>
      <c r="D255" s="1" t="str">
        <f>DEC2HEX(HEX2DEC(INDEX(BaseAddressTable!$B$2:$B$98,(MATCH(A255,BaseAddressTable!$A$2:$A$98,0))))+HEX2DEC(C255))</f>
        <v>A0260330</v>
      </c>
      <c r="E255" s="1" t="s">
        <v>133</v>
      </c>
      <c r="F255" s="1" t="s">
        <v>564</v>
      </c>
      <c r="G255" s="1" t="s">
        <v>493</v>
      </c>
      <c r="H255" s="4">
        <v>0</v>
      </c>
      <c r="I255" s="1" t="str">
        <f t="shared" si="75"/>
        <v>car2_num1_90mhz_supported for 5G</v>
      </c>
      <c r="J255" s="1" t="str">
        <f t="shared" si="76"/>
        <v>param.car2_num1_90mhz_supported</v>
      </c>
    </row>
    <row r="256" spans="1:10">
      <c r="A256" s="1" t="s">
        <v>35</v>
      </c>
      <c r="B256" s="1" t="s">
        <v>534</v>
      </c>
      <c r="C256" s="30" t="str">
        <f t="shared" si="77"/>
        <v>330</v>
      </c>
      <c r="D256" s="1" t="str">
        <f>DEC2HEX(HEX2DEC(INDEX(BaseAddressTable!$B$2:$B$98,(MATCH(A256,BaseAddressTable!$A$2:$A$98,0))))+HEX2DEC(C256))</f>
        <v>A0260330</v>
      </c>
      <c r="E256" s="1" t="s">
        <v>133</v>
      </c>
      <c r="F256" s="1" t="s">
        <v>565</v>
      </c>
      <c r="G256" s="1" t="s">
        <v>495</v>
      </c>
      <c r="H256" s="4">
        <v>0</v>
      </c>
      <c r="I256" s="1" t="str">
        <f t="shared" si="75"/>
        <v>car2_num2_90mhz_supported for 5G</v>
      </c>
      <c r="J256" s="1" t="str">
        <f t="shared" si="76"/>
        <v>param.car2_num2_90mhz_supported</v>
      </c>
    </row>
    <row r="257" spans="1:10">
      <c r="A257" s="1" t="s">
        <v>35</v>
      </c>
      <c r="B257" s="1" t="s">
        <v>566</v>
      </c>
      <c r="C257" s="30" t="str">
        <f>DEC2HEX(HEX2DEC(C255)+4)</f>
        <v>334</v>
      </c>
      <c r="D257" s="1" t="str">
        <f>DEC2HEX(HEX2DEC(INDEX(BaseAddressTable!$B$2:$B$98,(MATCH(A257,BaseAddressTable!$A$2:$A$98,0))))+HEX2DEC(C257))</f>
        <v>A0260334</v>
      </c>
      <c r="E257" s="1" t="s">
        <v>133</v>
      </c>
      <c r="F257" s="1" t="s">
        <v>567</v>
      </c>
      <c r="G257" s="1" t="s">
        <v>166</v>
      </c>
      <c r="H257" s="4">
        <v>0</v>
      </c>
      <c r="I257" s="1" t="str">
        <f t="shared" si="75"/>
        <v>car2_num1_100mhz_supported for 5G</v>
      </c>
      <c r="J257" s="1" t="str">
        <f t="shared" si="76"/>
        <v>param.car2_num1_100mhz_supported</v>
      </c>
    </row>
    <row r="258" spans="1:10">
      <c r="A258" s="1" t="s">
        <v>35</v>
      </c>
      <c r="B258" s="1" t="s">
        <v>566</v>
      </c>
      <c r="C258" s="30" t="str">
        <f t="shared" ref="C258" si="78">C257</f>
        <v>334</v>
      </c>
      <c r="D258" s="1" t="str">
        <f>DEC2HEX(HEX2DEC(INDEX(BaseAddressTable!$B$2:$B$98,(MATCH(A258,BaseAddressTable!$A$2:$A$98,0))))+HEX2DEC(C258))</f>
        <v>A0260334</v>
      </c>
      <c r="E258" s="1" t="s">
        <v>133</v>
      </c>
      <c r="F258" s="1" t="s">
        <v>568</v>
      </c>
      <c r="G258" s="1" t="s">
        <v>255</v>
      </c>
      <c r="H258" s="4">
        <v>0</v>
      </c>
      <c r="I258" s="1" t="str">
        <f t="shared" si="75"/>
        <v>car2_num2_100mhz_supported for 5G</v>
      </c>
      <c r="J258" s="1" t="str">
        <f t="shared" ref="J258:J290" si="79">IF(E258="RW",CONCATENATE("ctrl.",F258), CONCATENATE("param.",F258))</f>
        <v>param.car2_num2_100mhz_supported</v>
      </c>
    </row>
    <row r="259" spans="1:10">
      <c r="A259" s="1" t="s">
        <v>35</v>
      </c>
      <c r="B259" s="1" t="s">
        <v>569</v>
      </c>
      <c r="C259" s="30" t="str">
        <f>DEC2HEX(HEX2DEC(C257)+4)</f>
        <v>338</v>
      </c>
      <c r="D259" s="1" t="str">
        <f>DEC2HEX(HEX2DEC(INDEX(BaseAddressTable!$B$2:$B$98,(MATCH(A259,BaseAddressTable!$A$2:$A$98,0))))+HEX2DEC(C259))</f>
        <v>A0260338</v>
      </c>
      <c r="E259" s="1" t="s">
        <v>133</v>
      </c>
      <c r="F259" s="1" t="s">
        <v>570</v>
      </c>
      <c r="G259" s="1" t="s">
        <v>166</v>
      </c>
      <c r="H259" s="4">
        <v>1</v>
      </c>
      <c r="I259" s="1" t="str">
        <f t="shared" si="75"/>
        <v>car3_num0_5mhz_supported for both LTE &amp; 5G</v>
      </c>
      <c r="J259" s="1" t="str">
        <f t="shared" si="79"/>
        <v>param.car3_num0_5mhz_supported</v>
      </c>
    </row>
    <row r="260" spans="1:10">
      <c r="A260" s="1" t="s">
        <v>35</v>
      </c>
      <c r="B260" s="1" t="s">
        <v>569</v>
      </c>
      <c r="C260" s="30" t="str">
        <f t="shared" ref="C260:C289" si="80">C259</f>
        <v>338</v>
      </c>
      <c r="D260" s="1" t="str">
        <f>DEC2HEX(HEX2DEC(INDEX(BaseAddressTable!$B$2:$B$98,(MATCH(A260,BaseAddressTable!$A$2:$A$98,0))))+HEX2DEC(C260))</f>
        <v>A0260338</v>
      </c>
      <c r="E260" s="1" t="s">
        <v>133</v>
      </c>
      <c r="F260" s="1" t="s">
        <v>571</v>
      </c>
      <c r="G260" s="1" t="s">
        <v>255</v>
      </c>
      <c r="H260" s="4">
        <v>1</v>
      </c>
      <c r="I260" s="1" t="str">
        <f t="shared" si="75"/>
        <v>car3_num1_5mhz_supported for 5G</v>
      </c>
      <c r="J260" s="1" t="str">
        <f t="shared" si="79"/>
        <v>param.car3_num1_5mhz_supported</v>
      </c>
    </row>
    <row r="261" spans="1:10">
      <c r="A261" s="1" t="s">
        <v>35</v>
      </c>
      <c r="B261" s="1" t="s">
        <v>569</v>
      </c>
      <c r="C261" s="30" t="str">
        <f t="shared" si="80"/>
        <v>338</v>
      </c>
      <c r="D261" s="1" t="str">
        <f>DEC2HEX(HEX2DEC(INDEX(BaseAddressTable!$B$2:$B$98,(MATCH(A261,BaseAddressTable!$A$2:$A$98,0))))+HEX2DEC(C261))</f>
        <v>A0260338</v>
      </c>
      <c r="E261" s="1" t="s">
        <v>133</v>
      </c>
      <c r="F261" s="1" t="s">
        <v>572</v>
      </c>
      <c r="G261" s="1" t="s">
        <v>323</v>
      </c>
      <c r="H261" s="4">
        <v>1</v>
      </c>
      <c r="I261" s="1" t="str">
        <f t="shared" si="75"/>
        <v>car3_num0_10mhz_supported for both LTE &amp; 5G</v>
      </c>
      <c r="J261" s="1" t="str">
        <f t="shared" si="79"/>
        <v>param.car3_num0_10mhz_supported</v>
      </c>
    </row>
    <row r="262" spans="1:10">
      <c r="A262" s="1" t="s">
        <v>35</v>
      </c>
      <c r="B262" s="1" t="s">
        <v>569</v>
      </c>
      <c r="C262" s="30" t="str">
        <f t="shared" si="80"/>
        <v>338</v>
      </c>
      <c r="D262" s="1" t="str">
        <f>DEC2HEX(HEX2DEC(INDEX(BaseAddressTable!$B$2:$B$98,(MATCH(A262,BaseAddressTable!$A$2:$A$98,0))))+HEX2DEC(C262))</f>
        <v>A0260338</v>
      </c>
      <c r="E262" s="1" t="s">
        <v>133</v>
      </c>
      <c r="F262" s="1" t="s">
        <v>573</v>
      </c>
      <c r="G262" s="1" t="s">
        <v>308</v>
      </c>
      <c r="H262" s="4">
        <v>1</v>
      </c>
      <c r="I262" s="1" t="str">
        <f t="shared" si="75"/>
        <v>car3_num1_10mhz_supported for 5G</v>
      </c>
      <c r="J262" s="1" t="str">
        <f t="shared" si="79"/>
        <v>param.car3_num1_10mhz_supported</v>
      </c>
    </row>
    <row r="263" spans="1:10">
      <c r="A263" s="1" t="s">
        <v>35</v>
      </c>
      <c r="B263" s="1" t="s">
        <v>569</v>
      </c>
      <c r="C263" s="30" t="str">
        <f t="shared" si="80"/>
        <v>338</v>
      </c>
      <c r="D263" s="1" t="str">
        <f>DEC2HEX(HEX2DEC(INDEX(BaseAddressTable!$B$2:$B$98,(MATCH(A263,BaseAddressTable!$A$2:$A$98,0))))+HEX2DEC(C263))</f>
        <v>A0260338</v>
      </c>
      <c r="E263" s="1" t="s">
        <v>133</v>
      </c>
      <c r="F263" s="1" t="s">
        <v>574</v>
      </c>
      <c r="G263" s="1" t="s">
        <v>176</v>
      </c>
      <c r="H263" s="4">
        <v>1</v>
      </c>
      <c r="I263" s="1" t="str">
        <f t="shared" si="75"/>
        <v>car3_num2_10mhz_supported for 5G</v>
      </c>
      <c r="J263" s="1" t="str">
        <f t="shared" si="79"/>
        <v>param.car3_num2_10mhz_supported</v>
      </c>
    </row>
    <row r="264" spans="1:10">
      <c r="A264" s="1" t="s">
        <v>35</v>
      </c>
      <c r="B264" s="1" t="s">
        <v>569</v>
      </c>
      <c r="C264" s="30" t="str">
        <f t="shared" si="80"/>
        <v>338</v>
      </c>
      <c r="D264" s="1" t="str">
        <f>DEC2HEX(HEX2DEC(INDEX(BaseAddressTable!$B$2:$B$98,(MATCH(A264,BaseAddressTable!$A$2:$A$98,0))))+HEX2DEC(C264))</f>
        <v>A0260338</v>
      </c>
      <c r="E264" s="1" t="s">
        <v>133</v>
      </c>
      <c r="F264" s="1" t="s">
        <v>575</v>
      </c>
      <c r="G264" s="1" t="s">
        <v>232</v>
      </c>
      <c r="H264" s="4">
        <v>1</v>
      </c>
      <c r="I264" s="1" t="str">
        <f t="shared" si="75"/>
        <v>car3_num0_15mhz_supported for both LTE &amp; 5G</v>
      </c>
      <c r="J264" s="1" t="str">
        <f t="shared" si="79"/>
        <v>param.car3_num0_15mhz_supported</v>
      </c>
    </row>
    <row r="265" spans="1:10">
      <c r="A265" s="1" t="s">
        <v>35</v>
      </c>
      <c r="B265" s="1" t="s">
        <v>569</v>
      </c>
      <c r="C265" s="30" t="str">
        <f t="shared" si="80"/>
        <v>338</v>
      </c>
      <c r="D265" s="1" t="str">
        <f>DEC2HEX(HEX2DEC(INDEX(BaseAddressTable!$B$2:$B$98,(MATCH(A265,BaseAddressTable!$A$2:$A$98,0))))+HEX2DEC(C265))</f>
        <v>A0260338</v>
      </c>
      <c r="E265" s="1" t="s">
        <v>133</v>
      </c>
      <c r="F265" s="1" t="s">
        <v>576</v>
      </c>
      <c r="G265" s="1" t="s">
        <v>235</v>
      </c>
      <c r="H265" s="4">
        <v>1</v>
      </c>
      <c r="I265" s="1" t="str">
        <f t="shared" si="75"/>
        <v>car3_num1_15mhz_supported for 5G</v>
      </c>
      <c r="J265" s="1" t="str">
        <f t="shared" si="79"/>
        <v>param.car3_num1_15mhz_supported</v>
      </c>
    </row>
    <row r="266" spans="1:10">
      <c r="A266" s="1" t="s">
        <v>35</v>
      </c>
      <c r="B266" s="1" t="s">
        <v>569</v>
      </c>
      <c r="C266" s="30" t="str">
        <f t="shared" si="80"/>
        <v>338</v>
      </c>
      <c r="D266" s="1" t="str">
        <f>DEC2HEX(HEX2DEC(INDEX(BaseAddressTable!$B$2:$B$98,(MATCH(A266,BaseAddressTable!$A$2:$A$98,0))))+HEX2DEC(C266))</f>
        <v>A0260338</v>
      </c>
      <c r="E266" s="1" t="s">
        <v>133</v>
      </c>
      <c r="F266" s="1" t="s">
        <v>577</v>
      </c>
      <c r="G266" s="1" t="s">
        <v>238</v>
      </c>
      <c r="H266" s="4">
        <v>1</v>
      </c>
      <c r="I266" s="1" t="str">
        <f t="shared" si="75"/>
        <v>car3_num2_15mhz_supported for 5G</v>
      </c>
      <c r="J266" s="1" t="str">
        <f t="shared" si="79"/>
        <v>param.car3_num2_15mhz_supported</v>
      </c>
    </row>
    <row r="267" spans="1:10">
      <c r="A267" s="1" t="s">
        <v>35</v>
      </c>
      <c r="B267" s="1" t="s">
        <v>569</v>
      </c>
      <c r="C267" s="30" t="str">
        <f t="shared" si="80"/>
        <v>338</v>
      </c>
      <c r="D267" s="1" t="str">
        <f>DEC2HEX(HEX2DEC(INDEX(BaseAddressTable!$B$2:$B$98,(MATCH(A267,BaseAddressTable!$A$2:$A$98,0))))+HEX2DEC(C267))</f>
        <v>A0260338</v>
      </c>
      <c r="E267" s="1" t="s">
        <v>133</v>
      </c>
      <c r="F267" s="1" t="s">
        <v>578</v>
      </c>
      <c r="G267" s="1" t="s">
        <v>180</v>
      </c>
      <c r="H267" s="4">
        <v>1</v>
      </c>
      <c r="I267" s="1" t="str">
        <f t="shared" si="75"/>
        <v>car3_num0_20mhz_supported for both LTE &amp; 5G</v>
      </c>
      <c r="J267" s="1" t="str">
        <f t="shared" si="79"/>
        <v>param.car3_num0_20mhz_supported</v>
      </c>
    </row>
    <row r="268" spans="1:10">
      <c r="A268" s="1" t="s">
        <v>35</v>
      </c>
      <c r="B268" s="1" t="s">
        <v>569</v>
      </c>
      <c r="C268" s="30" t="str">
        <f t="shared" si="80"/>
        <v>338</v>
      </c>
      <c r="D268" s="1" t="str">
        <f>DEC2HEX(HEX2DEC(INDEX(BaseAddressTable!$B$2:$B$98,(MATCH(A268,BaseAddressTable!$A$2:$A$98,0))))+HEX2DEC(C268))</f>
        <v>A0260338</v>
      </c>
      <c r="E268" s="1" t="s">
        <v>133</v>
      </c>
      <c r="F268" s="1" t="s">
        <v>579</v>
      </c>
      <c r="G268" s="1" t="s">
        <v>338</v>
      </c>
      <c r="H268" s="4">
        <v>1</v>
      </c>
      <c r="I268" s="1" t="str">
        <f t="shared" si="75"/>
        <v>car3_num1_20mhz_supported for 5G</v>
      </c>
      <c r="J268" s="1" t="str">
        <f t="shared" si="79"/>
        <v>param.car3_num1_20mhz_supported</v>
      </c>
    </row>
    <row r="269" spans="1:10">
      <c r="A269" s="1" t="s">
        <v>35</v>
      </c>
      <c r="B269" s="1" t="s">
        <v>569</v>
      </c>
      <c r="C269" s="30" t="str">
        <f t="shared" si="80"/>
        <v>338</v>
      </c>
      <c r="D269" s="1" t="str">
        <f>DEC2HEX(HEX2DEC(INDEX(BaseAddressTable!$B$2:$B$98,(MATCH(A269,BaseAddressTable!$A$2:$A$98,0))))+HEX2DEC(C269))</f>
        <v>A0260338</v>
      </c>
      <c r="E269" s="1" t="s">
        <v>133</v>
      </c>
      <c r="F269" s="1" t="s">
        <v>580</v>
      </c>
      <c r="G269" s="1" t="s">
        <v>341</v>
      </c>
      <c r="H269" s="4">
        <v>1</v>
      </c>
      <c r="I269" s="1" t="str">
        <f t="shared" si="75"/>
        <v>car3_num2_20mhz_supported for 5G</v>
      </c>
      <c r="J269" s="1" t="str">
        <f t="shared" si="79"/>
        <v>param.car3_num2_20mhz_supported</v>
      </c>
    </row>
    <row r="270" spans="1:10">
      <c r="A270" s="1" t="s">
        <v>35</v>
      </c>
      <c r="B270" s="1" t="s">
        <v>569</v>
      </c>
      <c r="C270" s="30" t="str">
        <f t="shared" si="80"/>
        <v>338</v>
      </c>
      <c r="D270" s="1" t="str">
        <f>DEC2HEX(HEX2DEC(INDEX(BaseAddressTable!$B$2:$B$98,(MATCH(A270,BaseAddressTable!$A$2:$A$98,0))))+HEX2DEC(C270))</f>
        <v>A0260338</v>
      </c>
      <c r="E270" s="1" t="s">
        <v>133</v>
      </c>
      <c r="F270" s="1" t="s">
        <v>581</v>
      </c>
      <c r="G270" s="1" t="s">
        <v>344</v>
      </c>
      <c r="H270" s="4">
        <v>1</v>
      </c>
      <c r="I270" s="1" t="str">
        <f t="shared" si="75"/>
        <v>car3_num0_25mhz_supported for both LTE &amp; 5G</v>
      </c>
      <c r="J270" s="1" t="str">
        <f t="shared" si="79"/>
        <v>param.car3_num0_25mhz_supported</v>
      </c>
    </row>
    <row r="271" spans="1:10">
      <c r="A271" s="1" t="s">
        <v>35</v>
      </c>
      <c r="B271" s="1" t="s">
        <v>569</v>
      </c>
      <c r="C271" s="30" t="str">
        <f t="shared" si="80"/>
        <v>338</v>
      </c>
      <c r="D271" s="1" t="str">
        <f>DEC2HEX(HEX2DEC(INDEX(BaseAddressTable!$B$2:$B$98,(MATCH(A271,BaseAddressTable!$A$2:$A$98,0))))+HEX2DEC(C271))</f>
        <v>A0260338</v>
      </c>
      <c r="E271" s="1" t="s">
        <v>133</v>
      </c>
      <c r="F271" s="1" t="s">
        <v>582</v>
      </c>
      <c r="G271" s="1" t="s">
        <v>347</v>
      </c>
      <c r="H271" s="4">
        <v>1</v>
      </c>
      <c r="I271" s="1" t="str">
        <f t="shared" si="75"/>
        <v>car3_num1_25mhz_supported for 5G</v>
      </c>
      <c r="J271" s="1" t="str">
        <f t="shared" si="79"/>
        <v>param.car3_num1_25mhz_supported</v>
      </c>
    </row>
    <row r="272" spans="1:10">
      <c r="A272" s="1" t="s">
        <v>35</v>
      </c>
      <c r="B272" s="1" t="s">
        <v>569</v>
      </c>
      <c r="C272" s="30" t="str">
        <f t="shared" si="80"/>
        <v>338</v>
      </c>
      <c r="D272" s="1" t="str">
        <f>DEC2HEX(HEX2DEC(INDEX(BaseAddressTable!$B$2:$B$98,(MATCH(A272,BaseAddressTable!$A$2:$A$98,0))))+HEX2DEC(C272))</f>
        <v>A0260338</v>
      </c>
      <c r="E272" s="1" t="s">
        <v>133</v>
      </c>
      <c r="F272" s="1" t="s">
        <v>583</v>
      </c>
      <c r="G272" s="1" t="s">
        <v>350</v>
      </c>
      <c r="H272" s="4">
        <v>1</v>
      </c>
      <c r="I272" s="1" t="str">
        <f t="shared" si="75"/>
        <v>car3_num2_25mhz_supported for 5G</v>
      </c>
      <c r="J272" s="1" t="str">
        <f t="shared" si="79"/>
        <v>param.car3_num2_25mhz_supported</v>
      </c>
    </row>
    <row r="273" spans="1:10">
      <c r="A273" s="1" t="s">
        <v>35</v>
      </c>
      <c r="B273" s="1" t="s">
        <v>569</v>
      </c>
      <c r="C273" s="30" t="str">
        <f t="shared" si="80"/>
        <v>338</v>
      </c>
      <c r="D273" s="1" t="str">
        <f>DEC2HEX(HEX2DEC(INDEX(BaseAddressTable!$B$2:$B$98,(MATCH(A273,BaseAddressTable!$A$2:$A$98,0))))+HEX2DEC(C273))</f>
        <v>A0260338</v>
      </c>
      <c r="E273" s="1" t="s">
        <v>133</v>
      </c>
      <c r="F273" s="1" t="s">
        <v>584</v>
      </c>
      <c r="G273" s="1" t="s">
        <v>353</v>
      </c>
      <c r="H273" s="4">
        <v>0</v>
      </c>
      <c r="I273" s="1" t="str">
        <f t="shared" si="75"/>
        <v>car3_num0_30mhz_supported for both LTE &amp; 5G</v>
      </c>
      <c r="J273" s="1" t="str">
        <f t="shared" si="79"/>
        <v>param.car3_num0_30mhz_supported</v>
      </c>
    </row>
    <row r="274" spans="1:10">
      <c r="A274" s="1" t="s">
        <v>35</v>
      </c>
      <c r="B274" s="1" t="s">
        <v>569</v>
      </c>
      <c r="C274" s="30" t="str">
        <f t="shared" si="80"/>
        <v>338</v>
      </c>
      <c r="D274" s="1" t="str">
        <f>DEC2HEX(HEX2DEC(INDEX(BaseAddressTable!$B$2:$B$98,(MATCH(A274,BaseAddressTable!$A$2:$A$98,0))))+HEX2DEC(C274))</f>
        <v>A0260338</v>
      </c>
      <c r="E274" s="1" t="s">
        <v>133</v>
      </c>
      <c r="F274" s="1" t="s">
        <v>585</v>
      </c>
      <c r="G274" s="1" t="s">
        <v>356</v>
      </c>
      <c r="H274" s="4">
        <v>0</v>
      </c>
      <c r="I274" s="1" t="str">
        <f t="shared" si="75"/>
        <v>car3_num1_30mhz_supported for 5G</v>
      </c>
      <c r="J274" s="1" t="str">
        <f t="shared" si="79"/>
        <v>param.car3_num1_30mhz_supported</v>
      </c>
    </row>
    <row r="275" spans="1:10">
      <c r="A275" s="1" t="s">
        <v>35</v>
      </c>
      <c r="B275" s="1" t="s">
        <v>569</v>
      </c>
      <c r="C275" s="30" t="str">
        <f t="shared" si="80"/>
        <v>338</v>
      </c>
      <c r="D275" s="1" t="str">
        <f>DEC2HEX(HEX2DEC(INDEX(BaseAddressTable!$B$2:$B$98,(MATCH(A275,BaseAddressTable!$A$2:$A$98,0))))+HEX2DEC(C275))</f>
        <v>A0260338</v>
      </c>
      <c r="E275" s="1" t="s">
        <v>133</v>
      </c>
      <c r="F275" s="1" t="s">
        <v>586</v>
      </c>
      <c r="G275" s="1" t="s">
        <v>359</v>
      </c>
      <c r="H275" s="4">
        <v>0</v>
      </c>
      <c r="I275" s="1" t="str">
        <f t="shared" si="75"/>
        <v>car3_num2_30mhz_supported for 5G</v>
      </c>
      <c r="J275" s="1" t="str">
        <f t="shared" si="79"/>
        <v>param.car3_num2_30mhz_supported</v>
      </c>
    </row>
    <row r="276" spans="1:10">
      <c r="A276" s="1" t="s">
        <v>35</v>
      </c>
      <c r="B276" s="1" t="s">
        <v>569</v>
      </c>
      <c r="C276" s="30" t="str">
        <f t="shared" si="80"/>
        <v>338</v>
      </c>
      <c r="D276" s="1" t="str">
        <f>DEC2HEX(HEX2DEC(INDEX(BaseAddressTable!$B$2:$B$98,(MATCH(A276,BaseAddressTable!$A$2:$A$98,0))))+HEX2DEC(C276))</f>
        <v>A0260338</v>
      </c>
      <c r="E276" s="1" t="s">
        <v>133</v>
      </c>
      <c r="F276" s="1" t="s">
        <v>587</v>
      </c>
      <c r="G276" s="1" t="s">
        <v>362</v>
      </c>
      <c r="H276" s="4">
        <v>0</v>
      </c>
      <c r="I276" s="1" t="str">
        <f t="shared" si="75"/>
        <v>car3_num0_40mhz_supported for both LTE &amp; 5G</v>
      </c>
      <c r="J276" s="1" t="str">
        <f t="shared" si="79"/>
        <v>param.car3_num0_40mhz_supported</v>
      </c>
    </row>
    <row r="277" spans="1:10">
      <c r="A277" s="1" t="s">
        <v>35</v>
      </c>
      <c r="B277" s="1" t="s">
        <v>569</v>
      </c>
      <c r="C277" s="30" t="str">
        <f t="shared" si="80"/>
        <v>338</v>
      </c>
      <c r="D277" s="1" t="str">
        <f>DEC2HEX(HEX2DEC(INDEX(BaseAddressTable!$B$2:$B$98,(MATCH(A277,BaseAddressTable!$A$2:$A$98,0))))+HEX2DEC(C277))</f>
        <v>A0260338</v>
      </c>
      <c r="E277" s="1" t="s">
        <v>133</v>
      </c>
      <c r="F277" s="1" t="s">
        <v>588</v>
      </c>
      <c r="G277" s="1" t="s">
        <v>365</v>
      </c>
      <c r="H277" s="4">
        <v>0</v>
      </c>
      <c r="I277" s="1" t="str">
        <f t="shared" si="75"/>
        <v>car3_num1_40mhz_supported for 5G</v>
      </c>
      <c r="J277" s="1" t="str">
        <f t="shared" si="79"/>
        <v>param.car3_num1_40mhz_supported</v>
      </c>
    </row>
    <row r="278" spans="1:10">
      <c r="A278" s="1" t="s">
        <v>35</v>
      </c>
      <c r="B278" s="1" t="s">
        <v>569</v>
      </c>
      <c r="C278" s="30" t="str">
        <f t="shared" si="80"/>
        <v>338</v>
      </c>
      <c r="D278" s="1" t="str">
        <f>DEC2HEX(HEX2DEC(INDEX(BaseAddressTable!$B$2:$B$98,(MATCH(A278,BaseAddressTable!$A$2:$A$98,0))))+HEX2DEC(C278))</f>
        <v>A0260338</v>
      </c>
      <c r="E278" s="1" t="s">
        <v>133</v>
      </c>
      <c r="F278" s="1" t="s">
        <v>589</v>
      </c>
      <c r="G278" s="1" t="s">
        <v>473</v>
      </c>
      <c r="H278" s="4">
        <v>0</v>
      </c>
      <c r="I278" s="1" t="str">
        <f t="shared" si="75"/>
        <v>car3_num2_40mhz_supported for 5G</v>
      </c>
      <c r="J278" s="1" t="str">
        <f t="shared" si="79"/>
        <v>param.car3_num2_40mhz_supported</v>
      </c>
    </row>
    <row r="279" spans="1:10">
      <c r="A279" s="1" t="s">
        <v>35</v>
      </c>
      <c r="B279" s="1" t="s">
        <v>569</v>
      </c>
      <c r="C279" s="30" t="str">
        <f t="shared" si="80"/>
        <v>338</v>
      </c>
      <c r="D279" s="1" t="str">
        <f>DEC2HEX(HEX2DEC(INDEX(BaseAddressTable!$B$2:$B$98,(MATCH(A279,BaseAddressTable!$A$2:$A$98,0))))+HEX2DEC(C279))</f>
        <v>A0260338</v>
      </c>
      <c r="E279" s="1" t="s">
        <v>133</v>
      </c>
      <c r="F279" s="1" t="s">
        <v>590</v>
      </c>
      <c r="G279" s="1" t="s">
        <v>475</v>
      </c>
      <c r="H279" s="4">
        <v>0</v>
      </c>
      <c r="I279" s="1" t="str">
        <f t="shared" si="75"/>
        <v>car3_num0_50mhz_supported for both LTE &amp; 5G</v>
      </c>
      <c r="J279" s="1" t="str">
        <f t="shared" si="79"/>
        <v>param.car3_num0_50mhz_supported</v>
      </c>
    </row>
    <row r="280" spans="1:10">
      <c r="A280" s="1" t="s">
        <v>35</v>
      </c>
      <c r="B280" s="1" t="s">
        <v>569</v>
      </c>
      <c r="C280" s="30" t="str">
        <f t="shared" si="80"/>
        <v>338</v>
      </c>
      <c r="D280" s="1" t="str">
        <f>DEC2HEX(HEX2DEC(INDEX(BaseAddressTable!$B$2:$B$98,(MATCH(A280,BaseAddressTable!$A$2:$A$98,0))))+HEX2DEC(C280))</f>
        <v>A0260338</v>
      </c>
      <c r="E280" s="1" t="s">
        <v>133</v>
      </c>
      <c r="F280" s="1" t="s">
        <v>591</v>
      </c>
      <c r="G280" s="1" t="s">
        <v>477</v>
      </c>
      <c r="H280" s="4">
        <v>0</v>
      </c>
      <c r="I280" s="1" t="str">
        <f t="shared" si="75"/>
        <v>car3_num1_50mhz_supported for 5G</v>
      </c>
      <c r="J280" s="1" t="str">
        <f t="shared" si="79"/>
        <v>param.car3_num1_50mhz_supported</v>
      </c>
    </row>
    <row r="281" spans="1:10">
      <c r="A281" s="1" t="s">
        <v>35</v>
      </c>
      <c r="B281" s="1" t="s">
        <v>569</v>
      </c>
      <c r="C281" s="30" t="str">
        <f t="shared" si="80"/>
        <v>338</v>
      </c>
      <c r="D281" s="1" t="str">
        <f>DEC2HEX(HEX2DEC(INDEX(BaseAddressTable!$B$2:$B$98,(MATCH(A281,BaseAddressTable!$A$2:$A$98,0))))+HEX2DEC(C281))</f>
        <v>A0260338</v>
      </c>
      <c r="E281" s="1" t="s">
        <v>133</v>
      </c>
      <c r="F281" s="1" t="s">
        <v>592</v>
      </c>
      <c r="G281" s="1" t="s">
        <v>479</v>
      </c>
      <c r="H281" s="4">
        <v>0</v>
      </c>
      <c r="I281" s="1" t="str">
        <f t="shared" si="75"/>
        <v>car3_num2_50mhz_supported for 5G</v>
      </c>
      <c r="J281" s="1" t="str">
        <f t="shared" si="79"/>
        <v>param.car3_num2_50mhz_supported</v>
      </c>
    </row>
    <row r="282" spans="1:10">
      <c r="A282" s="1" t="s">
        <v>35</v>
      </c>
      <c r="B282" s="1" t="s">
        <v>569</v>
      </c>
      <c r="C282" s="30" t="str">
        <f t="shared" si="80"/>
        <v>338</v>
      </c>
      <c r="D282" s="1" t="str">
        <f>DEC2HEX(HEX2DEC(INDEX(BaseAddressTable!$B$2:$B$98,(MATCH(A282,BaseAddressTable!$A$2:$A$98,0))))+HEX2DEC(C282))</f>
        <v>A0260338</v>
      </c>
      <c r="E282" s="1" t="s">
        <v>133</v>
      </c>
      <c r="F282" s="1" t="s">
        <v>593</v>
      </c>
      <c r="G282" s="1" t="s">
        <v>481</v>
      </c>
      <c r="H282" s="4">
        <v>0</v>
      </c>
      <c r="I282" s="1" t="str">
        <f t="shared" si="75"/>
        <v>car3_num1_60mhz_supported for 5G</v>
      </c>
      <c r="J282" s="1" t="str">
        <f t="shared" si="79"/>
        <v>param.car3_num1_60mhz_supported</v>
      </c>
    </row>
    <row r="283" spans="1:10">
      <c r="A283" s="1" t="s">
        <v>35</v>
      </c>
      <c r="B283" s="1" t="s">
        <v>569</v>
      </c>
      <c r="C283" s="30" t="str">
        <f t="shared" si="80"/>
        <v>338</v>
      </c>
      <c r="D283" s="1" t="str">
        <f>DEC2HEX(HEX2DEC(INDEX(BaseAddressTable!$B$2:$B$98,(MATCH(A283,BaseAddressTable!$A$2:$A$98,0))))+HEX2DEC(C283))</f>
        <v>A0260338</v>
      </c>
      <c r="E283" s="1" t="s">
        <v>133</v>
      </c>
      <c r="F283" s="1" t="s">
        <v>594</v>
      </c>
      <c r="G283" s="1" t="s">
        <v>483</v>
      </c>
      <c r="H283" s="4">
        <v>0</v>
      </c>
      <c r="I283" s="1" t="str">
        <f t="shared" si="75"/>
        <v>car3_num2_60mhz_supported for 5G</v>
      </c>
      <c r="J283" s="1" t="str">
        <f t="shared" si="79"/>
        <v>param.car3_num2_60mhz_supported</v>
      </c>
    </row>
    <row r="284" spans="1:10">
      <c r="A284" s="1" t="s">
        <v>35</v>
      </c>
      <c r="B284" s="1" t="s">
        <v>569</v>
      </c>
      <c r="C284" s="30" t="str">
        <f t="shared" si="80"/>
        <v>338</v>
      </c>
      <c r="D284" s="1" t="str">
        <f>DEC2HEX(HEX2DEC(INDEX(BaseAddressTable!$B$2:$B$98,(MATCH(A284,BaseAddressTable!$A$2:$A$98,0))))+HEX2DEC(C284))</f>
        <v>A0260338</v>
      </c>
      <c r="E284" s="1" t="s">
        <v>133</v>
      </c>
      <c r="F284" s="1" t="s">
        <v>595</v>
      </c>
      <c r="G284" s="1" t="s">
        <v>485</v>
      </c>
      <c r="H284" s="4">
        <v>0</v>
      </c>
      <c r="I284" s="1" t="str">
        <f t="shared" si="75"/>
        <v>car3_num1_70mhz_supported for 5G</v>
      </c>
      <c r="J284" s="1" t="str">
        <f t="shared" si="79"/>
        <v>param.car3_num1_70mhz_supported</v>
      </c>
    </row>
    <row r="285" spans="1:10">
      <c r="A285" s="1" t="s">
        <v>35</v>
      </c>
      <c r="B285" s="1" t="s">
        <v>569</v>
      </c>
      <c r="C285" s="30" t="str">
        <f t="shared" si="80"/>
        <v>338</v>
      </c>
      <c r="D285" s="1" t="str">
        <f>DEC2HEX(HEX2DEC(INDEX(BaseAddressTable!$B$2:$B$98,(MATCH(A285,BaseAddressTable!$A$2:$A$98,0))))+HEX2DEC(C285))</f>
        <v>A0260338</v>
      </c>
      <c r="E285" s="1" t="s">
        <v>133</v>
      </c>
      <c r="F285" s="1" t="s">
        <v>596</v>
      </c>
      <c r="G285" s="1" t="s">
        <v>487</v>
      </c>
      <c r="H285" s="4">
        <v>0</v>
      </c>
      <c r="I285" s="1" t="str">
        <f t="shared" si="75"/>
        <v>car3_num2_70mhz_supported for 5G</v>
      </c>
      <c r="J285" s="1" t="str">
        <f t="shared" si="79"/>
        <v>param.car3_num2_70mhz_supported</v>
      </c>
    </row>
    <row r="286" spans="1:10">
      <c r="A286" s="1" t="s">
        <v>35</v>
      </c>
      <c r="B286" s="1" t="s">
        <v>569</v>
      </c>
      <c r="C286" s="30" t="str">
        <f t="shared" si="80"/>
        <v>338</v>
      </c>
      <c r="D286" s="1" t="str">
        <f>DEC2HEX(HEX2DEC(INDEX(BaseAddressTable!$B$2:$B$98,(MATCH(A286,BaseAddressTable!$A$2:$A$98,0))))+HEX2DEC(C286))</f>
        <v>A0260338</v>
      </c>
      <c r="E286" s="1" t="s">
        <v>133</v>
      </c>
      <c r="F286" s="1" t="s">
        <v>597</v>
      </c>
      <c r="G286" s="1" t="s">
        <v>489</v>
      </c>
      <c r="H286" s="4">
        <v>0</v>
      </c>
      <c r="I286" s="1" t="str">
        <f t="shared" si="75"/>
        <v>car3_num1_80mhz_supported for 5G</v>
      </c>
      <c r="J286" s="1" t="str">
        <f t="shared" si="79"/>
        <v>param.car3_num1_80mhz_supported</v>
      </c>
    </row>
    <row r="287" spans="1:10">
      <c r="A287" s="1" t="s">
        <v>35</v>
      </c>
      <c r="B287" s="1" t="s">
        <v>569</v>
      </c>
      <c r="C287" s="30" t="str">
        <f t="shared" si="80"/>
        <v>338</v>
      </c>
      <c r="D287" s="1" t="str">
        <f>DEC2HEX(HEX2DEC(INDEX(BaseAddressTable!$B$2:$B$98,(MATCH(A287,BaseAddressTable!$A$2:$A$98,0))))+HEX2DEC(C287))</f>
        <v>A0260338</v>
      </c>
      <c r="E287" s="1" t="s">
        <v>133</v>
      </c>
      <c r="F287" s="1" t="s">
        <v>598</v>
      </c>
      <c r="G287" s="1" t="s">
        <v>491</v>
      </c>
      <c r="H287" s="4">
        <v>0</v>
      </c>
      <c r="I287" s="1" t="str">
        <f t="shared" si="75"/>
        <v>car3_num2_80mhz_supported for 5G</v>
      </c>
      <c r="J287" s="1" t="str">
        <f t="shared" si="79"/>
        <v>param.car3_num2_80mhz_supported</v>
      </c>
    </row>
    <row r="288" spans="1:10">
      <c r="A288" s="1" t="s">
        <v>35</v>
      </c>
      <c r="B288" s="1" t="s">
        <v>569</v>
      </c>
      <c r="C288" s="30" t="str">
        <f t="shared" si="80"/>
        <v>338</v>
      </c>
      <c r="D288" s="1" t="str">
        <f>DEC2HEX(HEX2DEC(INDEX(BaseAddressTable!$B$2:$B$98,(MATCH(A288,BaseAddressTable!$A$2:$A$98,0))))+HEX2DEC(C288))</f>
        <v>A0260338</v>
      </c>
      <c r="E288" s="1" t="s">
        <v>133</v>
      </c>
      <c r="F288" s="1" t="s">
        <v>599</v>
      </c>
      <c r="G288" s="1" t="s">
        <v>493</v>
      </c>
      <c r="H288" s="4">
        <v>0</v>
      </c>
      <c r="I288" s="1" t="str">
        <f t="shared" si="75"/>
        <v>car3_num1_90mhz_supported for 5G</v>
      </c>
      <c r="J288" s="1" t="str">
        <f t="shared" si="79"/>
        <v>param.car3_num1_90mhz_supported</v>
      </c>
    </row>
    <row r="289" spans="1:10">
      <c r="A289" s="1" t="s">
        <v>35</v>
      </c>
      <c r="B289" s="1" t="s">
        <v>569</v>
      </c>
      <c r="C289" s="30" t="str">
        <f t="shared" si="80"/>
        <v>338</v>
      </c>
      <c r="D289" s="1" t="str">
        <f>DEC2HEX(HEX2DEC(INDEX(BaseAddressTable!$B$2:$B$98,(MATCH(A289,BaseAddressTable!$A$2:$A$98,0))))+HEX2DEC(C289))</f>
        <v>A0260338</v>
      </c>
      <c r="E289" s="1" t="s">
        <v>133</v>
      </c>
      <c r="F289" s="1" t="s">
        <v>600</v>
      </c>
      <c r="G289" s="1" t="s">
        <v>495</v>
      </c>
      <c r="H289" s="4">
        <v>0</v>
      </c>
      <c r="I289" s="1" t="str">
        <f t="shared" ref="I289:I291" si="81">IF(ISNUMBER(SEARCH("num0",F289)),CONCATENATE(F289," for both LTE &amp; 5G"),CONCATENATE(F289," for 5G"))</f>
        <v>car3_num2_90mhz_supported for 5G</v>
      </c>
      <c r="J289" s="1" t="str">
        <f t="shared" si="79"/>
        <v>param.car3_num2_90mhz_supported</v>
      </c>
    </row>
    <row r="290" spans="1:10">
      <c r="A290" s="1" t="s">
        <v>35</v>
      </c>
      <c r="B290" s="1" t="s">
        <v>601</v>
      </c>
      <c r="C290" s="30" t="str">
        <f>DEC2HEX(HEX2DEC(C288)+4)</f>
        <v>33C</v>
      </c>
      <c r="D290" s="1" t="str">
        <f>DEC2HEX(HEX2DEC(INDEX(BaseAddressTable!$B$2:$B$98,(MATCH(A290,BaseAddressTable!$A$2:$A$98,0))))+HEX2DEC(C290))</f>
        <v>A026033C</v>
      </c>
      <c r="E290" s="1" t="s">
        <v>133</v>
      </c>
      <c r="F290" s="1" t="s">
        <v>602</v>
      </c>
      <c r="G290" s="1" t="s">
        <v>166</v>
      </c>
      <c r="H290" s="4">
        <v>0</v>
      </c>
      <c r="I290" s="1" t="str">
        <f t="shared" si="81"/>
        <v>car3_num1_100mhz_supported for 5G</v>
      </c>
      <c r="J290" s="1" t="str">
        <f t="shared" si="79"/>
        <v>param.car3_num1_100mhz_supported</v>
      </c>
    </row>
    <row r="291" spans="1:10">
      <c r="A291" s="1" t="s">
        <v>35</v>
      </c>
      <c r="B291" s="1" t="s">
        <v>601</v>
      </c>
      <c r="C291" s="30" t="str">
        <f t="shared" ref="C291" si="82">C290</f>
        <v>33C</v>
      </c>
      <c r="D291" s="1" t="str">
        <f>DEC2HEX(HEX2DEC(INDEX(BaseAddressTable!$B$2:$B$98,(MATCH(A291,BaseAddressTable!$A$2:$A$98,0))))+HEX2DEC(C291))</f>
        <v>A026033C</v>
      </c>
      <c r="E291" s="1" t="s">
        <v>133</v>
      </c>
      <c r="F291" s="1" t="s">
        <v>603</v>
      </c>
      <c r="G291" s="1" t="s">
        <v>255</v>
      </c>
      <c r="H291" s="4">
        <v>0</v>
      </c>
      <c r="I291" s="1" t="str">
        <f t="shared" si="81"/>
        <v>car3_num2_100mhz_supported for 5G</v>
      </c>
      <c r="J291" s="1" t="str">
        <f t="shared" ref="J291:J297" si="83">IF(E291="RW",CONCATENATE("ctrl.",F291), CONCATENATE("param.",F291))</f>
        <v>param.car3_num2_100mhz_supported</v>
      </c>
    </row>
    <row r="292" spans="1:10">
      <c r="A292" s="1" t="s">
        <v>35</v>
      </c>
      <c r="B292" s="1" t="s">
        <v>604</v>
      </c>
      <c r="C292" s="30">
        <v>400</v>
      </c>
      <c r="D292" s="1" t="str">
        <f>DEC2HEX(HEX2DEC(INDEX(BaseAddressTable!$B$2:$B$98,(MATCH(A292,BaseAddressTable!$A$2:$A$98,0))))+HEX2DEC(C292))</f>
        <v>A0260400</v>
      </c>
      <c r="E292" s="1" t="s">
        <v>133</v>
      </c>
      <c r="F292" s="1" t="s">
        <v>605</v>
      </c>
      <c r="G292" s="1" t="s">
        <v>606</v>
      </c>
      <c r="H292" s="4" t="s">
        <v>607</v>
      </c>
      <c r="I292" s="5" t="s">
        <v>608</v>
      </c>
      <c r="J292" s="1" t="str">
        <f t="shared" ref="J292:J293" si="84">IF(E292="RW",CONCATENATE("ctrl.",F292), CONCATENATE("param.",F292))</f>
        <v>param.t2a_min_up_ns_num0_30MHZ</v>
      </c>
    </row>
    <row r="293" spans="1:10">
      <c r="A293" s="1" t="s">
        <v>35</v>
      </c>
      <c r="B293" s="1" t="s">
        <v>609</v>
      </c>
      <c r="C293" s="30" t="str">
        <f>DEC2HEX(HEX2DEC(C292)+4)</f>
        <v>404</v>
      </c>
      <c r="D293" s="1" t="str">
        <f>DEC2HEX(HEX2DEC(INDEX(BaseAddressTable!$B$2:$B$98,(MATCH(A293,BaseAddressTable!$A$2:$A$98,0))))+HEX2DEC(C293))</f>
        <v>A0260404</v>
      </c>
      <c r="E293" s="1" t="s">
        <v>133</v>
      </c>
      <c r="F293" s="1" t="s">
        <v>610</v>
      </c>
      <c r="G293" s="1" t="s">
        <v>606</v>
      </c>
      <c r="H293" s="4" t="s">
        <v>607</v>
      </c>
      <c r="I293" s="5" t="s">
        <v>611</v>
      </c>
      <c r="J293" s="1" t="str">
        <f t="shared" si="84"/>
        <v>param.t2a_min_up_ns_num0_25MHZ</v>
      </c>
    </row>
    <row r="294" spans="1:10">
      <c r="A294" s="1" t="s">
        <v>35</v>
      </c>
      <c r="B294" s="1" t="s">
        <v>612</v>
      </c>
      <c r="C294" s="30" t="str">
        <f>DEC2HEX(HEX2DEC(C293)+4)</f>
        <v>408</v>
      </c>
      <c r="D294" s="1" t="str">
        <f>DEC2HEX(HEX2DEC(INDEX(BaseAddressTable!$B$2:$B$98,(MATCH(A294,BaseAddressTable!$A$2:$A$98,0))))+HEX2DEC(C294))</f>
        <v>A0260408</v>
      </c>
      <c r="E294" s="1" t="s">
        <v>133</v>
      </c>
      <c r="F294" s="1" t="s">
        <v>613</v>
      </c>
      <c r="G294" s="1" t="s">
        <v>606</v>
      </c>
      <c r="H294" s="4" t="s">
        <v>607</v>
      </c>
      <c r="I294" s="5" t="s">
        <v>614</v>
      </c>
      <c r="J294" s="1" t="str">
        <f t="shared" si="83"/>
        <v>param.t2a_min_up_ns_num0_20MHZ</v>
      </c>
    </row>
    <row r="295" spans="1:10">
      <c r="A295" s="1" t="s">
        <v>35</v>
      </c>
      <c r="B295" s="1" t="s">
        <v>615</v>
      </c>
      <c r="C295" s="30" t="str">
        <f>DEC2HEX(HEX2DEC(C294)+4)</f>
        <v>40C</v>
      </c>
      <c r="D295" s="1" t="str">
        <f>DEC2HEX(HEX2DEC(INDEX(BaseAddressTable!$B$2:$B$98,(MATCH(A295,BaseAddressTable!$A$2:$A$98,0))))+HEX2DEC(C295))</f>
        <v>A026040C</v>
      </c>
      <c r="E295" s="1" t="s">
        <v>133</v>
      </c>
      <c r="F295" s="1" t="s">
        <v>616</v>
      </c>
      <c r="G295" s="1" t="s">
        <v>606</v>
      </c>
      <c r="H295" s="4" t="s">
        <v>607</v>
      </c>
      <c r="I295" s="5" t="s">
        <v>617</v>
      </c>
      <c r="J295" s="1" t="str">
        <f t="shared" si="83"/>
        <v>param.t2a_min_up_ns_num0_15MHZ</v>
      </c>
    </row>
    <row r="296" spans="1:10">
      <c r="A296" s="1" t="s">
        <v>35</v>
      </c>
      <c r="B296" s="1" t="s">
        <v>618</v>
      </c>
      <c r="C296" s="30" t="str">
        <f>DEC2HEX(HEX2DEC(C295)+4)</f>
        <v>410</v>
      </c>
      <c r="D296" s="1" t="str">
        <f>DEC2HEX(HEX2DEC(INDEX(BaseAddressTable!$B$2:$B$98,(MATCH(A296,BaseAddressTable!$A$2:$A$98,0))))+HEX2DEC(C296))</f>
        <v>A0260410</v>
      </c>
      <c r="E296" s="1" t="s">
        <v>133</v>
      </c>
      <c r="F296" s="1" t="s">
        <v>619</v>
      </c>
      <c r="G296" s="1" t="s">
        <v>606</v>
      </c>
      <c r="H296" s="4" t="s">
        <v>620</v>
      </c>
      <c r="I296" s="5" t="s">
        <v>621</v>
      </c>
      <c r="J296" s="1" t="str">
        <f t="shared" si="83"/>
        <v>param.t2a_min_up_ns_num0_10MHZ</v>
      </c>
    </row>
    <row r="297" spans="1:10">
      <c r="A297" s="1" t="s">
        <v>35</v>
      </c>
      <c r="B297" s="1" t="s">
        <v>622</v>
      </c>
      <c r="C297" s="30" t="str">
        <f>DEC2HEX(HEX2DEC(C296)+4)</f>
        <v>414</v>
      </c>
      <c r="D297" s="1" t="str">
        <f>DEC2HEX(HEX2DEC(INDEX(BaseAddressTable!$B$2:$B$98,(MATCH(A297,BaseAddressTable!$A$2:$A$98,0))))+HEX2DEC(C297))</f>
        <v>A0260414</v>
      </c>
      <c r="E297" s="1" t="s">
        <v>133</v>
      </c>
      <c r="F297" s="1" t="s">
        <v>623</v>
      </c>
      <c r="G297" s="1" t="s">
        <v>606</v>
      </c>
      <c r="H297" s="4" t="s">
        <v>624</v>
      </c>
      <c r="I297" s="5" t="s">
        <v>625</v>
      </c>
      <c r="J297" s="1" t="str">
        <f t="shared" si="83"/>
        <v>param.t2a_min_up_ns_num0_5MHZ</v>
      </c>
    </row>
    <row r="298" spans="1:10">
      <c r="A298" s="1" t="s">
        <v>35</v>
      </c>
      <c r="B298" s="1" t="s">
        <v>626</v>
      </c>
      <c r="C298" s="30" t="str">
        <f t="shared" ref="C298:C361" si="85">DEC2HEX(HEX2DEC(C297)+4)</f>
        <v>418</v>
      </c>
      <c r="D298" s="1" t="str">
        <f>DEC2HEX(HEX2DEC(INDEX(BaseAddressTable!$B$2:$B$98,(MATCH(A298,BaseAddressTable!$A$2:$A$98,0))))+HEX2DEC(C298))</f>
        <v>A0260418</v>
      </c>
      <c r="E298" s="1" t="s">
        <v>133</v>
      </c>
      <c r="F298" s="1" t="s">
        <v>627</v>
      </c>
      <c r="G298" s="1" t="s">
        <v>606</v>
      </c>
      <c r="H298" s="4" t="s">
        <v>607</v>
      </c>
      <c r="I298" s="5" t="s">
        <v>628</v>
      </c>
      <c r="J298" s="1" t="str">
        <f t="shared" si="4"/>
        <v>param.t2a_min_up_ns_num1_30MHZ</v>
      </c>
    </row>
    <row r="299" spans="1:10">
      <c r="A299" s="1" t="s">
        <v>35</v>
      </c>
      <c r="B299" s="1" t="s">
        <v>629</v>
      </c>
      <c r="C299" s="30" t="str">
        <f t="shared" si="85"/>
        <v>41C</v>
      </c>
      <c r="D299" s="1" t="str">
        <f>DEC2HEX(HEX2DEC(INDEX(BaseAddressTable!$B$2:$B$98,(MATCH(A299,BaseAddressTable!$A$2:$A$98,0))))+HEX2DEC(C299))</f>
        <v>A026041C</v>
      </c>
      <c r="E299" s="1" t="s">
        <v>133</v>
      </c>
      <c r="F299" s="1" t="s">
        <v>630</v>
      </c>
      <c r="G299" s="1" t="s">
        <v>606</v>
      </c>
      <c r="H299" s="4" t="s">
        <v>607</v>
      </c>
      <c r="I299" s="5" t="s">
        <v>631</v>
      </c>
      <c r="J299" s="1" t="str">
        <f t="shared" ref="J299" si="86">IF(E299="RW",CONCATENATE("ctrl.",F299), CONCATENATE("param.",F299))</f>
        <v>param.t2a_min_up_ns_num1_25MHZ</v>
      </c>
    </row>
    <row r="300" spans="1:10">
      <c r="A300" s="1" t="s">
        <v>35</v>
      </c>
      <c r="B300" s="1" t="s">
        <v>632</v>
      </c>
      <c r="C300" s="30" t="str">
        <f t="shared" si="85"/>
        <v>420</v>
      </c>
      <c r="D300" s="1" t="str">
        <f>DEC2HEX(HEX2DEC(INDEX(BaseAddressTable!$B$2:$B$98,(MATCH(A300,BaseAddressTable!$A$2:$A$98,0))))+HEX2DEC(C300))</f>
        <v>A0260420</v>
      </c>
      <c r="E300" s="1" t="s">
        <v>133</v>
      </c>
      <c r="F300" s="1" t="s">
        <v>633</v>
      </c>
      <c r="G300" s="1" t="s">
        <v>606</v>
      </c>
      <c r="H300" s="4" t="s">
        <v>607</v>
      </c>
      <c r="I300" s="5" t="s">
        <v>634</v>
      </c>
      <c r="J300" s="1" t="str">
        <f t="shared" si="4"/>
        <v>param.t2a_min_up_ns_num1_20MHZ</v>
      </c>
    </row>
    <row r="301" spans="1:10">
      <c r="A301" s="1" t="s">
        <v>35</v>
      </c>
      <c r="B301" s="1" t="s">
        <v>635</v>
      </c>
      <c r="C301" s="30" t="str">
        <f t="shared" si="85"/>
        <v>424</v>
      </c>
      <c r="D301" s="1" t="str">
        <f>DEC2HEX(HEX2DEC(INDEX(BaseAddressTable!$B$2:$B$98,(MATCH(A301,BaseAddressTable!$A$2:$A$98,0))))+HEX2DEC(C301))</f>
        <v>A0260424</v>
      </c>
      <c r="E301" s="1" t="s">
        <v>133</v>
      </c>
      <c r="F301" s="1" t="s">
        <v>636</v>
      </c>
      <c r="G301" s="1" t="s">
        <v>606</v>
      </c>
      <c r="H301" s="4" t="s">
        <v>607</v>
      </c>
      <c r="I301" s="5" t="s">
        <v>637</v>
      </c>
      <c r="J301" s="1" t="str">
        <f t="shared" si="4"/>
        <v>param.t2a_min_up_ns_num1_15MHZ</v>
      </c>
    </row>
    <row r="302" spans="1:10">
      <c r="A302" s="1" t="s">
        <v>35</v>
      </c>
      <c r="B302" s="1" t="s">
        <v>638</v>
      </c>
      <c r="C302" s="30" t="str">
        <f t="shared" si="85"/>
        <v>428</v>
      </c>
      <c r="D302" s="1" t="str">
        <f>DEC2HEX(HEX2DEC(INDEX(BaseAddressTable!$B$2:$B$98,(MATCH(A302,BaseAddressTable!$A$2:$A$98,0))))+HEX2DEC(C302))</f>
        <v>A0260428</v>
      </c>
      <c r="E302" s="1" t="s">
        <v>133</v>
      </c>
      <c r="F302" s="1" t="s">
        <v>639</v>
      </c>
      <c r="G302" s="1" t="s">
        <v>606</v>
      </c>
      <c r="H302" s="4" t="s">
        <v>620</v>
      </c>
      <c r="I302" s="5" t="s">
        <v>640</v>
      </c>
      <c r="J302" s="1" t="str">
        <f t="shared" si="4"/>
        <v>param.t2a_min_up_ns_num1_10MHZ</v>
      </c>
    </row>
    <row r="303" spans="1:10">
      <c r="A303" s="1" t="s">
        <v>35</v>
      </c>
      <c r="B303" s="1" t="s">
        <v>641</v>
      </c>
      <c r="C303" s="30" t="str">
        <f t="shared" si="85"/>
        <v>42C</v>
      </c>
      <c r="D303" s="1" t="str">
        <f>DEC2HEX(HEX2DEC(INDEX(BaseAddressTable!$B$2:$B$98,(MATCH(A303,BaseAddressTable!$A$2:$A$98,0))))+HEX2DEC(C303))</f>
        <v>A026042C</v>
      </c>
      <c r="E303" s="1" t="s">
        <v>133</v>
      </c>
      <c r="F303" s="1" t="s">
        <v>642</v>
      </c>
      <c r="G303" s="1" t="s">
        <v>606</v>
      </c>
      <c r="H303" s="4" t="s">
        <v>624</v>
      </c>
      <c r="I303" s="5" t="s">
        <v>643</v>
      </c>
      <c r="J303" s="1" t="str">
        <f t="shared" si="4"/>
        <v>param.t2a_min_up_ns_num1_5MHZ</v>
      </c>
    </row>
    <row r="304" spans="1:10">
      <c r="A304" s="1" t="s">
        <v>35</v>
      </c>
      <c r="B304" s="1" t="s">
        <v>644</v>
      </c>
      <c r="C304" s="30" t="str">
        <f t="shared" si="85"/>
        <v>430</v>
      </c>
      <c r="D304" s="1" t="str">
        <f>DEC2HEX(HEX2DEC(INDEX(BaseAddressTable!$B$2:$B$98,(MATCH(A304,BaseAddressTable!$A$2:$A$98,0))))+HEX2DEC(C304))</f>
        <v>A0260430</v>
      </c>
      <c r="E304" s="1" t="s">
        <v>133</v>
      </c>
      <c r="F304" s="1" t="s">
        <v>645</v>
      </c>
      <c r="G304" s="1" t="s">
        <v>606</v>
      </c>
      <c r="H304" s="4" t="s">
        <v>607</v>
      </c>
      <c r="I304" s="5" t="s">
        <v>646</v>
      </c>
      <c r="J304" s="1" t="str">
        <f t="shared" ref="J304:J308" si="87">IF(E304="RW",CONCATENATE("ctrl.",F304), CONCATENATE("param.",F304))</f>
        <v>param.t2a_min_up_ns_num2_30MHZ</v>
      </c>
    </row>
    <row r="305" spans="1:10">
      <c r="A305" s="1" t="s">
        <v>35</v>
      </c>
      <c r="B305" s="1" t="s">
        <v>647</v>
      </c>
      <c r="C305" s="30" t="str">
        <f t="shared" si="85"/>
        <v>434</v>
      </c>
      <c r="D305" s="1" t="str">
        <f>DEC2HEX(HEX2DEC(INDEX(BaseAddressTable!$B$2:$B$98,(MATCH(A305,BaseAddressTable!$A$2:$A$98,0))))+HEX2DEC(C305))</f>
        <v>A0260434</v>
      </c>
      <c r="E305" s="1" t="s">
        <v>133</v>
      </c>
      <c r="F305" s="1" t="s">
        <v>648</v>
      </c>
      <c r="G305" s="1" t="s">
        <v>606</v>
      </c>
      <c r="H305" s="4" t="s">
        <v>607</v>
      </c>
      <c r="I305" s="5" t="s">
        <v>646</v>
      </c>
      <c r="J305" s="1" t="str">
        <f t="shared" si="87"/>
        <v>param.t2a_min_up_ns_num2_25MHZ</v>
      </c>
    </row>
    <row r="306" spans="1:10">
      <c r="A306" s="1" t="s">
        <v>35</v>
      </c>
      <c r="B306" s="1" t="s">
        <v>649</v>
      </c>
      <c r="C306" s="30" t="str">
        <f t="shared" si="85"/>
        <v>438</v>
      </c>
      <c r="D306" s="1" t="str">
        <f>DEC2HEX(HEX2DEC(INDEX(BaseAddressTable!$B$2:$B$98,(MATCH(A306,BaseAddressTable!$A$2:$A$98,0))))+HEX2DEC(C306))</f>
        <v>A0260438</v>
      </c>
      <c r="E306" s="1" t="s">
        <v>133</v>
      </c>
      <c r="F306" s="1" t="s">
        <v>650</v>
      </c>
      <c r="G306" s="1" t="s">
        <v>606</v>
      </c>
      <c r="H306" s="4" t="s">
        <v>607</v>
      </c>
      <c r="I306" s="5" t="s">
        <v>651</v>
      </c>
      <c r="J306" s="1" t="str">
        <f t="shared" si="87"/>
        <v>param.t2a_min_up_ns_num2_20MHZ</v>
      </c>
    </row>
    <row r="307" spans="1:10">
      <c r="A307" s="1" t="s">
        <v>35</v>
      </c>
      <c r="B307" s="1" t="s">
        <v>652</v>
      </c>
      <c r="C307" s="30" t="str">
        <f t="shared" si="85"/>
        <v>43C</v>
      </c>
      <c r="D307" s="1" t="str">
        <f>DEC2HEX(HEX2DEC(INDEX(BaseAddressTable!$B$2:$B$98,(MATCH(A307,BaseAddressTable!$A$2:$A$98,0))))+HEX2DEC(C307))</f>
        <v>A026043C</v>
      </c>
      <c r="E307" s="1" t="s">
        <v>133</v>
      </c>
      <c r="F307" s="1" t="s">
        <v>653</v>
      </c>
      <c r="G307" s="1" t="s">
        <v>606</v>
      </c>
      <c r="H307" s="4" t="s">
        <v>607</v>
      </c>
      <c r="I307" s="5" t="s">
        <v>654</v>
      </c>
      <c r="J307" s="1" t="str">
        <f t="shared" si="87"/>
        <v>param.t2a_min_up_ns_num2_15MHZ</v>
      </c>
    </row>
    <row r="308" spans="1:10">
      <c r="A308" s="1" t="s">
        <v>35</v>
      </c>
      <c r="B308" s="1" t="s">
        <v>655</v>
      </c>
      <c r="C308" s="30" t="str">
        <f t="shared" si="85"/>
        <v>440</v>
      </c>
      <c r="D308" s="1" t="str">
        <f>DEC2HEX(HEX2DEC(INDEX(BaseAddressTable!$B$2:$B$98,(MATCH(A308,BaseAddressTable!$A$2:$A$98,0))))+HEX2DEC(C308))</f>
        <v>A0260440</v>
      </c>
      <c r="E308" s="1" t="s">
        <v>133</v>
      </c>
      <c r="F308" s="1" t="s">
        <v>656</v>
      </c>
      <c r="G308" s="1" t="s">
        <v>606</v>
      </c>
      <c r="H308" s="4" t="s">
        <v>620</v>
      </c>
      <c r="I308" s="5" t="s">
        <v>657</v>
      </c>
      <c r="J308" s="1" t="str">
        <f t="shared" si="87"/>
        <v>param.t2a_min_up_ns_num2_10MHZ</v>
      </c>
    </row>
    <row r="309" spans="1:10">
      <c r="A309" s="1" t="s">
        <v>35</v>
      </c>
      <c r="B309" s="1" t="s">
        <v>658</v>
      </c>
      <c r="C309" s="30" t="str">
        <f t="shared" si="85"/>
        <v>444</v>
      </c>
      <c r="D309" s="1" t="str">
        <f>DEC2HEX(HEX2DEC(INDEX(BaseAddressTable!$B$2:$B$98,(MATCH(A309,BaseAddressTable!$A$2:$A$98,0))))+HEX2DEC(C309))</f>
        <v>A0260444</v>
      </c>
      <c r="E309" s="1" t="s">
        <v>133</v>
      </c>
      <c r="F309" s="1" t="s">
        <v>659</v>
      </c>
      <c r="G309" s="1" t="s">
        <v>606</v>
      </c>
      <c r="H309" s="4">
        <v>72038</v>
      </c>
      <c r="I309" s="5" t="s">
        <v>660</v>
      </c>
      <c r="J309" s="1" t="str">
        <f t="shared" si="4"/>
        <v>param.tup_reception_window_dl_ns</v>
      </c>
    </row>
    <row r="310" spans="1:10">
      <c r="A310" s="1" t="s">
        <v>35</v>
      </c>
      <c r="B310" s="1" t="s">
        <v>661</v>
      </c>
      <c r="C310" s="30" t="str">
        <f t="shared" si="85"/>
        <v>448</v>
      </c>
      <c r="D310" s="1" t="str">
        <f>DEC2HEX(HEX2DEC(INDEX(BaseAddressTable!$B$2:$B$98,(MATCH(A310,BaseAddressTable!$A$2:$A$98,0))))+HEX2DEC(C310))</f>
        <v>A0260448</v>
      </c>
      <c r="E310" s="1" t="s">
        <v>133</v>
      </c>
      <c r="F310" s="1" t="s">
        <v>662</v>
      </c>
      <c r="G310" s="1" t="s">
        <v>606</v>
      </c>
      <c r="H310" s="4">
        <v>48440</v>
      </c>
      <c r="I310" s="5" t="s">
        <v>663</v>
      </c>
      <c r="J310" s="1" t="str">
        <f t="shared" si="4"/>
        <v>param.tcp_reception_window_dl_ns</v>
      </c>
    </row>
    <row r="311" spans="1:10">
      <c r="A311" s="1" t="s">
        <v>35</v>
      </c>
      <c r="B311" s="1" t="s">
        <v>664</v>
      </c>
      <c r="C311" s="30" t="str">
        <f t="shared" si="85"/>
        <v>44C</v>
      </c>
      <c r="D311" s="1" t="str">
        <f>DEC2HEX(HEX2DEC(INDEX(BaseAddressTable!$B$2:$B$98,(MATCH(A311,BaseAddressTable!$A$2:$A$98,0))))+HEX2DEC(C311))</f>
        <v>A026044C</v>
      </c>
      <c r="E311" s="1" t="s">
        <v>133</v>
      </c>
      <c r="F311" s="1" t="s">
        <v>665</v>
      </c>
      <c r="G311" s="1" t="s">
        <v>606</v>
      </c>
      <c r="H311" s="4" t="s">
        <v>666</v>
      </c>
      <c r="I311" s="5" t="s">
        <v>667</v>
      </c>
      <c r="J311" s="1" t="str">
        <f t="shared" si="4"/>
        <v>param.tcp_adv_dl_ns</v>
      </c>
    </row>
    <row r="312" spans="1:10">
      <c r="A312" s="1" t="s">
        <v>35</v>
      </c>
      <c r="B312" s="1" t="s">
        <v>668</v>
      </c>
      <c r="C312" s="30" t="str">
        <f t="shared" si="85"/>
        <v>450</v>
      </c>
      <c r="D312" s="1" t="str">
        <f>DEC2HEX(HEX2DEC(INDEX(BaseAddressTable!$B$2:$B$98,(MATCH(A312,BaseAddressTable!$A$2:$A$98,0))))+HEX2DEC(C312))</f>
        <v>A0260450</v>
      </c>
      <c r="E312" s="1" t="s">
        <v>133</v>
      </c>
      <c r="F312" s="1" t="s">
        <v>669</v>
      </c>
      <c r="G312" s="1" t="s">
        <v>606</v>
      </c>
      <c r="H312" s="4" t="s">
        <v>670</v>
      </c>
      <c r="I312" s="5" t="s">
        <v>671</v>
      </c>
      <c r="J312" s="1" t="str">
        <f t="shared" ref="J312" si="88">IF(E312="RW",CONCATENATE("ctrl.",F312), CONCATENATE("param.",F312))</f>
        <v>param.ta3_min_up_ns_num0_30MHZ</v>
      </c>
    </row>
    <row r="313" spans="1:10">
      <c r="A313" s="1" t="s">
        <v>35</v>
      </c>
      <c r="B313" s="1" t="s">
        <v>672</v>
      </c>
      <c r="C313" s="30" t="str">
        <f t="shared" si="85"/>
        <v>454</v>
      </c>
      <c r="D313" s="1" t="str">
        <f>DEC2HEX(HEX2DEC(INDEX(BaseAddressTable!$B$2:$B$98,(MATCH(A313,BaseAddressTable!$A$2:$A$98,0))))+HEX2DEC(C313))</f>
        <v>A0260454</v>
      </c>
      <c r="E313" s="1" t="s">
        <v>133</v>
      </c>
      <c r="F313" s="1" t="s">
        <v>673</v>
      </c>
      <c r="G313" s="1" t="s">
        <v>606</v>
      </c>
      <c r="H313" s="4" t="s">
        <v>670</v>
      </c>
      <c r="I313" s="5" t="s">
        <v>674</v>
      </c>
      <c r="J313" s="1" t="str">
        <f t="shared" ref="J313" si="89">IF(E313="RW",CONCATENATE("ctrl.",F313), CONCATENATE("param.",F313))</f>
        <v>param.ta3_min_up_ns_num0_25MHZ</v>
      </c>
    </row>
    <row r="314" spans="1:10">
      <c r="A314" s="1" t="s">
        <v>35</v>
      </c>
      <c r="B314" s="1" t="s">
        <v>675</v>
      </c>
      <c r="C314" s="30" t="str">
        <f t="shared" si="85"/>
        <v>458</v>
      </c>
      <c r="D314" s="1" t="str">
        <f>DEC2HEX(HEX2DEC(INDEX(BaseAddressTable!$B$2:$B$98,(MATCH(A314,BaseAddressTable!$A$2:$A$98,0))))+HEX2DEC(C314))</f>
        <v>A0260458</v>
      </c>
      <c r="E314" s="1" t="s">
        <v>133</v>
      </c>
      <c r="F314" s="1" t="s">
        <v>676</v>
      </c>
      <c r="G314" s="1" t="s">
        <v>606</v>
      </c>
      <c r="H314" s="4" t="s">
        <v>670</v>
      </c>
      <c r="I314" s="5" t="s">
        <v>677</v>
      </c>
      <c r="J314" s="1" t="str">
        <f t="shared" si="4"/>
        <v>param.ta3_min_up_ns_num0_20MHZ</v>
      </c>
    </row>
    <row r="315" spans="1:10">
      <c r="A315" s="1" t="s">
        <v>35</v>
      </c>
      <c r="B315" s="1" t="s">
        <v>678</v>
      </c>
      <c r="C315" s="30" t="str">
        <f t="shared" si="85"/>
        <v>45C</v>
      </c>
      <c r="D315" s="1" t="str">
        <f>DEC2HEX(HEX2DEC(INDEX(BaseAddressTable!$B$2:$B$98,(MATCH(A315,BaseAddressTable!$A$2:$A$98,0))))+HEX2DEC(C315))</f>
        <v>A026045C</v>
      </c>
      <c r="E315" s="1" t="s">
        <v>133</v>
      </c>
      <c r="F315" s="1" t="s">
        <v>679</v>
      </c>
      <c r="G315" s="1" t="s">
        <v>606</v>
      </c>
      <c r="H315" s="4" t="s">
        <v>670</v>
      </c>
      <c r="I315" s="5" t="s">
        <v>680</v>
      </c>
      <c r="J315" s="1" t="str">
        <f t="shared" si="4"/>
        <v>param.ta3_min_up_ns_num0_15MHZ</v>
      </c>
    </row>
    <row r="316" spans="1:10">
      <c r="A316" s="1" t="s">
        <v>35</v>
      </c>
      <c r="B316" s="1" t="s">
        <v>681</v>
      </c>
      <c r="C316" s="30" t="str">
        <f t="shared" si="85"/>
        <v>460</v>
      </c>
      <c r="D316" s="1" t="str">
        <f>DEC2HEX(HEX2DEC(INDEX(BaseAddressTable!$B$2:$B$98,(MATCH(A316,BaseAddressTable!$A$2:$A$98,0))))+HEX2DEC(C316))</f>
        <v>A0260460</v>
      </c>
      <c r="E316" s="1" t="s">
        <v>133</v>
      </c>
      <c r="F316" s="1" t="s">
        <v>682</v>
      </c>
      <c r="G316" s="1" t="s">
        <v>606</v>
      </c>
      <c r="H316" s="52" t="s">
        <v>683</v>
      </c>
      <c r="I316" s="5" t="s">
        <v>684</v>
      </c>
      <c r="J316" s="1" t="str">
        <f t="shared" si="4"/>
        <v>param.ta3_min_up_ns_num0_10MHZ</v>
      </c>
    </row>
    <row r="317" spans="1:10">
      <c r="A317" s="1" t="s">
        <v>35</v>
      </c>
      <c r="B317" s="1" t="s">
        <v>685</v>
      </c>
      <c r="C317" s="30" t="str">
        <f t="shared" si="85"/>
        <v>464</v>
      </c>
      <c r="D317" s="1" t="str">
        <f>DEC2HEX(HEX2DEC(INDEX(BaseAddressTable!$B$2:$B$98,(MATCH(A317,BaseAddressTable!$A$2:$A$98,0))))+HEX2DEC(C317))</f>
        <v>A0260464</v>
      </c>
      <c r="E317" s="1" t="s">
        <v>133</v>
      </c>
      <c r="F317" s="1" t="s">
        <v>686</v>
      </c>
      <c r="G317" s="1" t="s">
        <v>606</v>
      </c>
      <c r="H317" s="52" t="s">
        <v>687</v>
      </c>
      <c r="I317" s="5" t="s">
        <v>688</v>
      </c>
      <c r="J317" s="1" t="str">
        <f t="shared" si="4"/>
        <v>param.ta3_min_up_ns_num0_5MHZ</v>
      </c>
    </row>
    <row r="318" spans="1:10">
      <c r="A318" s="1" t="s">
        <v>35</v>
      </c>
      <c r="B318" s="1" t="s">
        <v>689</v>
      </c>
      <c r="C318" s="30" t="str">
        <f t="shared" si="85"/>
        <v>468</v>
      </c>
      <c r="D318" s="1" t="str">
        <f>DEC2HEX(HEX2DEC(INDEX(BaseAddressTable!$B$2:$B$98,(MATCH(A318,BaseAddressTable!$A$2:$A$98,0))))+HEX2DEC(C318))</f>
        <v>A0260468</v>
      </c>
      <c r="E318" s="1" t="s">
        <v>133</v>
      </c>
      <c r="F318" s="1" t="s">
        <v>690</v>
      </c>
      <c r="G318" s="1" t="s">
        <v>606</v>
      </c>
      <c r="H318" s="4" t="s">
        <v>670</v>
      </c>
      <c r="I318" s="5" t="s">
        <v>691</v>
      </c>
      <c r="J318" s="1" t="str">
        <f t="shared" si="4"/>
        <v>param.ta3_min_up_ns_num1_30MHZ</v>
      </c>
    </row>
    <row r="319" spans="1:10">
      <c r="A319" s="1" t="s">
        <v>35</v>
      </c>
      <c r="B319" s="1" t="s">
        <v>692</v>
      </c>
      <c r="C319" s="30" t="str">
        <f t="shared" si="85"/>
        <v>46C</v>
      </c>
      <c r="D319" s="1" t="str">
        <f>DEC2HEX(HEX2DEC(INDEX(BaseAddressTable!$B$2:$B$98,(MATCH(A319,BaseAddressTable!$A$2:$A$98,0))))+HEX2DEC(C319))</f>
        <v>A026046C</v>
      </c>
      <c r="E319" s="1" t="s">
        <v>133</v>
      </c>
      <c r="F319" s="1" t="s">
        <v>693</v>
      </c>
      <c r="G319" s="1" t="s">
        <v>606</v>
      </c>
      <c r="H319" s="4" t="s">
        <v>670</v>
      </c>
      <c r="I319" s="5" t="s">
        <v>694</v>
      </c>
      <c r="J319" s="1" t="str">
        <f t="shared" si="4"/>
        <v>param.ta3_min_up_ns_num1_25MHZ</v>
      </c>
    </row>
    <row r="320" spans="1:10">
      <c r="A320" s="1" t="s">
        <v>35</v>
      </c>
      <c r="B320" s="1" t="s">
        <v>695</v>
      </c>
      <c r="C320" s="30" t="str">
        <f t="shared" si="85"/>
        <v>470</v>
      </c>
      <c r="D320" s="1" t="str">
        <f>DEC2HEX(HEX2DEC(INDEX(BaseAddressTable!$B$2:$B$98,(MATCH(A320,BaseAddressTable!$A$2:$A$98,0))))+HEX2DEC(C320))</f>
        <v>A0260470</v>
      </c>
      <c r="E320" s="1" t="s">
        <v>133</v>
      </c>
      <c r="F320" s="1" t="s">
        <v>696</v>
      </c>
      <c r="G320" s="1" t="s">
        <v>606</v>
      </c>
      <c r="H320" s="4" t="s">
        <v>670</v>
      </c>
      <c r="I320" s="5" t="s">
        <v>697</v>
      </c>
      <c r="J320" s="1" t="str">
        <f t="shared" ref="J320:J324" si="90">IF(E320="RW",CONCATENATE("ctrl.",F320), CONCATENATE("param.",F320))</f>
        <v>param.ta3_min_up_ns_num1_20MHZ</v>
      </c>
    </row>
    <row r="321" spans="1:10">
      <c r="A321" s="1" t="s">
        <v>35</v>
      </c>
      <c r="B321" s="1" t="s">
        <v>698</v>
      </c>
      <c r="C321" s="30" t="str">
        <f t="shared" si="85"/>
        <v>474</v>
      </c>
      <c r="D321" s="1" t="str">
        <f>DEC2HEX(HEX2DEC(INDEX(BaseAddressTable!$B$2:$B$98,(MATCH(A321,BaseAddressTable!$A$2:$A$98,0))))+HEX2DEC(C321))</f>
        <v>A0260474</v>
      </c>
      <c r="E321" s="1" t="s">
        <v>133</v>
      </c>
      <c r="F321" s="1" t="s">
        <v>699</v>
      </c>
      <c r="G321" s="1" t="s">
        <v>606</v>
      </c>
      <c r="H321" s="4" t="s">
        <v>670</v>
      </c>
      <c r="I321" s="5" t="s">
        <v>700</v>
      </c>
      <c r="J321" s="1" t="str">
        <f t="shared" si="90"/>
        <v>param.ta3_min_up_ns_num1_15MHZ</v>
      </c>
    </row>
    <row r="322" spans="1:10">
      <c r="A322" s="1" t="s">
        <v>35</v>
      </c>
      <c r="B322" s="1" t="s">
        <v>701</v>
      </c>
      <c r="C322" s="30" t="str">
        <f t="shared" si="85"/>
        <v>478</v>
      </c>
      <c r="D322" s="1" t="str">
        <f>DEC2HEX(HEX2DEC(INDEX(BaseAddressTable!$B$2:$B$98,(MATCH(A322,BaseAddressTable!$A$2:$A$98,0))))+HEX2DEC(C322))</f>
        <v>A0260478</v>
      </c>
      <c r="E322" s="1" t="s">
        <v>133</v>
      </c>
      <c r="F322" s="1" t="s">
        <v>702</v>
      </c>
      <c r="G322" s="1" t="s">
        <v>606</v>
      </c>
      <c r="H322" s="52" t="s">
        <v>683</v>
      </c>
      <c r="I322" s="5" t="s">
        <v>703</v>
      </c>
      <c r="J322" s="1" t="str">
        <f t="shared" si="90"/>
        <v>param.ta3_min_up_ns_num1_10MHZ</v>
      </c>
    </row>
    <row r="323" spans="1:10">
      <c r="A323" s="1" t="s">
        <v>35</v>
      </c>
      <c r="B323" s="1" t="s">
        <v>704</v>
      </c>
      <c r="C323" s="30" t="str">
        <f t="shared" si="85"/>
        <v>47C</v>
      </c>
      <c r="D323" s="1" t="str">
        <f>DEC2HEX(HEX2DEC(INDEX(BaseAddressTable!$B$2:$B$98,(MATCH(A323,BaseAddressTable!$A$2:$A$98,0))))+HEX2DEC(C323))</f>
        <v>A026047C</v>
      </c>
      <c r="E323" s="1" t="s">
        <v>133</v>
      </c>
      <c r="F323" s="1" t="s">
        <v>705</v>
      </c>
      <c r="G323" s="1" t="s">
        <v>606</v>
      </c>
      <c r="H323" s="52" t="s">
        <v>687</v>
      </c>
      <c r="I323" s="5" t="s">
        <v>706</v>
      </c>
      <c r="J323" s="1" t="str">
        <f t="shared" si="90"/>
        <v>param.ta3_min_up_ns_num1_5MHZ</v>
      </c>
    </row>
    <row r="324" spans="1:10">
      <c r="A324" s="1" t="s">
        <v>35</v>
      </c>
      <c r="B324" s="1" t="s">
        <v>707</v>
      </c>
      <c r="C324" s="30" t="str">
        <f t="shared" si="85"/>
        <v>480</v>
      </c>
      <c r="D324" s="1" t="str">
        <f>DEC2HEX(HEX2DEC(INDEX(BaseAddressTable!$B$2:$B$98,(MATCH(A324,BaseAddressTable!$A$2:$A$98,0))))+HEX2DEC(C324))</f>
        <v>A0260480</v>
      </c>
      <c r="E324" s="1" t="s">
        <v>133</v>
      </c>
      <c r="F324" s="1" t="s">
        <v>708</v>
      </c>
      <c r="G324" s="1" t="s">
        <v>606</v>
      </c>
      <c r="H324" s="4" t="s">
        <v>670</v>
      </c>
      <c r="I324" s="5" t="s">
        <v>709</v>
      </c>
      <c r="J324" s="1" t="str">
        <f t="shared" si="90"/>
        <v>param.ta3_min_up_ns_num2_30MHZ</v>
      </c>
    </row>
    <row r="325" spans="1:10">
      <c r="A325" s="1" t="s">
        <v>35</v>
      </c>
      <c r="B325" s="1" t="s">
        <v>710</v>
      </c>
      <c r="C325" s="30" t="str">
        <f t="shared" si="85"/>
        <v>484</v>
      </c>
      <c r="D325" s="1" t="str">
        <f>DEC2HEX(HEX2DEC(INDEX(BaseAddressTable!$B$2:$B$98,(MATCH(A325,BaseAddressTable!$A$2:$A$98,0))))+HEX2DEC(C325))</f>
        <v>A0260484</v>
      </c>
      <c r="E325" s="1" t="s">
        <v>133</v>
      </c>
      <c r="F325" s="1" t="s">
        <v>711</v>
      </c>
      <c r="G325" s="1" t="s">
        <v>606</v>
      </c>
      <c r="H325" s="4" t="s">
        <v>670</v>
      </c>
      <c r="I325" s="5" t="s">
        <v>712</v>
      </c>
      <c r="J325" s="1" t="str">
        <f t="shared" ref="J325" si="91">IF(E325="RW",CONCATENATE("ctrl.",F325), CONCATENATE("param.",F325))</f>
        <v>param.ta3_min_up_ns_num2_25MHZ</v>
      </c>
    </row>
    <row r="326" spans="1:10">
      <c r="A326" s="1" t="s">
        <v>35</v>
      </c>
      <c r="B326" s="1" t="s">
        <v>713</v>
      </c>
      <c r="C326" s="30" t="str">
        <f>DEC2HEX(HEX2DEC(C325)+4)</f>
        <v>488</v>
      </c>
      <c r="D326" s="1" t="str">
        <f>DEC2HEX(HEX2DEC(INDEX(BaseAddressTable!$B$2:$B$98,(MATCH(A326,BaseAddressTable!$A$2:$A$98,0))))+HEX2DEC(C326))</f>
        <v>A0260488</v>
      </c>
      <c r="E326" s="1" t="s">
        <v>133</v>
      </c>
      <c r="F326" s="1" t="s">
        <v>714</v>
      </c>
      <c r="G326" s="1" t="s">
        <v>606</v>
      </c>
      <c r="H326" s="4" t="s">
        <v>670</v>
      </c>
      <c r="I326" s="5" t="s">
        <v>715</v>
      </c>
      <c r="J326" s="1" t="str">
        <f t="shared" ref="J326:J329" si="92">IF(E326="RW",CONCATENATE("ctrl.",F326), CONCATENATE("param.",F326))</f>
        <v>param.ta3_min_up_ns_num2_20MHZ</v>
      </c>
    </row>
    <row r="327" spans="1:10">
      <c r="A327" s="1" t="s">
        <v>35</v>
      </c>
      <c r="B327" s="1" t="s">
        <v>716</v>
      </c>
      <c r="C327" s="30" t="str">
        <f t="shared" si="85"/>
        <v>48C</v>
      </c>
      <c r="D327" s="1" t="str">
        <f>DEC2HEX(HEX2DEC(INDEX(BaseAddressTable!$B$2:$B$98,(MATCH(A327,BaseAddressTable!$A$2:$A$98,0))))+HEX2DEC(C327))</f>
        <v>A026048C</v>
      </c>
      <c r="E327" s="1" t="s">
        <v>133</v>
      </c>
      <c r="F327" s="1" t="s">
        <v>717</v>
      </c>
      <c r="G327" s="1" t="s">
        <v>606</v>
      </c>
      <c r="H327" s="4" t="s">
        <v>670</v>
      </c>
      <c r="I327" s="5" t="s">
        <v>718</v>
      </c>
      <c r="J327" s="1" t="str">
        <f t="shared" si="92"/>
        <v>param.ta3_min_up_ns_num2_15MHZ</v>
      </c>
    </row>
    <row r="328" spans="1:10">
      <c r="A328" s="1" t="s">
        <v>35</v>
      </c>
      <c r="B328" s="1" t="s">
        <v>719</v>
      </c>
      <c r="C328" s="30" t="str">
        <f t="shared" si="85"/>
        <v>490</v>
      </c>
      <c r="D328" s="1" t="str">
        <f>DEC2HEX(HEX2DEC(INDEX(BaseAddressTable!$B$2:$B$98,(MATCH(A328,BaseAddressTable!$A$2:$A$98,0))))+HEX2DEC(C328))</f>
        <v>A0260490</v>
      </c>
      <c r="E328" s="1" t="s">
        <v>133</v>
      </c>
      <c r="F328" s="1" t="s">
        <v>720</v>
      </c>
      <c r="G328" s="1" t="s">
        <v>606</v>
      </c>
      <c r="H328" s="52" t="s">
        <v>683</v>
      </c>
      <c r="I328" s="5" t="s">
        <v>721</v>
      </c>
      <c r="J328" s="1" t="str">
        <f t="shared" si="92"/>
        <v>param.ta3_min_up_ns_num2_10MHZ</v>
      </c>
    </row>
    <row r="329" spans="1:10">
      <c r="A329" s="1" t="s">
        <v>35</v>
      </c>
      <c r="B329" s="1" t="s">
        <v>722</v>
      </c>
      <c r="C329" s="30" t="str">
        <f t="shared" si="85"/>
        <v>494</v>
      </c>
      <c r="D329" s="1" t="str">
        <f>DEC2HEX(HEX2DEC(INDEX(BaseAddressTable!$B$2:$B$98,(MATCH(A329,BaseAddressTable!$A$2:$A$98,0))))+HEX2DEC(C329))</f>
        <v>A0260494</v>
      </c>
      <c r="E329" s="1" t="s">
        <v>133</v>
      </c>
      <c r="F329" s="1" t="s">
        <v>723</v>
      </c>
      <c r="G329" s="1" t="s">
        <v>606</v>
      </c>
      <c r="H329" s="4" t="s">
        <v>724</v>
      </c>
      <c r="I329" s="5" t="s">
        <v>725</v>
      </c>
      <c r="J329" s="1" t="str">
        <f t="shared" si="92"/>
        <v>param.ta3_min_up_prach_ns_30MHZ</v>
      </c>
    </row>
    <row r="330" spans="1:10">
      <c r="A330" s="1" t="s">
        <v>35</v>
      </c>
      <c r="B330" s="1" t="s">
        <v>726</v>
      </c>
      <c r="C330" s="30" t="str">
        <f t="shared" si="85"/>
        <v>498</v>
      </c>
      <c r="D330" s="1" t="str">
        <f>DEC2HEX(HEX2DEC(INDEX(BaseAddressTable!$B$2:$B$98,(MATCH(A330,BaseAddressTable!$A$2:$A$98,0))))+HEX2DEC(C330))</f>
        <v>A0260498</v>
      </c>
      <c r="E330" s="1" t="s">
        <v>133</v>
      </c>
      <c r="F330" s="1" t="s">
        <v>727</v>
      </c>
      <c r="G330" s="1" t="s">
        <v>606</v>
      </c>
      <c r="H330" s="4" t="s">
        <v>724</v>
      </c>
      <c r="I330" s="5" t="s">
        <v>728</v>
      </c>
      <c r="J330" s="1" t="str">
        <f t="shared" ref="J330" si="93">IF(E330="RW",CONCATENATE("ctrl.",F330), CONCATENATE("param.",F330))</f>
        <v>param.ta3_min_up_prach_ns_25MHZ</v>
      </c>
    </row>
    <row r="331" spans="1:10">
      <c r="A331" s="1" t="s">
        <v>35</v>
      </c>
      <c r="B331" s="1" t="s">
        <v>729</v>
      </c>
      <c r="C331" s="30" t="str">
        <f t="shared" si="85"/>
        <v>49C</v>
      </c>
      <c r="D331" s="1" t="str">
        <f>DEC2HEX(HEX2DEC(INDEX(BaseAddressTable!$B$2:$B$98,(MATCH(A331,BaseAddressTable!$A$2:$A$98,0))))+HEX2DEC(C331))</f>
        <v>A026049C</v>
      </c>
      <c r="E331" s="1" t="s">
        <v>133</v>
      </c>
      <c r="F331" s="1" t="s">
        <v>730</v>
      </c>
      <c r="G331" s="1" t="s">
        <v>606</v>
      </c>
      <c r="H331" s="4" t="s">
        <v>724</v>
      </c>
      <c r="I331" s="5" t="s">
        <v>731</v>
      </c>
      <c r="J331" s="1" t="str">
        <f t="shared" ref="J331:J334" si="94">IF(E331="RW",CONCATENATE("ctrl.",F331), CONCATENATE("param.",F331))</f>
        <v>param.ta3_min_up_prach_ns_20MHZ</v>
      </c>
    </row>
    <row r="332" spans="1:10">
      <c r="A332" s="1" t="s">
        <v>35</v>
      </c>
      <c r="B332" s="1" t="s">
        <v>732</v>
      </c>
      <c r="C332" s="30" t="str">
        <f t="shared" si="85"/>
        <v>4A0</v>
      </c>
      <c r="D332" s="1" t="str">
        <f>DEC2HEX(HEX2DEC(INDEX(BaseAddressTable!$B$2:$B$98,(MATCH(A332,BaseAddressTable!$A$2:$A$98,0))))+HEX2DEC(C332))</f>
        <v>A02604A0</v>
      </c>
      <c r="E332" s="1" t="s">
        <v>133</v>
      </c>
      <c r="F332" s="1" t="s">
        <v>733</v>
      </c>
      <c r="G332" s="1" t="s">
        <v>606</v>
      </c>
      <c r="H332" s="4" t="s">
        <v>724</v>
      </c>
      <c r="I332" s="5" t="s">
        <v>734</v>
      </c>
      <c r="J332" s="1" t="str">
        <f t="shared" si="94"/>
        <v>param.ta3_min_up_prach_ns_15MHZ</v>
      </c>
    </row>
    <row r="333" spans="1:10">
      <c r="A333" s="1" t="s">
        <v>35</v>
      </c>
      <c r="B333" s="1" t="s">
        <v>735</v>
      </c>
      <c r="C333" s="30" t="str">
        <f t="shared" si="85"/>
        <v>4A4</v>
      </c>
      <c r="D333" s="1" t="str">
        <f>DEC2HEX(HEX2DEC(INDEX(BaseAddressTable!$B$2:$B$98,(MATCH(A333,BaseAddressTable!$A$2:$A$98,0))))+HEX2DEC(C333))</f>
        <v>A02604A4</v>
      </c>
      <c r="E333" s="1" t="s">
        <v>133</v>
      </c>
      <c r="F333" s="1" t="s">
        <v>736</v>
      </c>
      <c r="G333" s="1" t="s">
        <v>606</v>
      </c>
      <c r="H333" s="4" t="s">
        <v>737</v>
      </c>
      <c r="I333" s="5" t="s">
        <v>738</v>
      </c>
      <c r="J333" s="1" t="str">
        <f t="shared" si="94"/>
        <v>param.ta3_min_up_prach_ns_10MHZ</v>
      </c>
    </row>
    <row r="334" spans="1:10">
      <c r="A334" s="1" t="s">
        <v>35</v>
      </c>
      <c r="B334" s="1" t="s">
        <v>739</v>
      </c>
      <c r="C334" s="30" t="str">
        <f t="shared" si="85"/>
        <v>4A8</v>
      </c>
      <c r="D334" s="1" t="str">
        <f>DEC2HEX(HEX2DEC(INDEX(BaseAddressTable!$B$2:$B$98,(MATCH(A334,BaseAddressTable!$A$2:$A$98,0))))+HEX2DEC(C334))</f>
        <v>A02604A8</v>
      </c>
      <c r="E334" s="1" t="s">
        <v>133</v>
      </c>
      <c r="F334" s="1" t="s">
        <v>740</v>
      </c>
      <c r="G334" s="1" t="s">
        <v>606</v>
      </c>
      <c r="H334" s="4" t="s">
        <v>741</v>
      </c>
      <c r="I334" s="5" t="s">
        <v>742</v>
      </c>
      <c r="J334" s="1" t="str">
        <f t="shared" si="94"/>
        <v>param.ta3_min_up_prach_ns_5MHZ</v>
      </c>
    </row>
    <row r="335" spans="1:10">
      <c r="A335" s="1" t="s">
        <v>35</v>
      </c>
      <c r="B335" s="1" t="s">
        <v>743</v>
      </c>
      <c r="C335" s="30" t="str">
        <f t="shared" si="85"/>
        <v>4AC</v>
      </c>
      <c r="D335" s="1" t="str">
        <f>DEC2HEX(HEX2DEC(INDEX(BaseAddressTable!$B$2:$B$98,(MATCH(A335,BaseAddressTable!$A$2:$A$98,0))))+HEX2DEC(C335))</f>
        <v>A02604AC</v>
      </c>
      <c r="E335" s="1" t="s">
        <v>133</v>
      </c>
      <c r="F335" s="1" t="s">
        <v>744</v>
      </c>
      <c r="G335" s="1" t="s">
        <v>606</v>
      </c>
      <c r="H335" s="4">
        <v>7918</v>
      </c>
      <c r="I335" s="5" t="s">
        <v>745</v>
      </c>
      <c r="J335" s="1" t="str">
        <f t="shared" si="4"/>
        <v>param.tup_transmission_window_ul_ns</v>
      </c>
    </row>
    <row r="336" spans="1:10">
      <c r="A336" s="1" t="s">
        <v>35</v>
      </c>
      <c r="B336" s="1" t="s">
        <v>746</v>
      </c>
      <c r="C336" s="30" t="str">
        <f t="shared" si="85"/>
        <v>4B0</v>
      </c>
      <c r="D336" s="1" t="str">
        <f>DEC2HEX(HEX2DEC(INDEX(BaseAddressTable!$B$2:$B$98,(MATCH(A336,BaseAddressTable!$A$2:$A$98,0))))+HEX2DEC(C336))</f>
        <v>A02604B0</v>
      </c>
      <c r="E336" s="1" t="s">
        <v>133</v>
      </c>
      <c r="F336" s="1" t="s">
        <v>747</v>
      </c>
      <c r="G336" s="1" t="s">
        <v>606</v>
      </c>
      <c r="H336" s="4">
        <v>0</v>
      </c>
      <c r="I336" s="5" t="s">
        <v>748</v>
      </c>
      <c r="J336" s="1" t="str">
        <f t="shared" si="4"/>
        <v>param.t2a_min_cp_ul_ns</v>
      </c>
    </row>
    <row r="337" spans="1:10">
      <c r="A337" s="1" t="s">
        <v>35</v>
      </c>
      <c r="B337" s="1" t="s">
        <v>749</v>
      </c>
      <c r="C337" s="30" t="str">
        <f t="shared" si="85"/>
        <v>4B4</v>
      </c>
      <c r="D337" s="1" t="str">
        <f>DEC2HEX(HEX2DEC(INDEX(BaseAddressTable!$B$2:$B$98,(MATCH(A337,BaseAddressTable!$A$2:$A$98,0))))+HEX2DEC(C337))</f>
        <v>A02604B4</v>
      </c>
      <c r="E337" s="1" t="s">
        <v>133</v>
      </c>
      <c r="F337" s="1" t="s">
        <v>750</v>
      </c>
      <c r="G337" s="1" t="s">
        <v>606</v>
      </c>
      <c r="H337" s="4" t="s">
        <v>751</v>
      </c>
      <c r="I337" s="5" t="s">
        <v>752</v>
      </c>
      <c r="J337" s="1" t="str">
        <f t="shared" si="4"/>
        <v>param.tcp_reception_window_ul_ns</v>
      </c>
    </row>
    <row r="338" spans="1:10">
      <c r="A338" s="1" t="s">
        <v>35</v>
      </c>
      <c r="B338" s="1" t="s">
        <v>753</v>
      </c>
      <c r="C338" s="30" t="str">
        <f>DEC2HEX(HEX2DEC(C337)+4)</f>
        <v>4B8</v>
      </c>
      <c r="D338" s="1" t="str">
        <f>DEC2HEX(HEX2DEC(INDEX(BaseAddressTable!$B$2:$B$98,(MATCH(A338,BaseAddressTable!$A$2:$A$98,0))))+HEX2DEC(C338))</f>
        <v>A02604B8</v>
      </c>
      <c r="E338" s="1" t="s">
        <v>133</v>
      </c>
      <c r="F338" s="1" t="s">
        <v>754</v>
      </c>
      <c r="G338" s="1" t="s">
        <v>606</v>
      </c>
      <c r="H338" s="4" t="s">
        <v>755</v>
      </c>
      <c r="I338" s="5" t="s">
        <v>756</v>
      </c>
      <c r="J338" s="1" t="str">
        <f t="shared" si="4"/>
        <v>param.dl_frm_mrkr_time_advance_num0_30mhz</v>
      </c>
    </row>
    <row r="339" spans="1:10">
      <c r="A339" s="1" t="s">
        <v>35</v>
      </c>
      <c r="B339" s="1" t="s">
        <v>757</v>
      </c>
      <c r="C339" s="30" t="str">
        <f>DEC2HEX(HEX2DEC(C338)+4)</f>
        <v>4BC</v>
      </c>
      <c r="D339" s="1" t="str">
        <f>DEC2HEX(HEX2DEC(INDEX(BaseAddressTable!$B$2:$B$98,(MATCH(A339,BaseAddressTable!$A$2:$A$98,0))))+HEX2DEC(C339))</f>
        <v>A02604BC</v>
      </c>
      <c r="E339" s="1" t="s">
        <v>133</v>
      </c>
      <c r="F339" s="1" t="s">
        <v>758</v>
      </c>
      <c r="G339" s="1" t="s">
        <v>606</v>
      </c>
      <c r="H339" s="4" t="s">
        <v>755</v>
      </c>
      <c r="I339" s="5" t="s">
        <v>759</v>
      </c>
      <c r="J339" s="1" t="str">
        <f t="shared" ref="J339" si="95">IF(E339="RW",CONCATENATE("ctrl.",F339), CONCATENATE("param.",F339))</f>
        <v>param.dl_frm_mrkr_time_advance_num0_25mhz</v>
      </c>
    </row>
    <row r="340" spans="1:10">
      <c r="A340" s="1" t="s">
        <v>35</v>
      </c>
      <c r="B340" s="1" t="s">
        <v>760</v>
      </c>
      <c r="C340" s="30" t="str">
        <f>DEC2HEX(HEX2DEC(C339)+4)</f>
        <v>4C0</v>
      </c>
      <c r="D340" s="1" t="str">
        <f>DEC2HEX(HEX2DEC(INDEX(BaseAddressTable!$B$2:$B$98,(MATCH(A340,BaseAddressTable!$A$2:$A$98,0))))+HEX2DEC(C340))</f>
        <v>A02604C0</v>
      </c>
      <c r="E340" s="1" t="s">
        <v>133</v>
      </c>
      <c r="F340" s="1" t="s">
        <v>761</v>
      </c>
      <c r="G340" s="1" t="s">
        <v>606</v>
      </c>
      <c r="H340" s="4" t="s">
        <v>755</v>
      </c>
      <c r="I340" s="5" t="s">
        <v>762</v>
      </c>
      <c r="J340" s="1" t="str">
        <f t="shared" si="4"/>
        <v>param.dl_frm_mrkr_time_advance_num0_20mhz</v>
      </c>
    </row>
    <row r="341" spans="1:10">
      <c r="A341" s="1" t="s">
        <v>35</v>
      </c>
      <c r="B341" s="1" t="s">
        <v>763</v>
      </c>
      <c r="C341" s="30" t="str">
        <f t="shared" si="85"/>
        <v>4C4</v>
      </c>
      <c r="D341" s="1" t="str">
        <f>DEC2HEX(HEX2DEC(INDEX(BaseAddressTable!$B$2:$B$98,(MATCH(A341,BaseAddressTable!$A$2:$A$98,0))))+HEX2DEC(C341))</f>
        <v>A02604C4</v>
      </c>
      <c r="E341" s="1" t="s">
        <v>133</v>
      </c>
      <c r="F341" s="1" t="s">
        <v>764</v>
      </c>
      <c r="G341" s="1" t="s">
        <v>606</v>
      </c>
      <c r="H341" s="4" t="s">
        <v>755</v>
      </c>
      <c r="I341" s="5" t="s">
        <v>765</v>
      </c>
      <c r="J341" s="1" t="str">
        <f t="shared" ref="J341" si="96">IF(E341="RW",CONCATENATE("ctrl.",F341), CONCATENATE("param.",F341))</f>
        <v>param.dl_frm_mrkr_time_advance_num0_15mhz</v>
      </c>
    </row>
    <row r="342" spans="1:10">
      <c r="A342" s="1" t="s">
        <v>35</v>
      </c>
      <c r="B342" s="1" t="s">
        <v>766</v>
      </c>
      <c r="C342" s="30" t="str">
        <f t="shared" si="85"/>
        <v>4C8</v>
      </c>
      <c r="D342" s="1" t="str">
        <f>DEC2HEX(HEX2DEC(INDEX(BaseAddressTable!$B$2:$B$98,(MATCH(A342,BaseAddressTable!$A$2:$A$98,0))))+HEX2DEC(C342))</f>
        <v>A02604C8</v>
      </c>
      <c r="E342" s="1" t="s">
        <v>133</v>
      </c>
      <c r="F342" s="1" t="s">
        <v>767</v>
      </c>
      <c r="G342" s="1" t="s">
        <v>606</v>
      </c>
      <c r="H342" s="4" t="s">
        <v>755</v>
      </c>
      <c r="I342" s="5" t="s">
        <v>768</v>
      </c>
      <c r="J342" s="1" t="str">
        <f t="shared" ref="J342" si="97">IF(E342="RW",CONCATENATE("ctrl.",F342), CONCATENATE("param.",F342))</f>
        <v>param.dl_frm_mrkr_time_advance_num0_10mhz</v>
      </c>
    </row>
    <row r="343" spans="1:10">
      <c r="A343" s="1" t="s">
        <v>35</v>
      </c>
      <c r="B343" s="1" t="s">
        <v>769</v>
      </c>
      <c r="C343" s="30" t="str">
        <f>DEC2HEX(HEX2DEC(C342)+4)</f>
        <v>4CC</v>
      </c>
      <c r="D343" s="1" t="str">
        <f>DEC2HEX(HEX2DEC(INDEX(BaseAddressTable!$B$2:$B$98,(MATCH(A343,BaseAddressTable!$A$2:$A$98,0))))+HEX2DEC(C343))</f>
        <v>A02604CC</v>
      </c>
      <c r="E343" s="1" t="s">
        <v>133</v>
      </c>
      <c r="F343" s="1" t="s">
        <v>770</v>
      </c>
      <c r="G343" s="1" t="s">
        <v>606</v>
      </c>
      <c r="H343" s="4" t="s">
        <v>755</v>
      </c>
      <c r="I343" s="5" t="s">
        <v>771</v>
      </c>
      <c r="J343" s="1" t="str">
        <f t="shared" ref="J343:J360" si="98">IF(E343="RW",CONCATENATE("ctrl.",F343), CONCATENATE("param.",F343))</f>
        <v>param.dl_frm_mrkr_time_advance_num0_5mhz</v>
      </c>
    </row>
    <row r="344" spans="1:10">
      <c r="A344" s="1" t="s">
        <v>35</v>
      </c>
      <c r="B344" s="1" t="s">
        <v>772</v>
      </c>
      <c r="C344" s="30" t="str">
        <f>DEC2HEX(HEX2DEC(C343)+4)</f>
        <v>4D0</v>
      </c>
      <c r="D344" s="1" t="str">
        <f>DEC2HEX(HEX2DEC(INDEX(BaseAddressTable!$B$2:$B$98,(MATCH(A344,BaseAddressTable!$A$2:$A$98,0))))+HEX2DEC(C344))</f>
        <v>A02604D0</v>
      </c>
      <c r="E344" s="1" t="s">
        <v>133</v>
      </c>
      <c r="F344" s="1" t="s">
        <v>773</v>
      </c>
      <c r="G344" s="1" t="s">
        <v>606</v>
      </c>
      <c r="H344" s="4" t="s">
        <v>755</v>
      </c>
      <c r="I344" s="5" t="s">
        <v>774</v>
      </c>
      <c r="J344" s="1" t="str">
        <f t="shared" si="98"/>
        <v>param.dl_frm_mrkr_time_advance_num1_30mhz</v>
      </c>
    </row>
    <row r="345" spans="1:10">
      <c r="A345" s="1" t="s">
        <v>35</v>
      </c>
      <c r="B345" s="1" t="s">
        <v>775</v>
      </c>
      <c r="C345" s="30" t="str">
        <f>DEC2HEX(HEX2DEC(C344)+4)</f>
        <v>4D4</v>
      </c>
      <c r="D345" s="1" t="str">
        <f>DEC2HEX(HEX2DEC(INDEX(BaseAddressTable!$B$2:$B$98,(MATCH(A345,BaseAddressTable!$A$2:$A$98,0))))+HEX2DEC(C345))</f>
        <v>A02604D4</v>
      </c>
      <c r="E345" s="1" t="s">
        <v>133</v>
      </c>
      <c r="F345" s="1" t="s">
        <v>776</v>
      </c>
      <c r="G345" s="1" t="s">
        <v>606</v>
      </c>
      <c r="H345" s="4" t="s">
        <v>755</v>
      </c>
      <c r="I345" s="5" t="s">
        <v>777</v>
      </c>
      <c r="J345" s="1" t="str">
        <f t="shared" si="98"/>
        <v>param.dl_frm_mrkr_time_advance_num1_25mhz</v>
      </c>
    </row>
    <row r="346" spans="1:10">
      <c r="A346" s="1" t="s">
        <v>35</v>
      </c>
      <c r="B346" s="1" t="s">
        <v>778</v>
      </c>
      <c r="C346" s="30" t="str">
        <f>DEC2HEX(HEX2DEC(C345)+4)</f>
        <v>4D8</v>
      </c>
      <c r="D346" s="1" t="str">
        <f>DEC2HEX(HEX2DEC(INDEX(BaseAddressTable!$B$2:$B$98,(MATCH(A346,BaseAddressTable!$A$2:$A$98,0))))+HEX2DEC(C346))</f>
        <v>A02604D8</v>
      </c>
      <c r="E346" s="1" t="s">
        <v>133</v>
      </c>
      <c r="F346" s="1" t="s">
        <v>779</v>
      </c>
      <c r="G346" s="1" t="s">
        <v>606</v>
      </c>
      <c r="H346" s="4" t="s">
        <v>755</v>
      </c>
      <c r="I346" s="5" t="s">
        <v>780</v>
      </c>
      <c r="J346" s="1" t="str">
        <f t="shared" si="98"/>
        <v>param.dl_frm_mrkr_time_advance_num1_20mhz</v>
      </c>
    </row>
    <row r="347" spans="1:10">
      <c r="A347" s="1" t="s">
        <v>35</v>
      </c>
      <c r="B347" s="1" t="s">
        <v>781</v>
      </c>
      <c r="C347" s="30" t="str">
        <f t="shared" si="85"/>
        <v>4DC</v>
      </c>
      <c r="D347" s="1" t="str">
        <f>DEC2HEX(HEX2DEC(INDEX(BaseAddressTable!$B$2:$B$98,(MATCH(A347,BaseAddressTable!$A$2:$A$98,0))))+HEX2DEC(C347))</f>
        <v>A02604DC</v>
      </c>
      <c r="E347" s="1" t="s">
        <v>133</v>
      </c>
      <c r="F347" s="1" t="s">
        <v>782</v>
      </c>
      <c r="G347" s="1" t="s">
        <v>606</v>
      </c>
      <c r="H347" s="4" t="s">
        <v>755</v>
      </c>
      <c r="I347" s="5" t="s">
        <v>783</v>
      </c>
      <c r="J347" s="1" t="str">
        <f t="shared" si="98"/>
        <v>param.dl_frm_mrkr_time_advance_num1_15mhz</v>
      </c>
    </row>
    <row r="348" spans="1:10">
      <c r="A348" s="1" t="s">
        <v>35</v>
      </c>
      <c r="B348" s="1" t="s">
        <v>784</v>
      </c>
      <c r="C348" s="30" t="str">
        <f t="shared" si="85"/>
        <v>4E0</v>
      </c>
      <c r="D348" s="1" t="str">
        <f>DEC2HEX(HEX2DEC(INDEX(BaseAddressTable!$B$2:$B$98,(MATCH(A348,BaseAddressTable!$A$2:$A$98,0))))+HEX2DEC(C348))</f>
        <v>A02604E0</v>
      </c>
      <c r="E348" s="1" t="s">
        <v>133</v>
      </c>
      <c r="F348" s="1" t="s">
        <v>785</v>
      </c>
      <c r="G348" s="1" t="s">
        <v>606</v>
      </c>
      <c r="H348" s="4" t="s">
        <v>755</v>
      </c>
      <c r="I348" s="5" t="s">
        <v>768</v>
      </c>
      <c r="J348" s="1" t="str">
        <f t="shared" si="98"/>
        <v>param.dl_frm_mrkr_time_advance_num1_10mhz</v>
      </c>
    </row>
    <row r="349" spans="1:10">
      <c r="A349" s="1" t="s">
        <v>35</v>
      </c>
      <c r="B349" s="1" t="s">
        <v>786</v>
      </c>
      <c r="C349" s="30" t="str">
        <f t="shared" si="85"/>
        <v>4E4</v>
      </c>
      <c r="D349" s="1" t="str">
        <f>DEC2HEX(HEX2DEC(INDEX(BaseAddressTable!$B$2:$B$98,(MATCH(A349,BaseAddressTable!$A$2:$A$98,0))))+HEX2DEC(C349))</f>
        <v>A02604E4</v>
      </c>
      <c r="E349" s="1" t="s">
        <v>133</v>
      </c>
      <c r="F349" s="1" t="s">
        <v>787</v>
      </c>
      <c r="G349" s="1" t="s">
        <v>606</v>
      </c>
      <c r="H349" s="4" t="s">
        <v>755</v>
      </c>
      <c r="I349" s="5" t="s">
        <v>788</v>
      </c>
      <c r="J349" s="1" t="str">
        <f t="shared" ref="J349:J357" si="99">IF(E349="RW",CONCATENATE("ctrl.",F349), CONCATENATE("param.",F349))</f>
        <v>param.dl_frm_mrkr_time_advance_num1_5mhz</v>
      </c>
    </row>
    <row r="350" spans="1:10">
      <c r="A350" s="1" t="s">
        <v>35</v>
      </c>
      <c r="B350" s="1" t="s">
        <v>789</v>
      </c>
      <c r="C350" s="30" t="str">
        <f>DEC2HEX(HEX2DEC(C349)+4)</f>
        <v>4E8</v>
      </c>
      <c r="D350" s="1" t="str">
        <f>DEC2HEX(HEX2DEC(INDEX(BaseAddressTable!$B$2:$B$98,(MATCH(A350,BaseAddressTable!$A$2:$A$98,0))))+HEX2DEC(C350))</f>
        <v>A02604E8</v>
      </c>
      <c r="E350" s="1" t="s">
        <v>133</v>
      </c>
      <c r="F350" s="1" t="s">
        <v>790</v>
      </c>
      <c r="G350" s="1" t="s">
        <v>606</v>
      </c>
      <c r="H350" s="4" t="s">
        <v>755</v>
      </c>
      <c r="I350" s="5" t="s">
        <v>791</v>
      </c>
      <c r="J350" s="1" t="str">
        <f t="shared" si="99"/>
        <v>param.dl_frm_mrkr_time_advance_num2_30mhz</v>
      </c>
    </row>
    <row r="351" spans="1:10">
      <c r="A351" s="1" t="s">
        <v>35</v>
      </c>
      <c r="B351" s="1" t="s">
        <v>792</v>
      </c>
      <c r="C351" s="30" t="str">
        <f>DEC2HEX(HEX2DEC(C350)+4)</f>
        <v>4EC</v>
      </c>
      <c r="D351" s="1" t="str">
        <f>DEC2HEX(HEX2DEC(INDEX(BaseAddressTable!$B$2:$B$98,(MATCH(A351,BaseAddressTable!$A$2:$A$98,0))))+HEX2DEC(C351))</f>
        <v>A02604EC</v>
      </c>
      <c r="E351" s="1" t="s">
        <v>133</v>
      </c>
      <c r="F351" s="1" t="s">
        <v>793</v>
      </c>
      <c r="G351" s="1" t="s">
        <v>606</v>
      </c>
      <c r="H351" s="4" t="s">
        <v>755</v>
      </c>
      <c r="I351" s="5" t="s">
        <v>794</v>
      </c>
      <c r="J351" s="1" t="str">
        <f t="shared" si="99"/>
        <v>param.dl_frm_mrkr_time_advance_num2_25mhz</v>
      </c>
    </row>
    <row r="352" spans="1:10">
      <c r="A352" s="1" t="s">
        <v>35</v>
      </c>
      <c r="B352" s="1" t="s">
        <v>795</v>
      </c>
      <c r="C352" s="30" t="str">
        <f>DEC2HEX(HEX2DEC(C351)+4)</f>
        <v>4F0</v>
      </c>
      <c r="D352" s="1" t="str">
        <f>DEC2HEX(HEX2DEC(INDEX(BaseAddressTable!$B$2:$B$98,(MATCH(A352,BaseAddressTable!$A$2:$A$98,0))))+HEX2DEC(C352))</f>
        <v>A02604F0</v>
      </c>
      <c r="E352" s="1" t="s">
        <v>133</v>
      </c>
      <c r="F352" s="1" t="s">
        <v>796</v>
      </c>
      <c r="G352" s="1" t="s">
        <v>606</v>
      </c>
      <c r="H352" s="4" t="s">
        <v>755</v>
      </c>
      <c r="I352" s="5" t="s">
        <v>797</v>
      </c>
      <c r="J352" s="1" t="str">
        <f t="shared" si="99"/>
        <v>param.dl_frm_mrkr_time_advance_num2_20mhz</v>
      </c>
    </row>
    <row r="353" spans="1:10">
      <c r="A353" s="1" t="s">
        <v>35</v>
      </c>
      <c r="B353" s="1" t="s">
        <v>798</v>
      </c>
      <c r="C353" s="30" t="str">
        <f t="shared" si="85"/>
        <v>4F4</v>
      </c>
      <c r="D353" s="1" t="str">
        <f>DEC2HEX(HEX2DEC(INDEX(BaseAddressTable!$B$2:$B$98,(MATCH(A353,BaseAddressTable!$A$2:$A$98,0))))+HEX2DEC(C353))</f>
        <v>A02604F4</v>
      </c>
      <c r="E353" s="1" t="s">
        <v>133</v>
      </c>
      <c r="F353" s="1" t="s">
        <v>799</v>
      </c>
      <c r="G353" s="1" t="s">
        <v>606</v>
      </c>
      <c r="H353" s="4" t="s">
        <v>755</v>
      </c>
      <c r="I353" s="5" t="s">
        <v>800</v>
      </c>
      <c r="J353" s="1" t="str">
        <f t="shared" si="99"/>
        <v>param.dl_frm_mrkr_time_advance_num2_15mhz</v>
      </c>
    </row>
    <row r="354" spans="1:10">
      <c r="A354" s="1" t="s">
        <v>35</v>
      </c>
      <c r="B354" s="1" t="s">
        <v>801</v>
      </c>
      <c r="C354" s="30" t="str">
        <f t="shared" si="85"/>
        <v>4F8</v>
      </c>
      <c r="D354" s="1" t="str">
        <f>DEC2HEX(HEX2DEC(INDEX(BaseAddressTable!$B$2:$B$98,(MATCH(A354,BaseAddressTable!$A$2:$A$98,0))))+HEX2DEC(C354))</f>
        <v>A02604F8</v>
      </c>
      <c r="E354" s="1" t="s">
        <v>133</v>
      </c>
      <c r="F354" s="1" t="s">
        <v>802</v>
      </c>
      <c r="G354" s="1" t="s">
        <v>606</v>
      </c>
      <c r="H354" s="4" t="s">
        <v>755</v>
      </c>
      <c r="I354" s="5" t="s">
        <v>803</v>
      </c>
      <c r="J354" s="1" t="str">
        <f t="shared" si="99"/>
        <v>param.dl_frm_mrkr_time_advance_num2_10mhz</v>
      </c>
    </row>
    <row r="355" spans="1:10">
      <c r="A355" s="1" t="s">
        <v>35</v>
      </c>
      <c r="B355" s="1" t="s">
        <v>804</v>
      </c>
      <c r="C355" s="30" t="str">
        <f>DEC2HEX(HEX2DEC(C354)+4)</f>
        <v>4FC</v>
      </c>
      <c r="D355" s="1" t="str">
        <f>DEC2HEX(HEX2DEC(INDEX(BaseAddressTable!$B$2:$B$98,(MATCH(A355,BaseAddressTable!$A$2:$A$98,0))))+HEX2DEC(C355))</f>
        <v>A02604FC</v>
      </c>
      <c r="E355" s="1" t="s">
        <v>133</v>
      </c>
      <c r="F355" s="1" t="s">
        <v>805</v>
      </c>
      <c r="G355" s="1" t="s">
        <v>606</v>
      </c>
      <c r="H355" s="4" t="s">
        <v>806</v>
      </c>
      <c r="I355" s="5" t="s">
        <v>807</v>
      </c>
      <c r="J355" s="1" t="str">
        <f>IF(E355="RW",CONCATENATE("ctrl.",F355), CONCATENATE("param.",F355))</f>
        <v>param.dl_dfe_frm_mrkr_time_advance</v>
      </c>
    </row>
    <row r="356" spans="1:10" ht="28.8">
      <c r="A356" s="1" t="s">
        <v>35</v>
      </c>
      <c r="B356" s="1" t="s">
        <v>808</v>
      </c>
      <c r="C356" s="30" t="str">
        <f>DEC2HEX(HEX2DEC(C355)+4)</f>
        <v>500</v>
      </c>
      <c r="D356" s="1" t="str">
        <f>DEC2HEX(HEX2DEC(INDEX(BaseAddressTable!$B$2:$B$98,(MATCH(A356,BaseAddressTable!$A$2:$A$98,0))))+HEX2DEC(C356))</f>
        <v>A0260500</v>
      </c>
      <c r="E356" s="1" t="s">
        <v>133</v>
      </c>
      <c r="F356" s="1" t="s">
        <v>809</v>
      </c>
      <c r="G356" s="1" t="s">
        <v>606</v>
      </c>
      <c r="H356" s="4" t="s">
        <v>810</v>
      </c>
      <c r="I356" s="5" t="s">
        <v>811</v>
      </c>
      <c r="J356" s="1" t="str">
        <f t="shared" si="99"/>
        <v>param.ul_frm_mrkr_time_delay_30mhz</v>
      </c>
    </row>
    <row r="357" spans="1:10">
      <c r="A357" s="1" t="s">
        <v>35</v>
      </c>
      <c r="B357" s="1" t="s">
        <v>812</v>
      </c>
      <c r="C357" s="30" t="str">
        <f>DEC2HEX(HEX2DEC(C356)+4)</f>
        <v>504</v>
      </c>
      <c r="D357" s="1" t="str">
        <f>DEC2HEX(HEX2DEC(INDEX(BaseAddressTable!$B$2:$B$98,(MATCH(A357,BaseAddressTable!$A$2:$A$98,0))))+HEX2DEC(C357))</f>
        <v>A0260504</v>
      </c>
      <c r="E357" s="1" t="s">
        <v>133</v>
      </c>
      <c r="F357" s="1" t="s">
        <v>813</v>
      </c>
      <c r="G357" s="1" t="s">
        <v>606</v>
      </c>
      <c r="H357" s="4" t="s">
        <v>814</v>
      </c>
      <c r="I357" s="5" t="s">
        <v>815</v>
      </c>
      <c r="J357" s="1" t="str">
        <f t="shared" si="99"/>
        <v>param.ul_frm_mrkr_time_delay_25mhz</v>
      </c>
    </row>
    <row r="358" spans="1:10">
      <c r="A358" s="1" t="s">
        <v>35</v>
      </c>
      <c r="B358" s="1" t="s">
        <v>816</v>
      </c>
      <c r="C358" s="30" t="str">
        <f>DEC2HEX(HEX2DEC(C357)+4)</f>
        <v>508</v>
      </c>
      <c r="D358" s="1" t="str">
        <f>DEC2HEX(HEX2DEC(INDEX(BaseAddressTable!$B$2:$B$98,(MATCH(A358,BaseAddressTable!$A$2:$A$98,0))))+HEX2DEC(C358))</f>
        <v>A0260508</v>
      </c>
      <c r="E358" s="1" t="s">
        <v>133</v>
      </c>
      <c r="F358" s="1" t="s">
        <v>817</v>
      </c>
      <c r="G358" s="1" t="s">
        <v>606</v>
      </c>
      <c r="H358" s="4" t="s">
        <v>814</v>
      </c>
      <c r="I358" s="5" t="s">
        <v>818</v>
      </c>
      <c r="J358" s="1" t="str">
        <f t="shared" si="98"/>
        <v>param.ul_frm_mrkr_time_delay_20mhz</v>
      </c>
    </row>
    <row r="359" spans="1:10">
      <c r="A359" s="1" t="s">
        <v>35</v>
      </c>
      <c r="B359" s="1" t="s">
        <v>819</v>
      </c>
      <c r="C359" s="30" t="str">
        <f t="shared" si="85"/>
        <v>50C</v>
      </c>
      <c r="D359" s="1" t="str">
        <f>DEC2HEX(HEX2DEC(INDEX(BaseAddressTable!$B$2:$B$98,(MATCH(A359,BaseAddressTable!$A$2:$A$98,0))))+HEX2DEC(C359))</f>
        <v>A026050C</v>
      </c>
      <c r="E359" s="1" t="s">
        <v>133</v>
      </c>
      <c r="F359" s="1" t="s">
        <v>820</v>
      </c>
      <c r="G359" s="1" t="s">
        <v>606</v>
      </c>
      <c r="H359" s="4" t="s">
        <v>814</v>
      </c>
      <c r="I359" s="5" t="s">
        <v>821</v>
      </c>
      <c r="J359" s="1" t="str">
        <f t="shared" si="98"/>
        <v>param.ul_frm_mrkr_time_delay_15mhz</v>
      </c>
    </row>
    <row r="360" spans="1:10">
      <c r="A360" s="1" t="s">
        <v>35</v>
      </c>
      <c r="B360" s="1" t="s">
        <v>822</v>
      </c>
      <c r="C360" s="30" t="str">
        <f t="shared" si="85"/>
        <v>510</v>
      </c>
      <c r="D360" s="1" t="str">
        <f>DEC2HEX(HEX2DEC(INDEX(BaseAddressTable!$B$2:$B$98,(MATCH(A360,BaseAddressTable!$A$2:$A$98,0))))+HEX2DEC(C360))</f>
        <v>A0260510</v>
      </c>
      <c r="E360" s="1" t="s">
        <v>133</v>
      </c>
      <c r="F360" s="1" t="s">
        <v>823</v>
      </c>
      <c r="G360" s="1" t="s">
        <v>606</v>
      </c>
      <c r="H360" s="4" t="s">
        <v>814</v>
      </c>
      <c r="I360" s="5" t="s">
        <v>824</v>
      </c>
      <c r="J360" s="1" t="str">
        <f t="shared" si="98"/>
        <v>param.ul_frm_mrkr_time_delay_10mhz</v>
      </c>
    </row>
    <row r="361" spans="1:10">
      <c r="A361" s="1" t="s">
        <v>35</v>
      </c>
      <c r="B361" s="1" t="s">
        <v>825</v>
      </c>
      <c r="C361" s="30" t="str">
        <f t="shared" si="85"/>
        <v>514</v>
      </c>
      <c r="D361" s="1" t="str">
        <f>DEC2HEX(HEX2DEC(INDEX(BaseAddressTable!$B$2:$B$98,(MATCH(A361,BaseAddressTable!$A$2:$A$98,0))))+HEX2DEC(C361))</f>
        <v>A0260514</v>
      </c>
      <c r="E361" s="1" t="s">
        <v>133</v>
      </c>
      <c r="F361" s="1" t="s">
        <v>826</v>
      </c>
      <c r="G361" s="1" t="s">
        <v>606</v>
      </c>
      <c r="H361" s="4" t="s">
        <v>814</v>
      </c>
      <c r="I361" s="5" t="s">
        <v>827</v>
      </c>
      <c r="J361" s="1" t="str">
        <f t="shared" ref="J361:J366" si="100">IF(E361="RW",CONCATENATE("ctrl.",F361), CONCATENATE("param.",F361))</f>
        <v>param.ul_frm_mrkr_time_delay_5mhz</v>
      </c>
    </row>
    <row r="362" spans="1:10">
      <c r="A362" s="1" t="s">
        <v>35</v>
      </c>
      <c r="B362" s="1" t="s">
        <v>828</v>
      </c>
      <c r="C362" s="30" t="str">
        <f>DEC2HEX(HEX2DEC(C361)+4)</f>
        <v>518</v>
      </c>
      <c r="D362" s="1" t="str">
        <f>DEC2HEX(HEX2DEC(INDEX(BaseAddressTable!$B$2:$B$98,(MATCH(A362,BaseAddressTable!$A$2:$A$98,0))))+HEX2DEC(C362))</f>
        <v>A0260518</v>
      </c>
      <c r="E362" s="1" t="s">
        <v>133</v>
      </c>
      <c r="F362" s="1" t="s">
        <v>829</v>
      </c>
      <c r="G362" s="1" t="s">
        <v>606</v>
      </c>
      <c r="H362" s="4" t="s">
        <v>830</v>
      </c>
      <c r="I362" s="5" t="s">
        <v>831</v>
      </c>
      <c r="J362" s="1" t="str">
        <f t="shared" ref="J362" si="101">IF(E362="RW",CONCATENATE("ctrl.",F362), CONCATENATE("param.",F362))</f>
        <v>param.prach_frm_mrkr_time_delay_30mhz</v>
      </c>
    </row>
    <row r="363" spans="1:10">
      <c r="A363" s="1" t="s">
        <v>35</v>
      </c>
      <c r="B363" s="1" t="s">
        <v>832</v>
      </c>
      <c r="C363" s="30" t="str">
        <f>DEC2HEX(HEX2DEC(C362)+4)</f>
        <v>51C</v>
      </c>
      <c r="D363" s="1" t="str">
        <f>DEC2HEX(HEX2DEC(INDEX(BaseAddressTable!$B$2:$B$98,(MATCH(A363,BaseAddressTable!$A$2:$A$98,0))))+HEX2DEC(C363))</f>
        <v>A026051C</v>
      </c>
      <c r="E363" s="1" t="s">
        <v>133</v>
      </c>
      <c r="F363" s="1" t="s">
        <v>833</v>
      </c>
      <c r="G363" s="1" t="s">
        <v>606</v>
      </c>
      <c r="H363" s="4" t="s">
        <v>830</v>
      </c>
      <c r="I363" s="5" t="s">
        <v>834</v>
      </c>
      <c r="J363" s="1" t="str">
        <f t="shared" ref="J363" si="102">IF(E363="RW",CONCATENATE("ctrl.",F363), CONCATENATE("param.",F363))</f>
        <v>param.prach_frm_mrkr_time_delay_25mhz</v>
      </c>
    </row>
    <row r="364" spans="1:10">
      <c r="A364" s="1" t="s">
        <v>35</v>
      </c>
      <c r="B364" s="1" t="s">
        <v>835</v>
      </c>
      <c r="C364" s="30" t="str">
        <f>DEC2HEX(HEX2DEC(C363)+4)</f>
        <v>520</v>
      </c>
      <c r="D364" s="1" t="str">
        <f>DEC2HEX(HEX2DEC(INDEX(BaseAddressTable!$B$2:$B$98,(MATCH(A364,BaseAddressTable!$A$2:$A$98,0))))+HEX2DEC(C364))</f>
        <v>A0260520</v>
      </c>
      <c r="E364" s="1" t="s">
        <v>133</v>
      </c>
      <c r="F364" s="1" t="s">
        <v>836</v>
      </c>
      <c r="G364" s="1" t="s">
        <v>606</v>
      </c>
      <c r="H364" s="4" t="s">
        <v>830</v>
      </c>
      <c r="I364" s="5" t="s">
        <v>837</v>
      </c>
      <c r="J364" s="1" t="str">
        <f t="shared" si="100"/>
        <v>param.prach_frm_mrkr_time_delay_20mhz</v>
      </c>
    </row>
    <row r="365" spans="1:10">
      <c r="A365" s="1" t="s">
        <v>35</v>
      </c>
      <c r="B365" s="1" t="s">
        <v>838</v>
      </c>
      <c r="C365" s="30" t="str">
        <f>DEC2HEX(HEX2DEC(C364)+4)</f>
        <v>524</v>
      </c>
      <c r="D365" s="1" t="str">
        <f>DEC2HEX(HEX2DEC(INDEX(BaseAddressTable!$B$2:$B$98,(MATCH(A365,BaseAddressTable!$A$2:$A$98,0))))+HEX2DEC(C365))</f>
        <v>A0260524</v>
      </c>
      <c r="E365" s="1" t="s">
        <v>133</v>
      </c>
      <c r="F365" s="1" t="s">
        <v>839</v>
      </c>
      <c r="G365" s="1" t="s">
        <v>606</v>
      </c>
      <c r="H365" s="4" t="s">
        <v>830</v>
      </c>
      <c r="I365" s="5" t="s">
        <v>840</v>
      </c>
      <c r="J365" s="1" t="str">
        <f t="shared" si="100"/>
        <v>param.prach_frm_mrkr_time_delay_15mhz</v>
      </c>
    </row>
    <row r="366" spans="1:10">
      <c r="A366" s="1" t="s">
        <v>35</v>
      </c>
      <c r="B366" s="1" t="s">
        <v>841</v>
      </c>
      <c r="C366" s="30" t="str">
        <f t="shared" ref="C366:C367" si="103">DEC2HEX(HEX2DEC(C365)+4)</f>
        <v>528</v>
      </c>
      <c r="D366" s="1" t="str">
        <f>DEC2HEX(HEX2DEC(INDEX(BaseAddressTable!$B$2:$B$98,(MATCH(A366,BaseAddressTable!$A$2:$A$98,0))))+HEX2DEC(C366))</f>
        <v>A0260528</v>
      </c>
      <c r="E366" s="1" t="s">
        <v>133</v>
      </c>
      <c r="F366" s="1" t="s">
        <v>842</v>
      </c>
      <c r="G366" s="1" t="s">
        <v>606</v>
      </c>
      <c r="H366" s="4" t="s">
        <v>843</v>
      </c>
      <c r="I366" s="5" t="s">
        <v>844</v>
      </c>
      <c r="J366" s="1" t="str">
        <f t="shared" si="100"/>
        <v>param.prach_frm_mrkr_time_delay_10mhz</v>
      </c>
    </row>
    <row r="367" spans="1:10">
      <c r="A367" s="1" t="s">
        <v>35</v>
      </c>
      <c r="B367" s="1" t="s">
        <v>845</v>
      </c>
      <c r="C367" s="30" t="str">
        <f t="shared" si="103"/>
        <v>52C</v>
      </c>
      <c r="D367" s="1" t="str">
        <f>DEC2HEX(HEX2DEC(INDEX(BaseAddressTable!$B$2:$B$98,(MATCH(A367,BaseAddressTable!$A$2:$A$98,0))))+HEX2DEC(C367))</f>
        <v>A026052C</v>
      </c>
      <c r="E367" s="1" t="s">
        <v>133</v>
      </c>
      <c r="F367" s="1" t="s">
        <v>846</v>
      </c>
      <c r="G367" s="1" t="s">
        <v>606</v>
      </c>
      <c r="H367" s="4" t="s">
        <v>847</v>
      </c>
      <c r="I367" s="5" t="s">
        <v>848</v>
      </c>
      <c r="J367" s="1" t="str">
        <f t="shared" ref="J367:J368" si="104">IF(E367="RW",CONCATENATE("ctrl.",F367), CONCATENATE("param.",F367))</f>
        <v>param.prach_frm_mrkr_time_delay_5mhz</v>
      </c>
    </row>
    <row r="368" spans="1:10">
      <c r="A368" s="1" t="s">
        <v>35</v>
      </c>
      <c r="B368" s="1" t="s">
        <v>849</v>
      </c>
      <c r="C368" s="30">
        <v>800</v>
      </c>
      <c r="D368" s="1" t="str">
        <f>DEC2HEX(HEX2DEC(INDEX(BaseAddressTable!$B$2:$B$98,(MATCH(A368,BaseAddressTable!$A$2:$A$98,0))))+HEX2DEC(C368))</f>
        <v>A0260800</v>
      </c>
      <c r="E368" s="1" t="s">
        <v>133</v>
      </c>
      <c r="F368" s="1" t="s">
        <v>850</v>
      </c>
      <c r="G368" s="1" t="s">
        <v>135</v>
      </c>
      <c r="H368" s="4">
        <v>10</v>
      </c>
      <c r="I368" s="7" t="s">
        <v>851</v>
      </c>
      <c r="J368" s="1" t="str">
        <f t="shared" si="104"/>
        <v>param.dfe_sample_precision</v>
      </c>
    </row>
    <row r="369" spans="1:10">
      <c r="A369" s="1" t="s">
        <v>35</v>
      </c>
      <c r="B369" s="1" t="s">
        <v>852</v>
      </c>
      <c r="C369" s="30" t="str">
        <f>DEC2HEX(HEX2DEC(C368)+4)</f>
        <v>804</v>
      </c>
      <c r="D369" s="1" t="str">
        <f>DEC2HEX(HEX2DEC(INDEX(BaseAddressTable!$B$2:$B$98,(MATCH(A369,BaseAddressTable!$A$2:$A$98,0))))+HEX2DEC(C369))</f>
        <v>A0260804</v>
      </c>
      <c r="E369" s="1" t="s">
        <v>133</v>
      </c>
      <c r="F369" s="1" t="s">
        <v>853</v>
      </c>
      <c r="G369" s="1" t="s">
        <v>135</v>
      </c>
      <c r="H369" s="4" t="s">
        <v>854</v>
      </c>
      <c r="I369" s="7" t="s">
        <v>855</v>
      </c>
      <c r="J369" s="1" t="str">
        <f t="shared" si="4"/>
        <v>param.cfr_sample_period_ps</v>
      </c>
    </row>
    <row r="370" spans="1:10">
      <c r="A370" s="1" t="s">
        <v>35</v>
      </c>
      <c r="B370" s="1" t="s">
        <v>856</v>
      </c>
      <c r="C370" s="30" t="str">
        <f>DEC2HEX(HEX2DEC(C369)+4)</f>
        <v>808</v>
      </c>
      <c r="D370" s="1" t="str">
        <f>DEC2HEX(HEX2DEC(INDEX(BaseAddressTable!$B$2:$B$98,(MATCH(A370,BaseAddressTable!$A$2:$A$98,0))))+HEX2DEC(C370))</f>
        <v>A0260808</v>
      </c>
      <c r="E370" s="1" t="s">
        <v>133</v>
      </c>
      <c r="F370" s="1" t="s">
        <v>857</v>
      </c>
      <c r="G370" s="1" t="s">
        <v>135</v>
      </c>
      <c r="H370" s="4" t="s">
        <v>858</v>
      </c>
      <c r="I370" s="5" t="s">
        <v>859</v>
      </c>
      <c r="J370" s="1" t="str">
        <f t="shared" si="4"/>
        <v>param.path_delay_sample_period_ps</v>
      </c>
    </row>
    <row r="371" spans="1:10">
      <c r="A371" s="48" t="s">
        <v>35</v>
      </c>
      <c r="B371" s="53" t="s">
        <v>856</v>
      </c>
      <c r="C371" s="30" t="str">
        <f>C370</f>
        <v>808</v>
      </c>
      <c r="D371" s="1" t="str">
        <f>DEC2HEX(HEX2DEC(INDEX(BaseAddressTable!$B$2:$B$98,(MATCH(A371,BaseAddressTable!$A$2:$A$98,0))))+HEX2DEC(C371))</f>
        <v>A0260808</v>
      </c>
      <c r="E371" s="53" t="s">
        <v>133</v>
      </c>
      <c r="F371" s="53" t="s">
        <v>860</v>
      </c>
      <c r="G371" s="53" t="s">
        <v>359</v>
      </c>
      <c r="H371" s="54">
        <v>1</v>
      </c>
      <c r="I371" s="55" t="s">
        <v>861</v>
      </c>
      <c r="J371" s="53" t="s">
        <v>862</v>
      </c>
    </row>
    <row r="372" spans="1:10">
      <c r="A372" s="56" t="s">
        <v>35</v>
      </c>
      <c r="B372" s="57" t="s">
        <v>856</v>
      </c>
      <c r="C372" s="30" t="str">
        <f>C371</f>
        <v>808</v>
      </c>
      <c r="D372" s="1" t="str">
        <f>DEC2HEX(HEX2DEC(INDEX(BaseAddressTable!$B$2:$B$98,(MATCH(A372,BaseAddressTable!$A$2:$A$98,0))))+HEX2DEC(C372))</f>
        <v>A0260808</v>
      </c>
      <c r="E372" s="57" t="s">
        <v>133</v>
      </c>
      <c r="F372" s="57" t="s">
        <v>863</v>
      </c>
      <c r="G372" s="57" t="s">
        <v>362</v>
      </c>
      <c r="H372" s="58">
        <v>1</v>
      </c>
      <c r="I372" s="55" t="s">
        <v>864</v>
      </c>
      <c r="J372" s="57" t="s">
        <v>865</v>
      </c>
    </row>
    <row r="373" spans="1:10" s="56" customFormat="1">
      <c r="A373" s="56" t="s">
        <v>35</v>
      </c>
      <c r="B373" s="56" t="s">
        <v>866</v>
      </c>
      <c r="C373" s="93" t="str">
        <f>DEC2HEX(HEX2DEC(C372)+4)</f>
        <v>80C</v>
      </c>
      <c r="D373" s="1" t="str">
        <f>DEC2HEX(HEX2DEC(INDEX(BaseAddressTable!$B$2:$B$98,(MATCH(A373,BaseAddressTable!$A$2:$A$98,0))))+HEX2DEC(C373))</f>
        <v>A026080C</v>
      </c>
      <c r="E373" s="56" t="s">
        <v>133</v>
      </c>
      <c r="F373" s="56" t="s">
        <v>867</v>
      </c>
      <c r="G373" s="56" t="s">
        <v>868</v>
      </c>
      <c r="H373" s="56">
        <v>20</v>
      </c>
      <c r="I373" s="56" t="s">
        <v>869</v>
      </c>
      <c r="J373" s="56" t="s">
        <v>870</v>
      </c>
    </row>
    <row r="374" spans="1:10" s="56" customFormat="1">
      <c r="A374" s="56" t="s">
        <v>35</v>
      </c>
      <c r="B374" s="56" t="s">
        <v>866</v>
      </c>
      <c r="C374" s="93" t="str">
        <f>C373</f>
        <v>80C</v>
      </c>
      <c r="D374" s="1" t="str">
        <f>DEC2HEX(HEX2DEC(INDEX(BaseAddressTable!$B$2:$B$98,(MATCH(A374,BaseAddressTable!$A$2:$A$98,0))))+HEX2DEC(C374))</f>
        <v>A026080C</v>
      </c>
      <c r="E374" s="56" t="s">
        <v>133</v>
      </c>
      <c r="F374" s="56" t="s">
        <v>871</v>
      </c>
      <c r="G374" s="56" t="s">
        <v>241</v>
      </c>
      <c r="H374" s="56">
        <v>19</v>
      </c>
      <c r="I374" s="56" t="s">
        <v>872</v>
      </c>
      <c r="J374" s="56" t="s">
        <v>873</v>
      </c>
    </row>
    <row r="375" spans="1:10" s="56" customFormat="1">
      <c r="A375" s="56" t="s">
        <v>35</v>
      </c>
      <c r="B375" s="56" t="s">
        <v>874</v>
      </c>
      <c r="C375" s="93" t="str">
        <f>DEC2HEX(HEX2DEC(C374)+4)</f>
        <v>810</v>
      </c>
      <c r="D375" s="1" t="str">
        <f>DEC2HEX(HEX2DEC(INDEX(BaseAddressTable!$B$2:$B$98,(MATCH(A375,BaseAddressTable!$A$2:$A$98,0))))+HEX2DEC(C375))</f>
        <v>A0260810</v>
      </c>
      <c r="E375" s="56" t="s">
        <v>133</v>
      </c>
      <c r="F375" s="56" t="s">
        <v>875</v>
      </c>
      <c r="G375" s="56" t="s">
        <v>868</v>
      </c>
      <c r="H375" s="56">
        <v>20</v>
      </c>
      <c r="I375" s="60" t="s">
        <v>876</v>
      </c>
      <c r="J375" s="56" t="s">
        <v>877</v>
      </c>
    </row>
    <row r="376" spans="1:10" s="56" customFormat="1">
      <c r="A376" s="56" t="s">
        <v>35</v>
      </c>
      <c r="B376" s="56" t="s">
        <v>874</v>
      </c>
      <c r="C376" s="93" t="str">
        <f>C375</f>
        <v>810</v>
      </c>
      <c r="D376" s="1" t="str">
        <f>DEC2HEX(HEX2DEC(INDEX(BaseAddressTable!$B$2:$B$98,(MATCH(A376,BaseAddressTable!$A$2:$A$98,0))))+HEX2DEC(C376))</f>
        <v>A0260810</v>
      </c>
      <c r="E376" s="56" t="s">
        <v>133</v>
      </c>
      <c r="F376" s="56" t="s">
        <v>878</v>
      </c>
      <c r="G376" s="56" t="s">
        <v>241</v>
      </c>
      <c r="H376" s="56">
        <v>19</v>
      </c>
      <c r="I376" s="56" t="s">
        <v>872</v>
      </c>
      <c r="J376" s="56" t="s">
        <v>879</v>
      </c>
    </row>
    <row r="377" spans="1:10" s="56" customFormat="1" ht="100.8">
      <c r="A377" s="56" t="s">
        <v>35</v>
      </c>
      <c r="B377" s="56" t="s">
        <v>880</v>
      </c>
      <c r="C377" s="93" t="str">
        <f>DEC2HEX(HEX2DEC(C376)+4)</f>
        <v>814</v>
      </c>
      <c r="D377" s="1" t="str">
        <f>DEC2HEX(HEX2DEC(INDEX(BaseAddressTable!$B$2:$B$98,(MATCH(A377,BaseAddressTable!$A$2:$A$98,0))))+HEX2DEC(C377))</f>
        <v>A0260814</v>
      </c>
      <c r="E377" s="56" t="s">
        <v>133</v>
      </c>
      <c r="F377" s="56" t="s">
        <v>881</v>
      </c>
      <c r="G377" s="56" t="s">
        <v>868</v>
      </c>
      <c r="H377" s="56">
        <v>2</v>
      </c>
      <c r="I377" s="61" t="s">
        <v>882</v>
      </c>
      <c r="J377" s="56" t="s">
        <v>883</v>
      </c>
    </row>
    <row r="378" spans="1:10" s="56" customFormat="1">
      <c r="A378" s="56" t="s">
        <v>35</v>
      </c>
      <c r="B378" s="56" t="s">
        <v>880</v>
      </c>
      <c r="C378" s="93" t="str">
        <f>C377</f>
        <v>814</v>
      </c>
      <c r="D378" s="1" t="str">
        <f>DEC2HEX(HEX2DEC(INDEX(BaseAddressTable!$B$2:$B$98,(MATCH(A378,BaseAddressTable!$A$2:$A$98,0))))+HEX2DEC(C378))</f>
        <v>A0260814</v>
      </c>
      <c r="E378" s="56" t="s">
        <v>133</v>
      </c>
      <c r="F378" s="56" t="s">
        <v>884</v>
      </c>
      <c r="G378" s="56" t="s">
        <v>241</v>
      </c>
      <c r="H378" s="56">
        <v>19</v>
      </c>
      <c r="I378" s="56" t="s">
        <v>872</v>
      </c>
      <c r="J378" s="56" t="s">
        <v>885</v>
      </c>
    </row>
    <row r="379" spans="1:10" s="56" customFormat="1">
      <c r="A379" s="56" t="s">
        <v>35</v>
      </c>
      <c r="B379" s="56" t="s">
        <v>886</v>
      </c>
      <c r="C379" s="93" t="str">
        <f>DEC2HEX(HEX2DEC(C378)+4)</f>
        <v>818</v>
      </c>
      <c r="D379" s="1" t="str">
        <f>DEC2HEX(HEX2DEC(INDEX(BaseAddressTable!$B$2:$B$98,(MATCH(A379,BaseAddressTable!$A$2:$A$98,0))))+HEX2DEC(C379))</f>
        <v>A0260818</v>
      </c>
      <c r="E379" s="56" t="s">
        <v>133</v>
      </c>
      <c r="F379" s="56" t="s">
        <v>887</v>
      </c>
      <c r="G379" s="56" t="s">
        <v>135</v>
      </c>
      <c r="H379" s="59" t="s">
        <v>854</v>
      </c>
      <c r="I379" s="56" t="s">
        <v>888</v>
      </c>
      <c r="J379" s="1" t="str">
        <f t="shared" ref="J379" si="105">IF(E379="RW",CONCATENATE("ctrl.",F379), CONCATENATE("param.",F379))</f>
        <v>param.dfe_nco_sample_period_ps</v>
      </c>
    </row>
    <row r="380" spans="1:10" s="62" customFormat="1" ht="57.6">
      <c r="A380" s="45" t="s">
        <v>35</v>
      </c>
      <c r="B380" s="46" t="s">
        <v>889</v>
      </c>
      <c r="C380" s="93" t="str">
        <f>DEC2HEX(HEX2DEC(C379)+4)</f>
        <v>81C</v>
      </c>
      <c r="D380" s="1" t="str">
        <f>DEC2HEX(HEX2DEC(INDEX(BaseAddressTable!$B$2:$B$98,(MATCH(A380,BaseAddressTable!$A$2:$A$98,0))))+HEX2DEC(C380))</f>
        <v>A026081C</v>
      </c>
      <c r="E380" s="46" t="s">
        <v>133</v>
      </c>
      <c r="F380" s="46" t="s">
        <v>890</v>
      </c>
      <c r="G380" s="46" t="s">
        <v>135</v>
      </c>
      <c r="H380" s="46" t="s">
        <v>891</v>
      </c>
      <c r="I380" s="50" t="s">
        <v>892</v>
      </c>
      <c r="J380" s="44" t="s">
        <v>893</v>
      </c>
    </row>
    <row r="381" spans="1:10">
      <c r="A381" s="1" t="s">
        <v>35</v>
      </c>
      <c r="B381" s="1" t="s">
        <v>894</v>
      </c>
      <c r="C381" s="4" t="s">
        <v>895</v>
      </c>
      <c r="D381" s="1" t="str">
        <f>DEC2HEX(HEX2DEC(INDEX(BaseAddressTable!$B$2:$B$98,(MATCH(A381,BaseAddressTable!$A$2:$A$98,0))))+HEX2DEC(C381))</f>
        <v>A0261FFC</v>
      </c>
      <c r="E381" s="1" t="s">
        <v>153</v>
      </c>
      <c r="F381" s="1" t="s">
        <v>896</v>
      </c>
      <c r="G381" s="1" t="s">
        <v>145</v>
      </c>
      <c r="H381" s="4" t="s">
        <v>897</v>
      </c>
      <c r="I381" s="5" t="s">
        <v>898</v>
      </c>
      <c r="J381"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2CAEF-2925-4A79-8C9C-BD3257A0550B}">
  <dimension ref="A1:BT221"/>
  <sheetViews>
    <sheetView topLeftCell="A133" workbookViewId="0">
      <selection activeCell="B15" sqref="B15"/>
    </sheetView>
  </sheetViews>
  <sheetFormatPr defaultRowHeight="14.4"/>
  <cols>
    <col min="1" max="1" width="45.44140625" customWidth="1"/>
    <col min="2" max="2" width="43.88671875" customWidth="1"/>
    <col min="3" max="3" width="13.109375" customWidth="1"/>
    <col min="4" max="4" width="12.33203125" customWidth="1"/>
    <col min="5" max="5" width="12.109375" customWidth="1"/>
    <col min="6" max="6" width="38.44140625" customWidth="1"/>
    <col min="7" max="7" width="12" customWidth="1"/>
    <col min="8" max="8" width="12.5546875" customWidth="1"/>
    <col min="9" max="9" width="54.6640625" customWidth="1"/>
    <col min="10" max="10" width="45.44140625" customWidth="1"/>
  </cols>
  <sheetData>
    <row r="1" spans="1:72">
      <c r="A1" s="3" t="s">
        <v>122</v>
      </c>
      <c r="B1" s="3" t="s">
        <v>123</v>
      </c>
      <c r="C1" s="8" t="s">
        <v>124</v>
      </c>
      <c r="D1" s="3" t="s">
        <v>125</v>
      </c>
      <c r="E1" s="3" t="s">
        <v>126</v>
      </c>
      <c r="F1" s="3" t="s">
        <v>127</v>
      </c>
      <c r="G1" s="3" t="s">
        <v>128</v>
      </c>
      <c r="H1" s="8" t="s">
        <v>129</v>
      </c>
      <c r="I1" s="6" t="s">
        <v>130</v>
      </c>
      <c r="J1" s="3" t="s">
        <v>131</v>
      </c>
    </row>
    <row r="2" spans="1:72">
      <c r="A2" s="1" t="s">
        <v>50</v>
      </c>
      <c r="B2" s="1" t="s">
        <v>899</v>
      </c>
      <c r="C2" s="76">
        <v>100</v>
      </c>
      <c r="D2" s="77" t="str">
        <f>DEC2HEX(HEX2DEC(INDEX(BaseAddressTable!$B$2:$B$96,(MATCH(A2,BaseAddressTable!$A$2:$A$96,0))))+HEX2DEC(C2))</f>
        <v>A026A100</v>
      </c>
      <c r="E2" s="1" t="s">
        <v>153</v>
      </c>
      <c r="F2" s="1" t="s">
        <v>900</v>
      </c>
      <c r="G2" s="1" t="s">
        <v>166</v>
      </c>
      <c r="H2" s="4">
        <v>0</v>
      </c>
      <c r="I2" s="41" t="s">
        <v>901</v>
      </c>
      <c r="J2" s="1" t="s">
        <v>902</v>
      </c>
    </row>
    <row r="3" spans="1:72">
      <c r="A3" s="1" t="s">
        <v>50</v>
      </c>
      <c r="B3" s="1" t="s">
        <v>899</v>
      </c>
      <c r="C3" s="76">
        <f>C2</f>
        <v>100</v>
      </c>
      <c r="D3" s="77" t="str">
        <f>DEC2HEX(HEX2DEC(INDEX(BaseAddressTable!$B$2:$B$96,(MATCH(A3,BaseAddressTable!$A$2:$A$96,0))))+HEX2DEC(C3))</f>
        <v>A026A100</v>
      </c>
      <c r="E3" s="1" t="s">
        <v>153</v>
      </c>
      <c r="F3" s="1" t="s">
        <v>903</v>
      </c>
      <c r="G3" s="1" t="s">
        <v>255</v>
      </c>
      <c r="H3" s="4">
        <v>0</v>
      </c>
      <c r="I3" s="41" t="s">
        <v>904</v>
      </c>
      <c r="J3" s="1" t="s">
        <v>905</v>
      </c>
    </row>
    <row r="4" spans="1:72">
      <c r="A4" s="1" t="s">
        <v>50</v>
      </c>
      <c r="B4" s="1" t="s">
        <v>899</v>
      </c>
      <c r="C4" s="76">
        <f t="shared" ref="C4:C5" si="0">C3</f>
        <v>100</v>
      </c>
      <c r="D4" s="77" t="str">
        <f>DEC2HEX(HEX2DEC(INDEX(BaseAddressTable!$B$2:$B$96,(MATCH(A4,BaseAddressTable!$A$2:$A$96,0))))+HEX2DEC(C4))</f>
        <v>A026A100</v>
      </c>
      <c r="E4" s="1" t="s">
        <v>153</v>
      </c>
      <c r="F4" s="1" t="s">
        <v>906</v>
      </c>
      <c r="G4" s="1" t="s">
        <v>323</v>
      </c>
      <c r="H4" s="4">
        <v>0</v>
      </c>
      <c r="I4" s="41" t="s">
        <v>907</v>
      </c>
      <c r="J4" s="1" t="s">
        <v>908</v>
      </c>
    </row>
    <row r="5" spans="1:72">
      <c r="A5" s="1" t="s">
        <v>50</v>
      </c>
      <c r="B5" s="1" t="s">
        <v>899</v>
      </c>
      <c r="C5" s="76">
        <f t="shared" si="0"/>
        <v>100</v>
      </c>
      <c r="D5" s="77" t="str">
        <f>DEC2HEX(HEX2DEC(INDEX(BaseAddressTable!$B$2:$B$96,(MATCH(A5,BaseAddressTable!$A$2:$A$96,0))))+HEX2DEC(C5))</f>
        <v>A026A100</v>
      </c>
      <c r="E5" s="1" t="s">
        <v>153</v>
      </c>
      <c r="F5" s="1" t="s">
        <v>909</v>
      </c>
      <c r="G5" s="1" t="s">
        <v>308</v>
      </c>
      <c r="H5" s="4">
        <v>0</v>
      </c>
      <c r="I5" s="41" t="s">
        <v>910</v>
      </c>
      <c r="J5" s="1" t="s">
        <v>911</v>
      </c>
    </row>
    <row r="6" spans="1:72" ht="21" customHeight="1">
      <c r="A6" s="1" t="s">
        <v>50</v>
      </c>
      <c r="B6" s="1" t="s">
        <v>912</v>
      </c>
      <c r="C6" s="76" t="str">
        <f>DEC2HEX(HEX2DEC(C3)+4)</f>
        <v>104</v>
      </c>
      <c r="D6" s="77" t="str">
        <f>DEC2HEX(HEX2DEC(INDEX(BaseAddressTable!$B$2:$B$96,(MATCH(A6,BaseAddressTable!$A$2:$A$96,0))))+HEX2DEC(C6))</f>
        <v>A026A104</v>
      </c>
      <c r="E6" s="1" t="s">
        <v>153</v>
      </c>
      <c r="F6" s="1" t="s">
        <v>913</v>
      </c>
      <c r="G6" s="1" t="s">
        <v>166</v>
      </c>
      <c r="H6" s="4">
        <v>0</v>
      </c>
      <c r="I6" s="41" t="s">
        <v>914</v>
      </c>
      <c r="J6" s="1" t="s">
        <v>915</v>
      </c>
    </row>
    <row r="7" spans="1:72">
      <c r="A7" s="1" t="s">
        <v>50</v>
      </c>
      <c r="B7" s="1" t="s">
        <v>912</v>
      </c>
      <c r="C7" s="76" t="str">
        <f>C6</f>
        <v>104</v>
      </c>
      <c r="D7" s="77" t="str">
        <f>DEC2HEX(HEX2DEC(INDEX(BaseAddressTable!$B$2:$B$96,(MATCH(A7,BaseAddressTable!$A$2:$A$96,0))))+HEX2DEC(C7))</f>
        <v>A026A104</v>
      </c>
      <c r="E7" s="1" t="s">
        <v>153</v>
      </c>
      <c r="F7" s="1" t="s">
        <v>916</v>
      </c>
      <c r="G7" s="1" t="s">
        <v>255</v>
      </c>
      <c r="H7" s="4">
        <v>0</v>
      </c>
      <c r="I7" s="41" t="s">
        <v>917</v>
      </c>
      <c r="J7" s="1" t="s">
        <v>918</v>
      </c>
    </row>
    <row r="8" spans="1:72">
      <c r="A8" s="1" t="s">
        <v>50</v>
      </c>
      <c r="B8" s="78" t="s">
        <v>912</v>
      </c>
      <c r="C8" s="76" t="str">
        <f t="shared" ref="C8:C9" si="1">C7</f>
        <v>104</v>
      </c>
      <c r="D8" s="77" t="str">
        <f>DEC2HEX(HEX2DEC(INDEX(BaseAddressTable!$B$2:$B$96,(MATCH(A8,BaseAddressTable!$A$2:$A$96,0))))+HEX2DEC(C8))</f>
        <v>A026A104</v>
      </c>
      <c r="E8" s="78" t="s">
        <v>153</v>
      </c>
      <c r="F8" s="78" t="s">
        <v>919</v>
      </c>
      <c r="G8" s="78" t="s">
        <v>323</v>
      </c>
      <c r="H8" s="79">
        <v>0</v>
      </c>
      <c r="I8" s="80" t="s">
        <v>914</v>
      </c>
      <c r="J8" s="78" t="s">
        <v>920</v>
      </c>
    </row>
    <row r="9" spans="1:72">
      <c r="A9" s="1" t="s">
        <v>50</v>
      </c>
      <c r="B9" s="15" t="s">
        <v>912</v>
      </c>
      <c r="C9" s="76" t="str">
        <f t="shared" si="1"/>
        <v>104</v>
      </c>
      <c r="D9" s="77" t="str">
        <f>DEC2HEX(HEX2DEC(INDEX(BaseAddressTable!$B$2:$B$96,(MATCH(A9,BaseAddressTable!$A$2:$A$96,0))))+HEX2DEC(C9))</f>
        <v>A026A104</v>
      </c>
      <c r="E9" s="15" t="s">
        <v>153</v>
      </c>
      <c r="F9" s="15" t="s">
        <v>921</v>
      </c>
      <c r="G9" s="15" t="s">
        <v>308</v>
      </c>
      <c r="H9" s="81">
        <v>0</v>
      </c>
      <c r="I9" s="82" t="s">
        <v>917</v>
      </c>
      <c r="J9" s="15" t="s">
        <v>922</v>
      </c>
    </row>
    <row r="10" spans="1:72" s="84" customFormat="1">
      <c r="A10" s="1" t="s">
        <v>50</v>
      </c>
      <c r="B10" s="19" t="s">
        <v>923</v>
      </c>
      <c r="C10" s="83">
        <v>120</v>
      </c>
      <c r="D10" s="77" t="str">
        <f>DEC2HEX(HEX2DEC(INDEX(BaseAddressTable!$B$2:$B$96,(MATCH(A10,BaseAddressTable!$A$2:$A$96,0))))+HEX2DEC(C10))</f>
        <v>A026A120</v>
      </c>
      <c r="E10" s="19" t="s">
        <v>153</v>
      </c>
      <c r="F10" s="19" t="s">
        <v>924</v>
      </c>
      <c r="G10" s="19" t="s">
        <v>166</v>
      </c>
      <c r="H10" s="19">
        <v>0</v>
      </c>
      <c r="I10" s="19" t="s">
        <v>925</v>
      </c>
      <c r="J10" s="19" t="s">
        <v>926</v>
      </c>
    </row>
    <row r="11" spans="1:72" s="84" customFormat="1" ht="14.25" customHeight="1">
      <c r="A11" s="1" t="s">
        <v>50</v>
      </c>
      <c r="B11" s="19" t="s">
        <v>927</v>
      </c>
      <c r="C11" s="83" t="str">
        <f>DEC2HEX(HEX2DEC(C10)+4)</f>
        <v>124</v>
      </c>
      <c r="D11" s="77" t="str">
        <f>DEC2HEX(HEX2DEC(INDEX(BaseAddressTable!$B$2:$B$96,(MATCH(A11,BaseAddressTable!$A$2:$A$96,0))))+HEX2DEC(C11))</f>
        <v>A026A124</v>
      </c>
      <c r="E11" s="19" t="s">
        <v>153</v>
      </c>
      <c r="F11" s="19" t="s">
        <v>928</v>
      </c>
      <c r="G11" s="19" t="s">
        <v>166</v>
      </c>
      <c r="H11" s="19">
        <v>0</v>
      </c>
      <c r="I11" s="19" t="s">
        <v>929</v>
      </c>
      <c r="J11" s="19" t="s">
        <v>930</v>
      </c>
    </row>
    <row r="12" spans="1:72" s="84" customFormat="1" ht="54" customHeight="1">
      <c r="A12" s="1" t="s">
        <v>50</v>
      </c>
      <c r="B12" s="19" t="s">
        <v>931</v>
      </c>
      <c r="C12" s="83" t="str">
        <f>DEC2HEX(HEX2DEC(C11)+4)</f>
        <v>128</v>
      </c>
      <c r="D12" s="77" t="str">
        <f>DEC2HEX(HEX2DEC(INDEX(BaseAddressTable!$B$2:$B$96,(MATCH(A12,BaseAddressTable!$A$2:$A$96,0))))+HEX2DEC(C12))</f>
        <v>A026A128</v>
      </c>
      <c r="E12" s="19" t="s">
        <v>153</v>
      </c>
      <c r="F12" s="19" t="s">
        <v>932</v>
      </c>
      <c r="G12" s="19" t="s">
        <v>145</v>
      </c>
      <c r="H12" s="83">
        <v>0</v>
      </c>
      <c r="I12" s="64" t="s">
        <v>933</v>
      </c>
      <c r="J12" s="19" t="s">
        <v>934</v>
      </c>
    </row>
    <row r="13" spans="1:72" ht="43.2">
      <c r="A13" s="1" t="s">
        <v>50</v>
      </c>
      <c r="B13" s="19" t="s">
        <v>935</v>
      </c>
      <c r="C13" s="83" t="str">
        <f>DEC2HEX(HEX2DEC(C12)+4)</f>
        <v>12C</v>
      </c>
      <c r="D13" s="77" t="str">
        <f>DEC2HEX(HEX2DEC(INDEX(BaseAddressTable!$B$2:$B$96,(MATCH(A13,BaseAddressTable!$A$2:$A$96,0))))+HEX2DEC(C13))</f>
        <v>A026A12C</v>
      </c>
      <c r="E13" s="19" t="s">
        <v>153</v>
      </c>
      <c r="F13" s="19" t="s">
        <v>936</v>
      </c>
      <c r="G13" s="19" t="s">
        <v>145</v>
      </c>
      <c r="H13" s="83">
        <v>0</v>
      </c>
      <c r="I13" s="64" t="s">
        <v>937</v>
      </c>
      <c r="J13" s="19" t="s">
        <v>938</v>
      </c>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row>
    <row r="14" spans="1:72">
      <c r="A14" s="1" t="s">
        <v>50</v>
      </c>
      <c r="B14" s="19" t="s">
        <v>939</v>
      </c>
      <c r="C14" s="83">
        <v>140</v>
      </c>
      <c r="D14" s="77" t="str">
        <f>DEC2HEX(HEX2DEC(INDEX(BaseAddressTable!$B$2:$B$96,(MATCH(A14,BaseAddressTable!$A$2:$A$96,0))))+HEX2DEC(C14))</f>
        <v>A026A140</v>
      </c>
      <c r="E14" s="19" t="s">
        <v>153</v>
      </c>
      <c r="F14" s="19" t="s">
        <v>940</v>
      </c>
      <c r="G14" s="19" t="s">
        <v>166</v>
      </c>
      <c r="H14" s="19">
        <v>0</v>
      </c>
      <c r="I14" s="82" t="s">
        <v>941</v>
      </c>
      <c r="J14" s="19" t="s">
        <v>942</v>
      </c>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row>
    <row r="15" spans="1:72">
      <c r="A15" s="1" t="s">
        <v>50</v>
      </c>
      <c r="B15" s="19" t="s">
        <v>939</v>
      </c>
      <c r="C15" s="83">
        <f>C14</f>
        <v>140</v>
      </c>
      <c r="D15" s="77" t="str">
        <f>DEC2HEX(HEX2DEC(INDEX(BaseAddressTable!$B$2:$B$96,(MATCH(A15,BaseAddressTable!$A$2:$A$96,0))))+HEX2DEC(C15))</f>
        <v>A026A140</v>
      </c>
      <c r="E15" s="19" t="s">
        <v>153</v>
      </c>
      <c r="F15" s="19" t="s">
        <v>943</v>
      </c>
      <c r="G15" s="19" t="s">
        <v>255</v>
      </c>
      <c r="H15" s="19">
        <v>0</v>
      </c>
      <c r="I15" s="82" t="s">
        <v>941</v>
      </c>
      <c r="J15" s="19" t="s">
        <v>944</v>
      </c>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row>
    <row r="16" spans="1:72">
      <c r="A16" s="1" t="s">
        <v>50</v>
      </c>
      <c r="B16" s="19" t="s">
        <v>939</v>
      </c>
      <c r="C16" s="83">
        <f>C15</f>
        <v>140</v>
      </c>
      <c r="D16" s="77" t="str">
        <f>DEC2HEX(HEX2DEC(INDEX(BaseAddressTable!$B$2:$B$96,(MATCH(A16,BaseAddressTable!$A$2:$A$96,0))))+HEX2DEC(C16))</f>
        <v>A026A140</v>
      </c>
      <c r="E16" s="19" t="s">
        <v>153</v>
      </c>
      <c r="F16" s="19" t="s">
        <v>945</v>
      </c>
      <c r="G16" s="19" t="s">
        <v>176</v>
      </c>
      <c r="H16" s="19">
        <v>0</v>
      </c>
      <c r="I16" s="82" t="s">
        <v>941</v>
      </c>
      <c r="J16" s="19" t="s">
        <v>946</v>
      </c>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row>
    <row r="17" spans="1:72">
      <c r="A17" s="1" t="s">
        <v>50</v>
      </c>
      <c r="B17" s="19" t="s">
        <v>939</v>
      </c>
      <c r="C17" s="83">
        <f>C16</f>
        <v>140</v>
      </c>
      <c r="D17" s="77" t="str">
        <f>DEC2HEX(HEX2DEC(INDEX(BaseAddressTable!$B$2:$B$96,(MATCH(A17,BaseAddressTable!$A$2:$A$96,0))))+HEX2DEC(C17))</f>
        <v>A026A140</v>
      </c>
      <c r="E17" s="19" t="s">
        <v>153</v>
      </c>
      <c r="F17" s="19" t="s">
        <v>947</v>
      </c>
      <c r="G17" s="19" t="s">
        <v>232</v>
      </c>
      <c r="H17" s="19">
        <v>0</v>
      </c>
      <c r="I17" s="82" t="s">
        <v>941</v>
      </c>
      <c r="J17" s="19" t="s">
        <v>948</v>
      </c>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row>
    <row r="18" spans="1:72">
      <c r="A18" s="1" t="s">
        <v>50</v>
      </c>
      <c r="B18" s="19" t="s">
        <v>949</v>
      </c>
      <c r="C18" s="19">
        <v>144</v>
      </c>
      <c r="D18" s="77" t="str">
        <f>DEC2HEX(HEX2DEC(INDEX(BaseAddressTable!$B$2:$B$96,(MATCH(A18,BaseAddressTable!$A$2:$A$96,0))))+HEX2DEC(C18))</f>
        <v>A026A144</v>
      </c>
      <c r="E18" s="19" t="s">
        <v>153</v>
      </c>
      <c r="F18" s="19" t="s">
        <v>950</v>
      </c>
      <c r="G18" s="19" t="s">
        <v>166</v>
      </c>
      <c r="H18" s="19">
        <v>0</v>
      </c>
      <c r="I18" s="82" t="s">
        <v>941</v>
      </c>
      <c r="J18" s="19" t="s">
        <v>951</v>
      </c>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row>
    <row r="19" spans="1:72">
      <c r="A19" s="1" t="s">
        <v>50</v>
      </c>
      <c r="B19" s="19" t="s">
        <v>949</v>
      </c>
      <c r="C19" s="19">
        <f>C18</f>
        <v>144</v>
      </c>
      <c r="D19" s="77" t="str">
        <f>DEC2HEX(HEX2DEC(INDEX(BaseAddressTable!$B$2:$B$96,(MATCH(A19,BaseAddressTable!$A$2:$A$96,0))))+HEX2DEC(C19))</f>
        <v>A026A144</v>
      </c>
      <c r="E19" s="19" t="s">
        <v>153</v>
      </c>
      <c r="F19" s="19" t="s">
        <v>952</v>
      </c>
      <c r="G19" s="19" t="s">
        <v>255</v>
      </c>
      <c r="H19" s="19">
        <v>0</v>
      </c>
      <c r="I19" s="82" t="s">
        <v>941</v>
      </c>
      <c r="J19" s="19" t="s">
        <v>953</v>
      </c>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row>
    <row r="20" spans="1:72">
      <c r="A20" s="1" t="s">
        <v>50</v>
      </c>
      <c r="B20" s="19" t="s">
        <v>949</v>
      </c>
      <c r="C20" s="19">
        <f t="shared" ref="C20:C21" si="2">C19</f>
        <v>144</v>
      </c>
      <c r="D20" s="77" t="str">
        <f>DEC2HEX(HEX2DEC(INDEX(BaseAddressTable!$B$2:$B$96,(MATCH(A20,BaseAddressTable!$A$2:$A$96,0))))+HEX2DEC(C20))</f>
        <v>A026A144</v>
      </c>
      <c r="E20" s="19" t="s">
        <v>153</v>
      </c>
      <c r="F20" s="19" t="s">
        <v>954</v>
      </c>
      <c r="G20" s="19" t="s">
        <v>176</v>
      </c>
      <c r="H20" s="19">
        <v>0</v>
      </c>
      <c r="I20" s="82" t="s">
        <v>941</v>
      </c>
      <c r="J20" s="19" t="s">
        <v>955</v>
      </c>
      <c r="K20" s="84" t="s">
        <v>101</v>
      </c>
      <c r="L20" s="84" t="s">
        <v>101</v>
      </c>
      <c r="M20" s="84" t="s">
        <v>101</v>
      </c>
      <c r="N20" s="84" t="s">
        <v>101</v>
      </c>
      <c r="O20" s="84" t="s">
        <v>101</v>
      </c>
      <c r="P20" s="84" t="s">
        <v>101</v>
      </c>
      <c r="Q20" s="84" t="s">
        <v>101</v>
      </c>
      <c r="R20" s="84" t="s">
        <v>101</v>
      </c>
      <c r="S20" s="84" t="s">
        <v>101</v>
      </c>
      <c r="T20" s="84" t="s">
        <v>101</v>
      </c>
      <c r="U20" s="84" t="s">
        <v>101</v>
      </c>
      <c r="V20" s="84" t="s">
        <v>101</v>
      </c>
      <c r="W20" s="84" t="s">
        <v>101</v>
      </c>
      <c r="X20" s="84" t="s">
        <v>101</v>
      </c>
      <c r="Y20" s="84" t="s">
        <v>101</v>
      </c>
      <c r="Z20" s="84" t="s">
        <v>101</v>
      </c>
      <c r="AA20" s="84" t="s">
        <v>101</v>
      </c>
      <c r="AB20" s="84" t="s">
        <v>101</v>
      </c>
      <c r="AC20" s="84" t="s">
        <v>101</v>
      </c>
      <c r="AD20" s="84" t="s">
        <v>101</v>
      </c>
      <c r="AE20" s="84" t="s">
        <v>101</v>
      </c>
      <c r="AF20" s="84" t="s">
        <v>101</v>
      </c>
      <c r="AG20" s="84" t="s">
        <v>101</v>
      </c>
      <c r="AH20" s="84" t="s">
        <v>101</v>
      </c>
      <c r="AI20" s="84" t="s">
        <v>101</v>
      </c>
      <c r="AJ20" s="84" t="s">
        <v>101</v>
      </c>
      <c r="AK20" s="84" t="s">
        <v>101</v>
      </c>
      <c r="AL20" s="84" t="s">
        <v>101</v>
      </c>
      <c r="AM20" s="84" t="s">
        <v>101</v>
      </c>
      <c r="AN20" s="84" t="s">
        <v>101</v>
      </c>
      <c r="AO20" s="84" t="s">
        <v>101</v>
      </c>
      <c r="AP20" s="84" t="s">
        <v>101</v>
      </c>
      <c r="AQ20" s="84" t="s">
        <v>101</v>
      </c>
      <c r="AR20" s="84" t="s">
        <v>101</v>
      </c>
      <c r="AS20" s="84" t="s">
        <v>101</v>
      </c>
      <c r="AT20" s="84" t="s">
        <v>101</v>
      </c>
      <c r="AU20" s="84" t="s">
        <v>101</v>
      </c>
      <c r="AV20" s="84" t="s">
        <v>101</v>
      </c>
      <c r="AW20" s="84" t="s">
        <v>101</v>
      </c>
      <c r="AX20" s="84" t="s">
        <v>101</v>
      </c>
      <c r="AY20" s="84" t="s">
        <v>101</v>
      </c>
      <c r="AZ20" s="84" t="s">
        <v>101</v>
      </c>
      <c r="BA20" s="84" t="s">
        <v>101</v>
      </c>
      <c r="BB20" s="84" t="s">
        <v>101</v>
      </c>
      <c r="BC20" s="84" t="s">
        <v>101</v>
      </c>
      <c r="BD20" s="84" t="s">
        <v>101</v>
      </c>
      <c r="BE20" s="84" t="s">
        <v>101</v>
      </c>
      <c r="BF20" s="84" t="s">
        <v>101</v>
      </c>
      <c r="BG20" s="84" t="s">
        <v>101</v>
      </c>
      <c r="BH20" s="84" t="s">
        <v>101</v>
      </c>
      <c r="BI20" s="84" t="s">
        <v>101</v>
      </c>
      <c r="BJ20" s="84" t="s">
        <v>101</v>
      </c>
      <c r="BK20" s="84" t="s">
        <v>101</v>
      </c>
      <c r="BL20" s="84" t="s">
        <v>101</v>
      </c>
      <c r="BM20" s="84" t="s">
        <v>101</v>
      </c>
      <c r="BN20" s="84" t="s">
        <v>101</v>
      </c>
      <c r="BO20" s="84" t="s">
        <v>101</v>
      </c>
      <c r="BP20" s="84" t="s">
        <v>101</v>
      </c>
      <c r="BQ20" s="84" t="s">
        <v>101</v>
      </c>
      <c r="BR20" s="84" t="s">
        <v>101</v>
      </c>
      <c r="BS20" s="84" t="s">
        <v>101</v>
      </c>
      <c r="BT20" s="84" t="s">
        <v>101</v>
      </c>
    </row>
    <row r="21" spans="1:72">
      <c r="A21" s="1" t="s">
        <v>50</v>
      </c>
      <c r="B21" s="19" t="s">
        <v>949</v>
      </c>
      <c r="C21" s="19">
        <f t="shared" si="2"/>
        <v>144</v>
      </c>
      <c r="D21" s="77" t="str">
        <f>DEC2HEX(HEX2DEC(INDEX(BaseAddressTable!$B$2:$B$96,(MATCH(A21,BaseAddressTable!$A$2:$A$96,0))))+HEX2DEC(C21))</f>
        <v>A026A144</v>
      </c>
      <c r="E21" s="19" t="s">
        <v>153</v>
      </c>
      <c r="F21" s="19" t="s">
        <v>956</v>
      </c>
      <c r="G21" s="19" t="s">
        <v>232</v>
      </c>
      <c r="H21" s="19">
        <v>0</v>
      </c>
      <c r="I21" s="82" t="s">
        <v>941</v>
      </c>
      <c r="J21" s="19" t="s">
        <v>957</v>
      </c>
      <c r="K21" s="84" t="s">
        <v>101</v>
      </c>
      <c r="L21" s="84" t="s">
        <v>101</v>
      </c>
      <c r="M21" s="84" t="s">
        <v>101</v>
      </c>
      <c r="N21" s="84" t="s">
        <v>101</v>
      </c>
      <c r="O21" s="84" t="s">
        <v>101</v>
      </c>
      <c r="P21" s="84" t="s">
        <v>101</v>
      </c>
      <c r="Q21" s="84" t="s">
        <v>101</v>
      </c>
      <c r="R21" s="84" t="s">
        <v>101</v>
      </c>
      <c r="S21" s="84" t="s">
        <v>101</v>
      </c>
      <c r="T21" s="84" t="s">
        <v>101</v>
      </c>
      <c r="U21" s="84" t="s">
        <v>101</v>
      </c>
      <c r="V21" s="84" t="s">
        <v>101</v>
      </c>
      <c r="W21" s="84" t="s">
        <v>101</v>
      </c>
      <c r="X21" s="84" t="s">
        <v>101</v>
      </c>
      <c r="Y21" s="84" t="s">
        <v>101</v>
      </c>
      <c r="Z21" s="84" t="s">
        <v>101</v>
      </c>
      <c r="AA21" s="84" t="s">
        <v>101</v>
      </c>
      <c r="AB21" s="84" t="s">
        <v>101</v>
      </c>
      <c r="AC21" s="84" t="s">
        <v>101</v>
      </c>
      <c r="AD21" s="84" t="s">
        <v>101</v>
      </c>
      <c r="AE21" s="84" t="s">
        <v>101</v>
      </c>
      <c r="AF21" s="84" t="s">
        <v>101</v>
      </c>
      <c r="AG21" s="84" t="s">
        <v>101</v>
      </c>
      <c r="AH21" s="84" t="s">
        <v>101</v>
      </c>
      <c r="AI21" s="84" t="s">
        <v>101</v>
      </c>
      <c r="AJ21" s="84" t="s">
        <v>101</v>
      </c>
      <c r="AK21" s="84" t="s">
        <v>101</v>
      </c>
      <c r="AL21" s="84" t="s">
        <v>101</v>
      </c>
      <c r="AM21" s="84" t="s">
        <v>101</v>
      </c>
      <c r="AN21" s="84" t="s">
        <v>101</v>
      </c>
      <c r="AO21" s="84" t="s">
        <v>101</v>
      </c>
      <c r="AP21" s="84" t="s">
        <v>101</v>
      </c>
      <c r="AQ21" s="84" t="s">
        <v>101</v>
      </c>
      <c r="AR21" s="84" t="s">
        <v>101</v>
      </c>
      <c r="AS21" s="84" t="s">
        <v>101</v>
      </c>
      <c r="AT21" s="84" t="s">
        <v>101</v>
      </c>
      <c r="AU21" s="84" t="s">
        <v>101</v>
      </c>
      <c r="AV21" s="84" t="s">
        <v>101</v>
      </c>
      <c r="AW21" s="84" t="s">
        <v>101</v>
      </c>
      <c r="AX21" s="84" t="s">
        <v>101</v>
      </c>
      <c r="AY21" s="84" t="s">
        <v>101</v>
      </c>
      <c r="AZ21" s="84" t="s">
        <v>101</v>
      </c>
      <c r="BA21" s="84" t="s">
        <v>101</v>
      </c>
      <c r="BB21" s="84" t="s">
        <v>101</v>
      </c>
      <c r="BC21" s="84" t="s">
        <v>101</v>
      </c>
      <c r="BD21" s="84" t="s">
        <v>101</v>
      </c>
      <c r="BE21" s="84" t="s">
        <v>101</v>
      </c>
      <c r="BF21" s="84" t="s">
        <v>101</v>
      </c>
      <c r="BG21" s="84" t="s">
        <v>101</v>
      </c>
      <c r="BH21" s="84" t="s">
        <v>101</v>
      </c>
      <c r="BI21" s="84" t="s">
        <v>101</v>
      </c>
      <c r="BJ21" s="84" t="s">
        <v>101</v>
      </c>
      <c r="BK21" s="84" t="s">
        <v>101</v>
      </c>
      <c r="BL21" s="84" t="s">
        <v>101</v>
      </c>
      <c r="BM21" s="84" t="s">
        <v>101</v>
      </c>
      <c r="BN21" s="84" t="s">
        <v>101</v>
      </c>
      <c r="BO21" s="84" t="s">
        <v>101</v>
      </c>
      <c r="BP21" s="84" t="s">
        <v>101</v>
      </c>
      <c r="BQ21" s="84" t="s">
        <v>101</v>
      </c>
      <c r="BR21" s="84" t="s">
        <v>101</v>
      </c>
      <c r="BS21" s="84" t="s">
        <v>101</v>
      </c>
      <c r="BT21" s="84" t="s">
        <v>101</v>
      </c>
    </row>
    <row r="22" spans="1:72">
      <c r="A22" s="1" t="s">
        <v>50</v>
      </c>
      <c r="B22" s="15" t="s">
        <v>958</v>
      </c>
      <c r="C22" s="81">
        <v>160</v>
      </c>
      <c r="D22" s="77" t="str">
        <f>DEC2HEX(HEX2DEC(INDEX(BaseAddressTable!$B$2:$B$96,(MATCH(A22,BaseAddressTable!$A$2:$A$96,0))))+HEX2DEC(C22))</f>
        <v>A026A160</v>
      </c>
      <c r="E22" s="15" t="s">
        <v>153</v>
      </c>
      <c r="F22" s="15" t="s">
        <v>959</v>
      </c>
      <c r="G22" s="15" t="s">
        <v>166</v>
      </c>
      <c r="H22" s="15">
        <v>0</v>
      </c>
      <c r="I22" s="15" t="s">
        <v>960</v>
      </c>
      <c r="J22" s="15" t="s">
        <v>961</v>
      </c>
    </row>
    <row r="23" spans="1:72">
      <c r="A23" s="1" t="s">
        <v>50</v>
      </c>
      <c r="B23" s="15" t="s">
        <v>962</v>
      </c>
      <c r="C23" s="81" t="str">
        <f>DEC2HEX(HEX2DEC(C22)+4)</f>
        <v>164</v>
      </c>
      <c r="D23" s="77" t="str">
        <f>DEC2HEX(HEX2DEC(INDEX(BaseAddressTable!$B$2:$B$96,(MATCH(A23,BaseAddressTable!$A$2:$A$96,0))))+HEX2DEC(C23))</f>
        <v>A026A164</v>
      </c>
      <c r="E23" s="15" t="s">
        <v>153</v>
      </c>
      <c r="F23" s="15" t="s">
        <v>963</v>
      </c>
      <c r="G23" s="15" t="s">
        <v>868</v>
      </c>
      <c r="H23" s="15">
        <v>0</v>
      </c>
      <c r="I23" s="15" t="s">
        <v>964</v>
      </c>
      <c r="J23" s="15" t="s">
        <v>965</v>
      </c>
    </row>
    <row r="24" spans="1:72">
      <c r="A24" s="1" t="s">
        <v>50</v>
      </c>
      <c r="B24" s="15" t="s">
        <v>962</v>
      </c>
      <c r="C24" s="81" t="str">
        <f>C23</f>
        <v>164</v>
      </c>
      <c r="D24" s="77" t="str">
        <f>DEC2HEX(HEX2DEC(INDEX(BaseAddressTable!$B$2:$B$96,(MATCH(A24,BaseAddressTable!$A$2:$A$96,0))))+HEX2DEC(C24))</f>
        <v>A026A164</v>
      </c>
      <c r="E24" s="15" t="s">
        <v>153</v>
      </c>
      <c r="F24" s="15" t="s">
        <v>966</v>
      </c>
      <c r="G24" s="15" t="s">
        <v>241</v>
      </c>
      <c r="H24" s="15">
        <v>0</v>
      </c>
      <c r="I24" s="15" t="s">
        <v>967</v>
      </c>
      <c r="J24" s="15" t="s">
        <v>968</v>
      </c>
    </row>
    <row r="25" spans="1:72">
      <c r="A25" s="1" t="s">
        <v>50</v>
      </c>
      <c r="B25" s="15" t="s">
        <v>962</v>
      </c>
      <c r="C25" s="81" t="str">
        <f>C24</f>
        <v>164</v>
      </c>
      <c r="D25" s="77" t="str">
        <f>DEC2HEX(HEX2DEC(INDEX(BaseAddressTable!$B$2:$B$96,(MATCH(A25,BaseAddressTable!$A$2:$A$96,0))))+HEX2DEC(C25))</f>
        <v>A026A164</v>
      </c>
      <c r="E25" s="15" t="s">
        <v>153</v>
      </c>
      <c r="F25" s="15" t="s">
        <v>969</v>
      </c>
      <c r="G25" s="15" t="s">
        <v>138</v>
      </c>
      <c r="H25" s="15">
        <v>0</v>
      </c>
      <c r="I25" s="15" t="s">
        <v>970</v>
      </c>
      <c r="J25" s="15" t="s">
        <v>971</v>
      </c>
    </row>
    <row r="26" spans="1:72">
      <c r="A26" s="1" t="s">
        <v>50</v>
      </c>
      <c r="B26" s="15" t="s">
        <v>962</v>
      </c>
      <c r="C26" s="81" t="str">
        <f>C25</f>
        <v>164</v>
      </c>
      <c r="D26" s="77" t="str">
        <f>DEC2HEX(HEX2DEC(INDEX(BaseAddressTable!$B$2:$B$96,(MATCH(A26,BaseAddressTable!$A$2:$A$96,0))))+HEX2DEC(C26))</f>
        <v>A026A164</v>
      </c>
      <c r="E26" s="15" t="s">
        <v>153</v>
      </c>
      <c r="F26" s="15" t="s">
        <v>972</v>
      </c>
      <c r="G26" s="15" t="s">
        <v>141</v>
      </c>
      <c r="H26" s="15">
        <v>0</v>
      </c>
      <c r="I26" s="15" t="s">
        <v>973</v>
      </c>
      <c r="J26" s="15" t="s">
        <v>974</v>
      </c>
    </row>
    <row r="27" spans="1:72">
      <c r="A27" s="1" t="s">
        <v>50</v>
      </c>
      <c r="B27" s="15" t="s">
        <v>975</v>
      </c>
      <c r="C27" s="85">
        <v>200</v>
      </c>
      <c r="D27" s="77" t="str">
        <f>DEC2HEX(HEX2DEC(INDEX(BaseAddressTable!$B$2:$B$96,(MATCH(A27,BaseAddressTable!$A$2:$A$96,0))))+HEX2DEC(C27))</f>
        <v>A026A200</v>
      </c>
      <c r="E27" s="86" t="s">
        <v>153</v>
      </c>
      <c r="F27" s="86" t="s">
        <v>976</v>
      </c>
      <c r="G27" s="86" t="s">
        <v>166</v>
      </c>
      <c r="H27" s="85">
        <v>0</v>
      </c>
      <c r="I27" s="86" t="s">
        <v>977</v>
      </c>
      <c r="J27" s="86" t="s">
        <v>978</v>
      </c>
    </row>
    <row r="28" spans="1:72">
      <c r="A28" s="1" t="s">
        <v>50</v>
      </c>
      <c r="B28" s="39" t="s">
        <v>975</v>
      </c>
      <c r="C28" s="87">
        <v>200</v>
      </c>
      <c r="D28" s="77" t="str">
        <f>DEC2HEX(HEX2DEC(INDEX(BaseAddressTable!$B$2:$B$96,(MATCH(A28,BaseAddressTable!$A$2:$A$96,0))))+HEX2DEC(C28))</f>
        <v>A026A200</v>
      </c>
      <c r="E28" s="39" t="s">
        <v>153</v>
      </c>
      <c r="F28" s="39" t="s">
        <v>979</v>
      </c>
      <c r="G28" s="39" t="s">
        <v>255</v>
      </c>
      <c r="H28" s="87">
        <v>0</v>
      </c>
      <c r="I28" s="39" t="s">
        <v>980</v>
      </c>
      <c r="J28" s="39" t="s">
        <v>981</v>
      </c>
    </row>
    <row r="29" spans="1:72">
      <c r="A29" s="1" t="s">
        <v>50</v>
      </c>
      <c r="B29" s="48" t="s">
        <v>975</v>
      </c>
      <c r="C29" s="88">
        <v>200</v>
      </c>
      <c r="D29" s="77" t="str">
        <f>DEC2HEX(HEX2DEC(INDEX(BaseAddressTable!$B$2:$B$96,(MATCH(A29,BaseAddressTable!$A$2:$A$96,0))))+HEX2DEC(C29))</f>
        <v>A026A200</v>
      </c>
      <c r="E29" s="48" t="s">
        <v>153</v>
      </c>
      <c r="F29" s="48" t="s">
        <v>982</v>
      </c>
      <c r="G29" s="48" t="s">
        <v>323</v>
      </c>
      <c r="H29" s="88">
        <v>0</v>
      </c>
      <c r="I29" s="48" t="s">
        <v>977</v>
      </c>
      <c r="J29" s="48" t="s">
        <v>983</v>
      </c>
    </row>
    <row r="30" spans="1:72">
      <c r="A30" s="1" t="s">
        <v>50</v>
      </c>
      <c r="B30" s="1" t="s">
        <v>975</v>
      </c>
      <c r="C30" s="4">
        <v>200</v>
      </c>
      <c r="D30" s="77" t="str">
        <f>DEC2HEX(HEX2DEC(INDEX(BaseAddressTable!$B$2:$B$96,(MATCH(A30,BaseAddressTable!$A$2:$A$96,0))))+HEX2DEC(C30))</f>
        <v>A026A200</v>
      </c>
      <c r="E30" s="1" t="s">
        <v>153</v>
      </c>
      <c r="F30" s="1" t="s">
        <v>984</v>
      </c>
      <c r="G30" s="1" t="s">
        <v>308</v>
      </c>
      <c r="H30" s="4">
        <v>0</v>
      </c>
      <c r="I30" s="1" t="s">
        <v>980</v>
      </c>
      <c r="J30" s="1" t="s">
        <v>985</v>
      </c>
    </row>
    <row r="31" spans="1:72">
      <c r="A31" s="1" t="s">
        <v>50</v>
      </c>
      <c r="B31" s="1" t="s">
        <v>975</v>
      </c>
      <c r="C31" s="4">
        <v>200</v>
      </c>
      <c r="D31" s="77" t="str">
        <f>DEC2HEX(HEX2DEC(INDEX(BaseAddressTable!$B$2:$B$96,(MATCH(A31,BaseAddressTable!$A$2:$A$96,0))))+HEX2DEC(C31))</f>
        <v>A026A200</v>
      </c>
      <c r="E31" s="1" t="s">
        <v>153</v>
      </c>
      <c r="F31" s="1" t="s">
        <v>986</v>
      </c>
      <c r="G31" s="1" t="s">
        <v>180</v>
      </c>
      <c r="H31" s="4">
        <v>0</v>
      </c>
      <c r="I31" s="1" t="s">
        <v>987</v>
      </c>
      <c r="J31" s="1" t="s">
        <v>988</v>
      </c>
    </row>
    <row r="32" spans="1:72">
      <c r="A32" s="1" t="s">
        <v>50</v>
      </c>
      <c r="B32" s="1" t="s">
        <v>975</v>
      </c>
      <c r="C32" s="4">
        <v>200</v>
      </c>
      <c r="D32" s="77" t="str">
        <f>DEC2HEX(HEX2DEC(INDEX(BaseAddressTable!$B$2:$B$96,(MATCH(A32,BaseAddressTable!$A$2:$A$96,0))))+HEX2DEC(C32))</f>
        <v>A026A200</v>
      </c>
      <c r="E32" s="1" t="s">
        <v>153</v>
      </c>
      <c r="F32" s="1" t="s">
        <v>989</v>
      </c>
      <c r="G32" s="1" t="s">
        <v>338</v>
      </c>
      <c r="H32" s="4">
        <v>0</v>
      </c>
      <c r="I32" s="1" t="s">
        <v>990</v>
      </c>
      <c r="J32" s="1" t="s">
        <v>991</v>
      </c>
    </row>
    <row r="33" spans="1:10">
      <c r="A33" s="1" t="s">
        <v>50</v>
      </c>
      <c r="B33" s="1" t="s">
        <v>975</v>
      </c>
      <c r="C33" s="4">
        <v>200</v>
      </c>
      <c r="D33" s="77" t="str">
        <f>DEC2HEX(HEX2DEC(INDEX(BaseAddressTable!$B$2:$B$96,(MATCH(A33,BaseAddressTable!$A$2:$A$96,0))))+HEX2DEC(C33))</f>
        <v>A026A200</v>
      </c>
      <c r="E33" s="1" t="s">
        <v>153</v>
      </c>
      <c r="F33" s="1" t="s">
        <v>992</v>
      </c>
      <c r="G33" s="1" t="s">
        <v>341</v>
      </c>
      <c r="H33" s="4">
        <v>0</v>
      </c>
      <c r="I33" s="1" t="s">
        <v>987</v>
      </c>
      <c r="J33" s="1" t="s">
        <v>993</v>
      </c>
    </row>
    <row r="34" spans="1:10">
      <c r="A34" s="1" t="s">
        <v>50</v>
      </c>
      <c r="B34" s="1" t="s">
        <v>975</v>
      </c>
      <c r="C34" s="4">
        <v>200</v>
      </c>
      <c r="D34" s="77" t="str">
        <f>DEC2HEX(HEX2DEC(INDEX(BaseAddressTable!$B$2:$B$96,(MATCH(A34,BaseAddressTable!$A$2:$A$96,0))))+HEX2DEC(C34))</f>
        <v>A026A200</v>
      </c>
      <c r="E34" s="1" t="s">
        <v>153</v>
      </c>
      <c r="F34" s="1" t="s">
        <v>994</v>
      </c>
      <c r="G34" s="1" t="s">
        <v>344</v>
      </c>
      <c r="H34" s="4">
        <v>0</v>
      </c>
      <c r="I34" s="1" t="s">
        <v>990</v>
      </c>
      <c r="J34" s="1" t="s">
        <v>995</v>
      </c>
    </row>
    <row r="35" spans="1:10">
      <c r="A35" s="1" t="s">
        <v>50</v>
      </c>
      <c r="B35" s="1" t="s">
        <v>975</v>
      </c>
      <c r="C35" s="4">
        <v>200</v>
      </c>
      <c r="D35" s="77" t="str">
        <f>DEC2HEX(HEX2DEC(INDEX(BaseAddressTable!$B$2:$B$96,(MATCH(A35,BaseAddressTable!$A$2:$A$96,0))))+HEX2DEC(C35))</f>
        <v>A026A200</v>
      </c>
      <c r="E35" s="1" t="s">
        <v>153</v>
      </c>
      <c r="F35" s="1" t="s">
        <v>996</v>
      </c>
      <c r="G35" s="1" t="s">
        <v>359</v>
      </c>
      <c r="H35" s="4">
        <v>0</v>
      </c>
      <c r="I35" s="1" t="s">
        <v>997</v>
      </c>
      <c r="J35" s="1" t="s">
        <v>998</v>
      </c>
    </row>
    <row r="36" spans="1:10">
      <c r="A36" s="1" t="s">
        <v>50</v>
      </c>
      <c r="B36" s="1" t="s">
        <v>975</v>
      </c>
      <c r="C36" s="4">
        <v>200</v>
      </c>
      <c r="D36" s="77" t="str">
        <f>DEC2HEX(HEX2DEC(INDEX(BaseAddressTable!$B$2:$B$96,(MATCH(A36,BaseAddressTable!$A$2:$A$96,0))))+HEX2DEC(C36))</f>
        <v>A026A200</v>
      </c>
      <c r="E36" s="1" t="s">
        <v>153</v>
      </c>
      <c r="F36" s="1" t="s">
        <v>999</v>
      </c>
      <c r="G36" s="1" t="s">
        <v>362</v>
      </c>
      <c r="H36" s="4">
        <v>0</v>
      </c>
      <c r="I36" s="1" t="s">
        <v>1000</v>
      </c>
      <c r="J36" s="1" t="s">
        <v>1001</v>
      </c>
    </row>
    <row r="37" spans="1:10">
      <c r="A37" s="1" t="s">
        <v>50</v>
      </c>
      <c r="B37" s="1" t="s">
        <v>975</v>
      </c>
      <c r="C37" s="4">
        <v>200</v>
      </c>
      <c r="D37" s="77" t="str">
        <f>DEC2HEX(HEX2DEC(INDEX(BaseAddressTable!$B$2:$B$96,(MATCH(A37,BaseAddressTable!$A$2:$A$96,0))))+HEX2DEC(C37))</f>
        <v>A026A200</v>
      </c>
      <c r="E37" s="1" t="s">
        <v>153</v>
      </c>
      <c r="F37" s="1" t="s">
        <v>1002</v>
      </c>
      <c r="G37" s="1" t="s">
        <v>365</v>
      </c>
      <c r="H37" s="4">
        <v>0</v>
      </c>
      <c r="I37" s="1" t="s">
        <v>997</v>
      </c>
      <c r="J37" s="1" t="s">
        <v>1003</v>
      </c>
    </row>
    <row r="38" spans="1:10">
      <c r="A38" s="1" t="s">
        <v>50</v>
      </c>
      <c r="B38" s="1" t="s">
        <v>975</v>
      </c>
      <c r="C38" s="4">
        <v>200</v>
      </c>
      <c r="D38" s="77" t="str">
        <f>DEC2HEX(HEX2DEC(INDEX(BaseAddressTable!$B$2:$B$96,(MATCH(A38,BaseAddressTable!$A$2:$A$96,0))))+HEX2DEC(C38))</f>
        <v>A026A200</v>
      </c>
      <c r="E38" s="1" t="s">
        <v>153</v>
      </c>
      <c r="F38" s="1" t="s">
        <v>1004</v>
      </c>
      <c r="G38" s="1" t="s">
        <v>473</v>
      </c>
      <c r="H38" s="4">
        <v>0</v>
      </c>
      <c r="I38" s="1" t="s">
        <v>1000</v>
      </c>
      <c r="J38" s="1" t="s">
        <v>1005</v>
      </c>
    </row>
    <row r="39" spans="1:10">
      <c r="A39" s="1" t="s">
        <v>50</v>
      </c>
      <c r="B39" s="1" t="s">
        <v>975</v>
      </c>
      <c r="C39" s="4">
        <v>200</v>
      </c>
      <c r="D39" s="77" t="str">
        <f>DEC2HEX(HEX2DEC(INDEX(BaseAddressTable!$B$2:$B$96,(MATCH(A39,BaseAddressTable!$A$2:$A$96,0))))+HEX2DEC(C39))</f>
        <v>A026A200</v>
      </c>
      <c r="E39" s="1" t="s">
        <v>153</v>
      </c>
      <c r="F39" s="1" t="s">
        <v>1006</v>
      </c>
      <c r="G39" s="1" t="s">
        <v>483</v>
      </c>
      <c r="H39" s="4">
        <v>0</v>
      </c>
      <c r="I39" s="1" t="s">
        <v>1007</v>
      </c>
      <c r="J39" s="1" t="s">
        <v>1008</v>
      </c>
    </row>
    <row r="40" spans="1:10">
      <c r="A40" s="1" t="s">
        <v>50</v>
      </c>
      <c r="B40" s="1" t="s">
        <v>975</v>
      </c>
      <c r="C40" s="4">
        <v>200</v>
      </c>
      <c r="D40" s="77" t="str">
        <f>DEC2HEX(HEX2DEC(INDEX(BaseAddressTable!$B$2:$B$96,(MATCH(A40,BaseAddressTable!$A$2:$A$96,0))))+HEX2DEC(C40))</f>
        <v>A026A200</v>
      </c>
      <c r="E40" s="1" t="s">
        <v>153</v>
      </c>
      <c r="F40" s="1" t="s">
        <v>1009</v>
      </c>
      <c r="G40" s="1" t="s">
        <v>485</v>
      </c>
      <c r="H40" s="4">
        <v>0</v>
      </c>
      <c r="I40" s="1" t="s">
        <v>1010</v>
      </c>
      <c r="J40" s="1" t="s">
        <v>1011</v>
      </c>
    </row>
    <row r="41" spans="1:10">
      <c r="A41" s="1" t="s">
        <v>50</v>
      </c>
      <c r="B41" s="1" t="s">
        <v>975</v>
      </c>
      <c r="C41" s="4">
        <v>200</v>
      </c>
      <c r="D41" s="77" t="str">
        <f>DEC2HEX(HEX2DEC(INDEX(BaseAddressTable!$B$2:$B$96,(MATCH(A41,BaseAddressTable!$A$2:$A$96,0))))+HEX2DEC(C41))</f>
        <v>A026A200</v>
      </c>
      <c r="E41" s="1" t="s">
        <v>153</v>
      </c>
      <c r="F41" s="1" t="s">
        <v>1012</v>
      </c>
      <c r="G41" s="1" t="s">
        <v>487</v>
      </c>
      <c r="H41" s="4">
        <v>0</v>
      </c>
      <c r="I41" s="1" t="s">
        <v>1007</v>
      </c>
      <c r="J41" s="1" t="s">
        <v>1013</v>
      </c>
    </row>
    <row r="42" spans="1:10">
      <c r="A42" s="1" t="s">
        <v>50</v>
      </c>
      <c r="B42" s="1" t="s">
        <v>975</v>
      </c>
      <c r="C42" s="4">
        <v>200</v>
      </c>
      <c r="D42" s="77" t="str">
        <f>DEC2HEX(HEX2DEC(INDEX(BaseAddressTable!$B$2:$B$96,(MATCH(A42,BaseAddressTable!$A$2:$A$96,0))))+HEX2DEC(C42))</f>
        <v>A026A200</v>
      </c>
      <c r="E42" s="1" t="s">
        <v>153</v>
      </c>
      <c r="F42" s="1" t="s">
        <v>1014</v>
      </c>
      <c r="G42" s="1" t="s">
        <v>489</v>
      </c>
      <c r="H42" s="4">
        <v>0</v>
      </c>
      <c r="I42" s="1" t="s">
        <v>1010</v>
      </c>
      <c r="J42" s="1" t="s">
        <v>1015</v>
      </c>
    </row>
    <row r="43" spans="1:10" ht="43.2">
      <c r="A43" s="1" t="s">
        <v>50</v>
      </c>
      <c r="B43" s="1" t="s">
        <v>1016</v>
      </c>
      <c r="C43" s="4" t="str">
        <f>DEC2HEX(HEX2DEC(C40)+4)</f>
        <v>204</v>
      </c>
      <c r="D43" s="77" t="str">
        <f>DEC2HEX(HEX2DEC(INDEX(BaseAddressTable!$B$2:$B$96,(MATCH(A43,BaseAddressTable!$A$2:$A$96,0))))+HEX2DEC(C43))</f>
        <v>A026A204</v>
      </c>
      <c r="E43" s="1" t="s">
        <v>153</v>
      </c>
      <c r="F43" s="1" t="s">
        <v>1017</v>
      </c>
      <c r="G43" s="1" t="s">
        <v>259</v>
      </c>
      <c r="H43" s="4">
        <v>0</v>
      </c>
      <c r="I43" s="5" t="s">
        <v>1018</v>
      </c>
      <c r="J43" s="1" t="s">
        <v>1019</v>
      </c>
    </row>
    <row r="44" spans="1:10" ht="43.2">
      <c r="A44" s="1" t="s">
        <v>50</v>
      </c>
      <c r="B44" s="1" t="s">
        <v>1016</v>
      </c>
      <c r="C44" s="4" t="str">
        <f>C43</f>
        <v>204</v>
      </c>
      <c r="D44" s="77" t="str">
        <f>DEC2HEX(HEX2DEC(INDEX(BaseAddressTable!$B$2:$B$96,(MATCH(A44,BaseAddressTable!$A$2:$A$96,0))))+HEX2DEC(C44))</f>
        <v>A026A204</v>
      </c>
      <c r="E44" s="1" t="s">
        <v>153</v>
      </c>
      <c r="F44" s="1" t="s">
        <v>1020</v>
      </c>
      <c r="G44" s="1" t="s">
        <v>264</v>
      </c>
      <c r="H44" s="4">
        <v>0</v>
      </c>
      <c r="I44" s="5" t="s">
        <v>1018</v>
      </c>
      <c r="J44" s="1" t="s">
        <v>1021</v>
      </c>
    </row>
    <row r="45" spans="1:10" ht="43.2">
      <c r="A45" s="1" t="s">
        <v>50</v>
      </c>
      <c r="B45" s="1" t="s">
        <v>1016</v>
      </c>
      <c r="C45" s="4" t="str">
        <f>DEC2HEX(HEX2DEC(C42)+4)</f>
        <v>204</v>
      </c>
      <c r="D45" s="77" t="str">
        <f>DEC2HEX(HEX2DEC(INDEX(BaseAddressTable!$B$2:$B$96,(MATCH(A45,BaseAddressTable!$A$2:$A$96,0))))+HEX2DEC(C45))</f>
        <v>A026A204</v>
      </c>
      <c r="E45" s="1" t="s">
        <v>153</v>
      </c>
      <c r="F45" s="1" t="s">
        <v>1022</v>
      </c>
      <c r="G45" s="1" t="s">
        <v>244</v>
      </c>
      <c r="H45" s="4">
        <v>0</v>
      </c>
      <c r="I45" s="5" t="s">
        <v>1018</v>
      </c>
      <c r="J45" s="1" t="s">
        <v>1023</v>
      </c>
    </row>
    <row r="46" spans="1:10" ht="43.2">
      <c r="A46" s="1" t="s">
        <v>50</v>
      </c>
      <c r="B46" s="1" t="s">
        <v>1016</v>
      </c>
      <c r="C46" s="4" t="str">
        <f>C45</f>
        <v>204</v>
      </c>
      <c r="D46" s="77" t="str">
        <f>DEC2HEX(HEX2DEC(INDEX(BaseAddressTable!$B$2:$B$96,(MATCH(A46,BaseAddressTable!$A$2:$A$96,0))))+HEX2DEC(C46))</f>
        <v>A026A204</v>
      </c>
      <c r="E46" s="1" t="s">
        <v>153</v>
      </c>
      <c r="F46" s="1" t="s">
        <v>1024</v>
      </c>
      <c r="G46" s="1" t="s">
        <v>270</v>
      </c>
      <c r="H46" s="4">
        <v>0</v>
      </c>
      <c r="I46" s="5" t="s">
        <v>1018</v>
      </c>
      <c r="J46" s="1" t="s">
        <v>1025</v>
      </c>
    </row>
    <row r="47" spans="1:10">
      <c r="A47" s="1" t="s">
        <v>50</v>
      </c>
      <c r="B47" s="1" t="s">
        <v>1026</v>
      </c>
      <c r="C47" s="4" t="str">
        <f>DEC2HEX(HEX2DEC(C44)+4)</f>
        <v>208</v>
      </c>
      <c r="D47" s="77" t="str">
        <f>DEC2HEX(HEX2DEC(INDEX(BaseAddressTable!$B$2:$B$96,(MATCH(A47,BaseAddressTable!$A$2:$A$96,0))))+HEX2DEC(C47))</f>
        <v>A026A208</v>
      </c>
      <c r="E47" s="1" t="s">
        <v>153</v>
      </c>
      <c r="F47" s="48" t="s">
        <v>1027</v>
      </c>
      <c r="G47" s="48" t="s">
        <v>166</v>
      </c>
      <c r="H47" s="88">
        <v>1</v>
      </c>
      <c r="I47" s="48" t="s">
        <v>1028</v>
      </c>
      <c r="J47" s="48" t="s">
        <v>1029</v>
      </c>
    </row>
    <row r="48" spans="1:10">
      <c r="A48" s="1" t="s">
        <v>50</v>
      </c>
      <c r="B48" s="1" t="s">
        <v>1026</v>
      </c>
      <c r="C48" s="4" t="str">
        <f t="shared" ref="C48:C62" si="3">C47</f>
        <v>208</v>
      </c>
      <c r="D48" s="77" t="str">
        <f>DEC2HEX(HEX2DEC(INDEX(BaseAddressTable!$B$2:$B$96,(MATCH(A48,BaseAddressTable!$A$2:$A$96,0))))+HEX2DEC(C48))</f>
        <v>A026A208</v>
      </c>
      <c r="E48" s="1" t="s">
        <v>153</v>
      </c>
      <c r="F48" s="1" t="s">
        <v>1030</v>
      </c>
      <c r="G48" s="1" t="s">
        <v>255</v>
      </c>
      <c r="H48" s="88">
        <v>1</v>
      </c>
      <c r="I48" s="1" t="s">
        <v>1031</v>
      </c>
      <c r="J48" s="1" t="s">
        <v>1032</v>
      </c>
    </row>
    <row r="49" spans="1:10">
      <c r="A49" s="1" t="s">
        <v>50</v>
      </c>
      <c r="B49" s="1" t="s">
        <v>1026</v>
      </c>
      <c r="C49" s="4" t="str">
        <f t="shared" si="3"/>
        <v>208</v>
      </c>
      <c r="D49" s="77" t="str">
        <f>DEC2HEX(HEX2DEC(INDEX(BaseAddressTable!$B$2:$B$96,(MATCH(A49,BaseAddressTable!$A$2:$A$96,0))))+HEX2DEC(C49))</f>
        <v>A026A208</v>
      </c>
      <c r="E49" s="1" t="s">
        <v>153</v>
      </c>
      <c r="F49" s="48" t="s">
        <v>1033</v>
      </c>
      <c r="G49" s="48" t="s">
        <v>323</v>
      </c>
      <c r="H49" s="88">
        <v>1</v>
      </c>
      <c r="I49" s="48" t="s">
        <v>1034</v>
      </c>
      <c r="J49" s="48" t="s">
        <v>1035</v>
      </c>
    </row>
    <row r="50" spans="1:10">
      <c r="A50" s="1" t="s">
        <v>50</v>
      </c>
      <c r="B50" s="1" t="s">
        <v>1026</v>
      </c>
      <c r="C50" s="4" t="str">
        <f t="shared" si="3"/>
        <v>208</v>
      </c>
      <c r="D50" s="77" t="str">
        <f>DEC2HEX(HEX2DEC(INDEX(BaseAddressTable!$B$2:$B$96,(MATCH(A50,BaseAddressTable!$A$2:$A$96,0))))+HEX2DEC(C50))</f>
        <v>A026A208</v>
      </c>
      <c r="E50" s="1" t="s">
        <v>153</v>
      </c>
      <c r="F50" s="1" t="s">
        <v>1036</v>
      </c>
      <c r="G50" s="1" t="s">
        <v>308</v>
      </c>
      <c r="H50" s="88">
        <v>1</v>
      </c>
      <c r="I50" s="1" t="s">
        <v>1037</v>
      </c>
      <c r="J50" s="1" t="s">
        <v>1038</v>
      </c>
    </row>
    <row r="51" spans="1:10">
      <c r="A51" s="1" t="s">
        <v>50</v>
      </c>
      <c r="B51" s="1" t="s">
        <v>1026</v>
      </c>
      <c r="C51" s="4" t="str">
        <f t="shared" si="3"/>
        <v>208</v>
      </c>
      <c r="D51" s="77" t="str">
        <f>DEC2HEX(HEX2DEC(INDEX(BaseAddressTable!$B$2:$B$96,(MATCH(A51,BaseAddressTable!$A$2:$A$96,0))))+HEX2DEC(C51))</f>
        <v>A026A208</v>
      </c>
      <c r="E51" s="1" t="s">
        <v>153</v>
      </c>
      <c r="F51" s="1" t="s">
        <v>1039</v>
      </c>
      <c r="G51" s="1" t="s">
        <v>180</v>
      </c>
      <c r="H51" s="88">
        <v>1</v>
      </c>
      <c r="I51" s="1" t="s">
        <v>1040</v>
      </c>
      <c r="J51" s="1" t="s">
        <v>1041</v>
      </c>
    </row>
    <row r="52" spans="1:10">
      <c r="A52" s="1" t="s">
        <v>50</v>
      </c>
      <c r="B52" s="1" t="s">
        <v>1026</v>
      </c>
      <c r="C52" s="4" t="str">
        <f t="shared" si="3"/>
        <v>208</v>
      </c>
      <c r="D52" s="77" t="str">
        <f>DEC2HEX(HEX2DEC(INDEX(BaseAddressTable!$B$2:$B$96,(MATCH(A52,BaseAddressTable!$A$2:$A$96,0))))+HEX2DEC(C52))</f>
        <v>A026A208</v>
      </c>
      <c r="E52" s="1" t="s">
        <v>153</v>
      </c>
      <c r="F52" s="1" t="s">
        <v>1042</v>
      </c>
      <c r="G52" s="1" t="s">
        <v>338</v>
      </c>
      <c r="H52" s="88">
        <v>1</v>
      </c>
      <c r="I52" s="1" t="s">
        <v>1043</v>
      </c>
      <c r="J52" s="1" t="s">
        <v>1044</v>
      </c>
    </row>
    <row r="53" spans="1:10">
      <c r="A53" s="1" t="s">
        <v>50</v>
      </c>
      <c r="B53" s="1" t="s">
        <v>1026</v>
      </c>
      <c r="C53" s="4" t="str">
        <f t="shared" si="3"/>
        <v>208</v>
      </c>
      <c r="D53" s="77" t="str">
        <f>DEC2HEX(HEX2DEC(INDEX(BaseAddressTable!$B$2:$B$96,(MATCH(A53,BaseAddressTable!$A$2:$A$96,0))))+HEX2DEC(C53))</f>
        <v>A026A208</v>
      </c>
      <c r="E53" s="1" t="s">
        <v>153</v>
      </c>
      <c r="F53" s="1" t="s">
        <v>1045</v>
      </c>
      <c r="G53" s="1" t="s">
        <v>341</v>
      </c>
      <c r="H53" s="88">
        <v>1</v>
      </c>
      <c r="I53" s="1" t="s">
        <v>1046</v>
      </c>
      <c r="J53" s="1" t="s">
        <v>1047</v>
      </c>
    </row>
    <row r="54" spans="1:10">
      <c r="A54" s="1" t="s">
        <v>50</v>
      </c>
      <c r="B54" s="1" t="s">
        <v>1026</v>
      </c>
      <c r="C54" s="4" t="str">
        <f t="shared" si="3"/>
        <v>208</v>
      </c>
      <c r="D54" s="77" t="str">
        <f>DEC2HEX(HEX2DEC(INDEX(BaseAddressTable!$B$2:$B$96,(MATCH(A54,BaseAddressTable!$A$2:$A$96,0))))+HEX2DEC(C54))</f>
        <v>A026A208</v>
      </c>
      <c r="E54" s="1" t="s">
        <v>153</v>
      </c>
      <c r="F54" s="1" t="s">
        <v>1048</v>
      </c>
      <c r="G54" s="1" t="s">
        <v>344</v>
      </c>
      <c r="H54" s="88">
        <v>1</v>
      </c>
      <c r="I54" s="1" t="s">
        <v>1049</v>
      </c>
      <c r="J54" s="1" t="s">
        <v>1050</v>
      </c>
    </row>
    <row r="55" spans="1:10">
      <c r="A55" s="1" t="s">
        <v>50</v>
      </c>
      <c r="B55" s="1" t="s">
        <v>1026</v>
      </c>
      <c r="C55" s="4" t="str">
        <f t="shared" si="3"/>
        <v>208</v>
      </c>
      <c r="D55" s="77" t="str">
        <f>DEC2HEX(HEX2DEC(INDEX(BaseAddressTable!$B$2:$B$96,(MATCH(A55,BaseAddressTable!$A$2:$A$96,0))))+HEX2DEC(C55))</f>
        <v>A026A208</v>
      </c>
      <c r="E55" s="1" t="s">
        <v>153</v>
      </c>
      <c r="F55" s="1" t="s">
        <v>1051</v>
      </c>
      <c r="G55" s="1" t="s">
        <v>359</v>
      </c>
      <c r="H55" s="88">
        <v>1</v>
      </c>
      <c r="I55" s="1" t="s">
        <v>1052</v>
      </c>
      <c r="J55" s="1" t="s">
        <v>1053</v>
      </c>
    </row>
    <row r="56" spans="1:10">
      <c r="A56" s="1" t="s">
        <v>50</v>
      </c>
      <c r="B56" s="1" t="s">
        <v>1026</v>
      </c>
      <c r="C56" s="4" t="str">
        <f t="shared" si="3"/>
        <v>208</v>
      </c>
      <c r="D56" s="77" t="str">
        <f>DEC2HEX(HEX2DEC(INDEX(BaseAddressTable!$B$2:$B$96,(MATCH(A56,BaseAddressTable!$A$2:$A$96,0))))+HEX2DEC(C56))</f>
        <v>A026A208</v>
      </c>
      <c r="E56" s="1" t="s">
        <v>153</v>
      </c>
      <c r="F56" s="1" t="s">
        <v>1054</v>
      </c>
      <c r="G56" s="1" t="s">
        <v>362</v>
      </c>
      <c r="H56" s="88">
        <v>1</v>
      </c>
      <c r="I56" s="1" t="s">
        <v>1055</v>
      </c>
      <c r="J56" s="1" t="s">
        <v>1056</v>
      </c>
    </row>
    <row r="57" spans="1:10">
      <c r="A57" s="1" t="s">
        <v>50</v>
      </c>
      <c r="B57" s="1" t="s">
        <v>1026</v>
      </c>
      <c r="C57" s="4" t="str">
        <f t="shared" si="3"/>
        <v>208</v>
      </c>
      <c r="D57" s="77" t="str">
        <f>DEC2HEX(HEX2DEC(INDEX(BaseAddressTable!$B$2:$B$96,(MATCH(A57,BaseAddressTable!$A$2:$A$96,0))))+HEX2DEC(C57))</f>
        <v>A026A208</v>
      </c>
      <c r="E57" s="1" t="s">
        <v>153</v>
      </c>
      <c r="F57" s="1" t="s">
        <v>1057</v>
      </c>
      <c r="G57" s="1" t="s">
        <v>365</v>
      </c>
      <c r="H57" s="88">
        <v>1</v>
      </c>
      <c r="I57" s="1" t="s">
        <v>1058</v>
      </c>
      <c r="J57" s="1" t="s">
        <v>1059</v>
      </c>
    </row>
    <row r="58" spans="1:10">
      <c r="A58" s="1" t="s">
        <v>50</v>
      </c>
      <c r="B58" s="1" t="s">
        <v>1026</v>
      </c>
      <c r="C58" s="4" t="str">
        <f t="shared" si="3"/>
        <v>208</v>
      </c>
      <c r="D58" s="77" t="str">
        <f>DEC2HEX(HEX2DEC(INDEX(BaseAddressTable!$B$2:$B$96,(MATCH(A58,BaseAddressTable!$A$2:$A$96,0))))+HEX2DEC(C58))</f>
        <v>A026A208</v>
      </c>
      <c r="E58" s="1" t="s">
        <v>153</v>
      </c>
      <c r="F58" s="1" t="s">
        <v>1060</v>
      </c>
      <c r="G58" s="1" t="s">
        <v>473</v>
      </c>
      <c r="H58" s="88">
        <v>1</v>
      </c>
      <c r="I58" s="1" t="s">
        <v>1061</v>
      </c>
      <c r="J58" s="1" t="s">
        <v>1062</v>
      </c>
    </row>
    <row r="59" spans="1:10">
      <c r="A59" s="1" t="s">
        <v>50</v>
      </c>
      <c r="B59" s="1" t="s">
        <v>1026</v>
      </c>
      <c r="C59" s="4" t="str">
        <f t="shared" si="3"/>
        <v>208</v>
      </c>
      <c r="D59" s="77" t="str">
        <f>DEC2HEX(HEX2DEC(INDEX(BaseAddressTable!$B$2:$B$96,(MATCH(A59,BaseAddressTable!$A$2:$A$96,0))))+HEX2DEC(C59))</f>
        <v>A026A208</v>
      </c>
      <c r="E59" s="1" t="s">
        <v>153</v>
      </c>
      <c r="F59" s="1" t="s">
        <v>1063</v>
      </c>
      <c r="G59" s="1" t="s">
        <v>483</v>
      </c>
      <c r="H59" s="88">
        <v>1</v>
      </c>
      <c r="I59" s="1" t="s">
        <v>1064</v>
      </c>
      <c r="J59" s="1" t="s">
        <v>1065</v>
      </c>
    </row>
    <row r="60" spans="1:10">
      <c r="A60" s="1" t="s">
        <v>50</v>
      </c>
      <c r="B60" s="1" t="s">
        <v>1026</v>
      </c>
      <c r="C60" s="4" t="str">
        <f t="shared" si="3"/>
        <v>208</v>
      </c>
      <c r="D60" s="77" t="str">
        <f>DEC2HEX(HEX2DEC(INDEX(BaseAddressTable!$B$2:$B$96,(MATCH(A60,BaseAddressTable!$A$2:$A$96,0))))+HEX2DEC(C60))</f>
        <v>A026A208</v>
      </c>
      <c r="E60" s="1" t="s">
        <v>153</v>
      </c>
      <c r="F60" s="1" t="s">
        <v>1066</v>
      </c>
      <c r="G60" s="1" t="s">
        <v>485</v>
      </c>
      <c r="H60" s="88">
        <v>1</v>
      </c>
      <c r="I60" s="1" t="s">
        <v>1067</v>
      </c>
      <c r="J60" s="1" t="s">
        <v>1068</v>
      </c>
    </row>
    <row r="61" spans="1:10">
      <c r="A61" s="1" t="s">
        <v>50</v>
      </c>
      <c r="B61" s="1" t="s">
        <v>1026</v>
      </c>
      <c r="C61" s="4" t="str">
        <f t="shared" si="3"/>
        <v>208</v>
      </c>
      <c r="D61" s="77" t="str">
        <f>DEC2HEX(HEX2DEC(INDEX(BaseAddressTable!$B$2:$B$96,(MATCH(A61,BaseAddressTable!$A$2:$A$96,0))))+HEX2DEC(C61))</f>
        <v>A026A208</v>
      </c>
      <c r="E61" s="1" t="s">
        <v>153</v>
      </c>
      <c r="F61" s="1" t="s">
        <v>1069</v>
      </c>
      <c r="G61" s="1" t="s">
        <v>487</v>
      </c>
      <c r="H61" s="88">
        <v>1</v>
      </c>
      <c r="I61" s="1" t="s">
        <v>1070</v>
      </c>
      <c r="J61" s="1" t="s">
        <v>1071</v>
      </c>
    </row>
    <row r="62" spans="1:10">
      <c r="A62" s="1" t="s">
        <v>50</v>
      </c>
      <c r="B62" s="1" t="s">
        <v>1026</v>
      </c>
      <c r="C62" s="4" t="str">
        <f t="shared" si="3"/>
        <v>208</v>
      </c>
      <c r="D62" s="77" t="str">
        <f>DEC2HEX(HEX2DEC(INDEX(BaseAddressTable!$B$2:$B$96,(MATCH(A62,BaseAddressTable!$A$2:$A$96,0))))+HEX2DEC(C62))</f>
        <v>A026A208</v>
      </c>
      <c r="E62" s="1" t="s">
        <v>153</v>
      </c>
      <c r="F62" s="1" t="s">
        <v>1072</v>
      </c>
      <c r="G62" s="1" t="s">
        <v>489</v>
      </c>
      <c r="H62" s="88">
        <v>1</v>
      </c>
      <c r="I62" s="1" t="s">
        <v>1073</v>
      </c>
      <c r="J62" s="1" t="s">
        <v>1074</v>
      </c>
    </row>
    <row r="63" spans="1:10">
      <c r="A63" s="1" t="s">
        <v>50</v>
      </c>
      <c r="B63" s="15" t="s">
        <v>1075</v>
      </c>
      <c r="C63" s="4" t="str">
        <f>DEC2HEX(HEX2DEC(C60)+4)</f>
        <v>20C</v>
      </c>
      <c r="D63" s="77" t="str">
        <f>DEC2HEX(HEX2DEC(INDEX(BaseAddressTable!$B$2:$B$96,(MATCH(A63,BaseAddressTable!$A$2:$A$96,0))))+HEX2DEC(C63))</f>
        <v>A026A20C</v>
      </c>
      <c r="E63" s="15" t="s">
        <v>153</v>
      </c>
      <c r="F63" s="15" t="s">
        <v>1076</v>
      </c>
      <c r="G63" s="15" t="s">
        <v>135</v>
      </c>
      <c r="H63" s="81" t="s">
        <v>190</v>
      </c>
      <c r="I63" s="82" t="s">
        <v>1077</v>
      </c>
      <c r="J63" s="15" t="s">
        <v>1078</v>
      </c>
    </row>
    <row r="64" spans="1:10">
      <c r="A64" s="1" t="s">
        <v>50</v>
      </c>
      <c r="B64" s="15" t="s">
        <v>1075</v>
      </c>
      <c r="C64" s="81" t="str">
        <f>C63</f>
        <v>20C</v>
      </c>
      <c r="D64" s="77" t="str">
        <f>DEC2HEX(HEX2DEC(INDEX(BaseAddressTable!$B$2:$B$96,(MATCH(A64,BaseAddressTable!$A$2:$A$96,0))))+HEX2DEC(C64))</f>
        <v>A026A20C</v>
      </c>
      <c r="E64" s="15" t="s">
        <v>153</v>
      </c>
      <c r="F64" s="15" t="s">
        <v>1079</v>
      </c>
      <c r="G64" s="15" t="s">
        <v>244</v>
      </c>
      <c r="H64" s="81">
        <v>0</v>
      </c>
      <c r="I64" s="82" t="s">
        <v>1080</v>
      </c>
      <c r="J64" s="15" t="s">
        <v>1081</v>
      </c>
    </row>
    <row r="65" spans="1:10">
      <c r="A65" s="1" t="s">
        <v>50</v>
      </c>
      <c r="B65" s="15" t="s">
        <v>1075</v>
      </c>
      <c r="C65" s="81" t="str">
        <f>C64</f>
        <v>20C</v>
      </c>
      <c r="D65" s="77" t="str">
        <f>DEC2HEX(HEX2DEC(INDEX(BaseAddressTable!$B$2:$B$96,(MATCH(A65,BaseAddressTable!$A$2:$A$96,0))))+HEX2DEC(C65))</f>
        <v>A026A20C</v>
      </c>
      <c r="E65" s="15" t="s">
        <v>153</v>
      </c>
      <c r="F65" s="15" t="s">
        <v>1082</v>
      </c>
      <c r="G65" s="15" t="s">
        <v>1083</v>
      </c>
      <c r="H65" s="81">
        <v>0</v>
      </c>
      <c r="I65" s="89" t="s">
        <v>1084</v>
      </c>
      <c r="J65" s="15" t="s">
        <v>1085</v>
      </c>
    </row>
    <row r="66" spans="1:10">
      <c r="A66" s="1" t="s">
        <v>50</v>
      </c>
      <c r="B66" s="15" t="s">
        <v>1086</v>
      </c>
      <c r="C66" s="81" t="str">
        <f>DEC2HEX(HEX2DEC(C63)+4)</f>
        <v>210</v>
      </c>
      <c r="D66" s="77" t="str">
        <f>DEC2HEX(HEX2DEC(INDEX(BaseAddressTable!$B$2:$B$96,(MATCH(A66,BaseAddressTable!$A$2:$A$96,0))))+HEX2DEC(C66))</f>
        <v>A026A210</v>
      </c>
      <c r="E66" s="15" t="s">
        <v>153</v>
      </c>
      <c r="F66" s="15" t="s">
        <v>1087</v>
      </c>
      <c r="G66" s="15" t="s">
        <v>135</v>
      </c>
      <c r="H66" s="81" t="s">
        <v>190</v>
      </c>
      <c r="I66" s="82" t="s">
        <v>1077</v>
      </c>
      <c r="J66" s="15" t="s">
        <v>1088</v>
      </c>
    </row>
    <row r="67" spans="1:10">
      <c r="A67" s="1" t="s">
        <v>50</v>
      </c>
      <c r="B67" s="15" t="s">
        <v>1086</v>
      </c>
      <c r="C67" s="81" t="str">
        <f>DEC2HEX(HEX2DEC(C64)+4)</f>
        <v>210</v>
      </c>
      <c r="D67" s="77" t="str">
        <f>DEC2HEX(HEX2DEC(INDEX(BaseAddressTable!$B$2:$B$96,(MATCH(A67,BaseAddressTable!$A$2:$A$96,0))))+HEX2DEC(C67))</f>
        <v>A026A210</v>
      </c>
      <c r="E67" s="15" t="s">
        <v>153</v>
      </c>
      <c r="F67" s="15" t="s">
        <v>1089</v>
      </c>
      <c r="G67" s="15" t="s">
        <v>244</v>
      </c>
      <c r="H67" s="81">
        <v>0</v>
      </c>
      <c r="I67" s="82" t="s">
        <v>1080</v>
      </c>
      <c r="J67" s="15" t="s">
        <v>1090</v>
      </c>
    </row>
    <row r="68" spans="1:10">
      <c r="A68" s="1" t="s">
        <v>50</v>
      </c>
      <c r="B68" s="15" t="s">
        <v>1086</v>
      </c>
      <c r="C68" s="81" t="str">
        <f>DEC2HEX(HEX2DEC(C65)+4)</f>
        <v>210</v>
      </c>
      <c r="D68" s="77" t="str">
        <f>DEC2HEX(HEX2DEC(INDEX(BaseAddressTable!$B$2:$B$96,(MATCH(A68,BaseAddressTable!$A$2:$A$96,0))))+HEX2DEC(C68))</f>
        <v>A026A210</v>
      </c>
      <c r="E68" s="15" t="s">
        <v>153</v>
      </c>
      <c r="F68" s="15" t="s">
        <v>1091</v>
      </c>
      <c r="G68" s="15" t="s">
        <v>1083</v>
      </c>
      <c r="H68" s="81">
        <v>0</v>
      </c>
      <c r="I68" s="89" t="s">
        <v>1084</v>
      </c>
      <c r="J68" s="15" t="s">
        <v>1092</v>
      </c>
    </row>
    <row r="69" spans="1:10">
      <c r="A69" s="1" t="s">
        <v>50</v>
      </c>
      <c r="B69" s="15" t="s">
        <v>1093</v>
      </c>
      <c r="C69" s="81" t="str">
        <f>DEC2HEX(HEX2DEC(C66)+4)</f>
        <v>214</v>
      </c>
      <c r="D69" s="77" t="str">
        <f>DEC2HEX(HEX2DEC(INDEX(BaseAddressTable!$B$2:$B$96,(MATCH(A69,BaseAddressTable!$A$2:$A$96,0))))+HEX2DEC(C69))</f>
        <v>A026A214</v>
      </c>
      <c r="E69" s="15" t="s">
        <v>153</v>
      </c>
      <c r="F69" s="15" t="s">
        <v>1094</v>
      </c>
      <c r="G69" s="15" t="s">
        <v>135</v>
      </c>
      <c r="H69" s="81" t="s">
        <v>190</v>
      </c>
      <c r="I69" s="82" t="s">
        <v>1077</v>
      </c>
      <c r="J69" s="15" t="s">
        <v>1095</v>
      </c>
    </row>
    <row r="70" spans="1:10">
      <c r="A70" s="1" t="s">
        <v>50</v>
      </c>
      <c r="B70" s="15" t="s">
        <v>1093</v>
      </c>
      <c r="C70" s="81" t="str">
        <f>C71</f>
        <v>214</v>
      </c>
      <c r="D70" s="77" t="str">
        <f>DEC2HEX(HEX2DEC(INDEX(BaseAddressTable!$B$2:$B$96,(MATCH(A70,BaseAddressTable!$A$2:$A$96,0))))+HEX2DEC(C70))</f>
        <v>A026A214</v>
      </c>
      <c r="E70" s="15" t="s">
        <v>153</v>
      </c>
      <c r="F70" s="15" t="s">
        <v>1096</v>
      </c>
      <c r="G70" s="15" t="s">
        <v>244</v>
      </c>
      <c r="H70" s="81">
        <v>0</v>
      </c>
      <c r="I70" s="82" t="s">
        <v>1080</v>
      </c>
      <c r="J70" s="15" t="s">
        <v>1097</v>
      </c>
    </row>
    <row r="71" spans="1:10">
      <c r="A71" s="1" t="s">
        <v>50</v>
      </c>
      <c r="B71" s="15" t="s">
        <v>1093</v>
      </c>
      <c r="C71" s="81" t="str">
        <f>DEC2HEX(HEX2DEC(C66)+4)</f>
        <v>214</v>
      </c>
      <c r="D71" s="77" t="str">
        <f>DEC2HEX(HEX2DEC(INDEX(BaseAddressTable!$B$2:$B$96,(MATCH(A71,BaseAddressTable!$A$2:$A$96,0))))+HEX2DEC(C71))</f>
        <v>A026A214</v>
      </c>
      <c r="E71" s="15" t="s">
        <v>153</v>
      </c>
      <c r="F71" s="15" t="s">
        <v>1098</v>
      </c>
      <c r="G71" s="15" t="s">
        <v>1083</v>
      </c>
      <c r="H71" s="81">
        <v>0</v>
      </c>
      <c r="I71" s="89" t="s">
        <v>1084</v>
      </c>
      <c r="J71" s="15" t="s">
        <v>1099</v>
      </c>
    </row>
    <row r="72" spans="1:10">
      <c r="A72" s="1" t="s">
        <v>50</v>
      </c>
      <c r="B72" s="1" t="s">
        <v>1100</v>
      </c>
      <c r="C72" s="81" t="str">
        <f>DEC2HEX(HEX2DEC(C69)+4)</f>
        <v>218</v>
      </c>
      <c r="D72" s="77" t="str">
        <f>DEC2HEX(HEX2DEC(INDEX(BaseAddressTable!$B$2:$B$96,(MATCH(A72,BaseAddressTable!$A$2:$A$96,0))))+HEX2DEC(C72))</f>
        <v>A026A218</v>
      </c>
      <c r="E72" s="1" t="s">
        <v>153</v>
      </c>
      <c r="F72" s="1" t="s">
        <v>1101</v>
      </c>
      <c r="G72" s="1" t="s">
        <v>135</v>
      </c>
      <c r="H72" s="4" t="s">
        <v>190</v>
      </c>
      <c r="I72" s="41" t="s">
        <v>1077</v>
      </c>
      <c r="J72" s="1" t="s">
        <v>1102</v>
      </c>
    </row>
    <row r="73" spans="1:10">
      <c r="A73" s="1" t="s">
        <v>50</v>
      </c>
      <c r="B73" s="1" t="s">
        <v>1100</v>
      </c>
      <c r="C73" s="4" t="str">
        <f>C74</f>
        <v>218</v>
      </c>
      <c r="D73" s="77" t="str">
        <f>DEC2HEX(HEX2DEC(INDEX(BaseAddressTable!$B$2:$B$96,(MATCH(A73,BaseAddressTable!$A$2:$A$96,0))))+HEX2DEC(C73))</f>
        <v>A026A218</v>
      </c>
      <c r="E73" s="1" t="s">
        <v>153</v>
      </c>
      <c r="F73" s="1" t="s">
        <v>1103</v>
      </c>
      <c r="G73" s="1" t="s">
        <v>244</v>
      </c>
      <c r="H73" s="4">
        <v>0</v>
      </c>
      <c r="I73" s="41" t="s">
        <v>1080</v>
      </c>
      <c r="J73" s="1" t="s">
        <v>1104</v>
      </c>
    </row>
    <row r="74" spans="1:10">
      <c r="A74" s="1" t="s">
        <v>50</v>
      </c>
      <c r="B74" s="39" t="s">
        <v>1100</v>
      </c>
      <c r="C74" s="87" t="str">
        <f>DEC2HEX(HEX2DEC(C69)+4)</f>
        <v>218</v>
      </c>
      <c r="D74" s="77" t="str">
        <f>DEC2HEX(HEX2DEC(INDEX(BaseAddressTable!$B$2:$B$96,(MATCH(A74,BaseAddressTable!$A$2:$A$96,0))))+HEX2DEC(C74))</f>
        <v>A026A218</v>
      </c>
      <c r="E74" s="39" t="s">
        <v>153</v>
      </c>
      <c r="F74" s="39" t="s">
        <v>1105</v>
      </c>
      <c r="G74" s="39" t="s">
        <v>1083</v>
      </c>
      <c r="H74" s="87">
        <v>0</v>
      </c>
      <c r="I74" s="90" t="s">
        <v>1084</v>
      </c>
      <c r="J74" s="39" t="s">
        <v>1106</v>
      </c>
    </row>
    <row r="75" spans="1:10">
      <c r="A75" s="1" t="s">
        <v>50</v>
      </c>
      <c r="B75" s="1" t="s">
        <v>1107</v>
      </c>
      <c r="C75" s="85" t="str">
        <f>DEC2HEX(HEX2DEC(C72)+4)</f>
        <v>21C</v>
      </c>
      <c r="D75" s="77" t="str">
        <f>DEC2HEX(HEX2DEC(INDEX(BaseAddressTable!$B$2:$B$96,(MATCH(A75,BaseAddressTable!$A$2:$A$96,0))))+HEX2DEC(C75))</f>
        <v>A026A21C</v>
      </c>
      <c r="E75" s="1" t="s">
        <v>153</v>
      </c>
      <c r="F75" s="1" t="s">
        <v>1108</v>
      </c>
      <c r="G75" s="1" t="s">
        <v>135</v>
      </c>
      <c r="H75" s="4" t="s">
        <v>190</v>
      </c>
      <c r="I75" s="41" t="s">
        <v>1077</v>
      </c>
      <c r="J75" s="1" t="s">
        <v>1109</v>
      </c>
    </row>
    <row r="76" spans="1:10">
      <c r="A76" s="1" t="s">
        <v>50</v>
      </c>
      <c r="B76" s="1" t="s">
        <v>1107</v>
      </c>
      <c r="C76" s="88" t="str">
        <f>C77</f>
        <v>21C</v>
      </c>
      <c r="D76" s="77" t="str">
        <f>DEC2HEX(HEX2DEC(INDEX(BaseAddressTable!$B$2:$B$96,(MATCH(A76,BaseAddressTable!$A$2:$A$96,0))))+HEX2DEC(C76))</f>
        <v>A026A21C</v>
      </c>
      <c r="E76" s="1" t="s">
        <v>153</v>
      </c>
      <c r="F76" s="1" t="s">
        <v>1110</v>
      </c>
      <c r="G76" s="1" t="s">
        <v>244</v>
      </c>
      <c r="H76" s="4">
        <v>0</v>
      </c>
      <c r="I76" s="41" t="s">
        <v>1080</v>
      </c>
      <c r="J76" s="1" t="s">
        <v>1111</v>
      </c>
    </row>
    <row r="77" spans="1:10">
      <c r="A77" s="1" t="s">
        <v>50</v>
      </c>
      <c r="B77" s="1" t="s">
        <v>1107</v>
      </c>
      <c r="C77" s="88" t="str">
        <f>DEC2HEX(HEX2DEC(C74)+4)</f>
        <v>21C</v>
      </c>
      <c r="D77" s="77" t="str">
        <f>DEC2HEX(HEX2DEC(INDEX(BaseAddressTable!$B$2:$B$96,(MATCH(A77,BaseAddressTable!$A$2:$A$96,0))))+HEX2DEC(C77))</f>
        <v>A026A21C</v>
      </c>
      <c r="E77" s="1" t="s">
        <v>153</v>
      </c>
      <c r="F77" s="1" t="s">
        <v>1112</v>
      </c>
      <c r="G77" s="1" t="s">
        <v>1083</v>
      </c>
      <c r="H77" s="4">
        <v>0</v>
      </c>
      <c r="I77" s="5" t="s">
        <v>1084</v>
      </c>
      <c r="J77" s="1" t="s">
        <v>1113</v>
      </c>
    </row>
    <row r="78" spans="1:10">
      <c r="A78" s="1" t="s">
        <v>50</v>
      </c>
      <c r="B78" s="1" t="s">
        <v>1114</v>
      </c>
      <c r="C78" s="85" t="str">
        <f>DEC2HEX(HEX2DEC(C75)+4)</f>
        <v>220</v>
      </c>
      <c r="D78" s="77" t="str">
        <f>DEC2HEX(HEX2DEC(INDEX(BaseAddressTable!$B$2:$B$96,(MATCH(A78,BaseAddressTable!$A$2:$A$96,0))))+HEX2DEC(C78))</f>
        <v>A026A220</v>
      </c>
      <c r="E78" s="1" t="s">
        <v>153</v>
      </c>
      <c r="F78" s="1" t="s">
        <v>1115</v>
      </c>
      <c r="G78" s="1" t="s">
        <v>135</v>
      </c>
      <c r="H78" s="4" t="s">
        <v>190</v>
      </c>
      <c r="I78" s="41" t="s">
        <v>1077</v>
      </c>
      <c r="J78" s="1" t="s">
        <v>1116</v>
      </c>
    </row>
    <row r="79" spans="1:10">
      <c r="A79" s="1" t="s">
        <v>50</v>
      </c>
      <c r="B79" s="1" t="s">
        <v>1114</v>
      </c>
      <c r="C79" s="4" t="str">
        <f>C80</f>
        <v>220</v>
      </c>
      <c r="D79" s="77" t="str">
        <f>DEC2HEX(HEX2DEC(INDEX(BaseAddressTable!$B$2:$B$96,(MATCH(A79,BaseAddressTable!$A$2:$A$96,0))))+HEX2DEC(C79))</f>
        <v>A026A220</v>
      </c>
      <c r="E79" s="1" t="s">
        <v>153</v>
      </c>
      <c r="F79" s="1" t="s">
        <v>1117</v>
      </c>
      <c r="G79" s="1" t="s">
        <v>244</v>
      </c>
      <c r="H79" s="4">
        <v>0</v>
      </c>
      <c r="I79" s="41" t="s">
        <v>1080</v>
      </c>
      <c r="J79" s="1" t="s">
        <v>1118</v>
      </c>
    </row>
    <row r="80" spans="1:10">
      <c r="A80" s="1" t="s">
        <v>50</v>
      </c>
      <c r="B80" s="1" t="s">
        <v>1114</v>
      </c>
      <c r="C80" s="4" t="str">
        <f>DEC2HEX(HEX2DEC(C77)+4)</f>
        <v>220</v>
      </c>
      <c r="D80" s="77" t="str">
        <f>DEC2HEX(HEX2DEC(INDEX(BaseAddressTable!$B$2:$B$96,(MATCH(A80,BaseAddressTable!$A$2:$A$96,0))))+HEX2DEC(C80))</f>
        <v>A026A220</v>
      </c>
      <c r="E80" s="1" t="s">
        <v>153</v>
      </c>
      <c r="F80" s="1" t="s">
        <v>1119</v>
      </c>
      <c r="G80" s="1" t="s">
        <v>1083</v>
      </c>
      <c r="H80" s="4">
        <v>0</v>
      </c>
      <c r="I80" s="5" t="s">
        <v>1084</v>
      </c>
      <c r="J80" s="1" t="s">
        <v>1120</v>
      </c>
    </row>
    <row r="81" spans="1:10">
      <c r="A81" s="1" t="s">
        <v>50</v>
      </c>
      <c r="B81" s="1" t="s">
        <v>1121</v>
      </c>
      <c r="C81" s="4" t="str">
        <f>C82</f>
        <v>224</v>
      </c>
      <c r="D81" s="77" t="str">
        <f>DEC2HEX(HEX2DEC(INDEX(BaseAddressTable!$B$2:$B$96,(MATCH(A81,BaseAddressTable!$A$2:$A$96,0))))+HEX2DEC(C81))</f>
        <v>A026A224</v>
      </c>
      <c r="E81" s="1" t="s">
        <v>153</v>
      </c>
      <c r="F81" s="1" t="s">
        <v>1122</v>
      </c>
      <c r="G81" s="1" t="s">
        <v>135</v>
      </c>
      <c r="H81" s="4" t="s">
        <v>190</v>
      </c>
      <c r="I81" s="41" t="s">
        <v>1077</v>
      </c>
      <c r="J81" s="1" t="s">
        <v>1123</v>
      </c>
    </row>
    <row r="82" spans="1:10">
      <c r="A82" s="1" t="s">
        <v>50</v>
      </c>
      <c r="B82" s="1" t="s">
        <v>1121</v>
      </c>
      <c r="C82" s="4" t="str">
        <f>C83</f>
        <v>224</v>
      </c>
      <c r="D82" s="77" t="str">
        <f>DEC2HEX(HEX2DEC(INDEX(BaseAddressTable!$B$2:$B$96,(MATCH(A82,BaseAddressTable!$A$2:$A$96,0))))+HEX2DEC(C82))</f>
        <v>A026A224</v>
      </c>
      <c r="E82" s="1" t="s">
        <v>153</v>
      </c>
      <c r="F82" s="1" t="s">
        <v>1124</v>
      </c>
      <c r="G82" s="1" t="s">
        <v>244</v>
      </c>
      <c r="H82" s="4">
        <v>0</v>
      </c>
      <c r="I82" s="41" t="s">
        <v>1080</v>
      </c>
      <c r="J82" s="1" t="s">
        <v>1125</v>
      </c>
    </row>
    <row r="83" spans="1:10">
      <c r="A83" s="1" t="s">
        <v>50</v>
      </c>
      <c r="B83" s="1" t="s">
        <v>1121</v>
      </c>
      <c r="C83" s="4" t="str">
        <f>DEC2HEX(HEX2DEC(C78)+4)</f>
        <v>224</v>
      </c>
      <c r="D83" s="77" t="str">
        <f>DEC2HEX(HEX2DEC(INDEX(BaseAddressTable!$B$2:$B$96,(MATCH(A83,BaseAddressTable!$A$2:$A$96,0))))+HEX2DEC(C83))</f>
        <v>A026A224</v>
      </c>
      <c r="E83" s="1" t="s">
        <v>153</v>
      </c>
      <c r="F83" s="1" t="s">
        <v>1126</v>
      </c>
      <c r="G83" s="1" t="s">
        <v>1083</v>
      </c>
      <c r="H83" s="4">
        <v>0</v>
      </c>
      <c r="I83" s="5" t="s">
        <v>1084</v>
      </c>
      <c r="J83" s="1" t="s">
        <v>1127</v>
      </c>
    </row>
    <row r="84" spans="1:10">
      <c r="A84" s="1" t="s">
        <v>50</v>
      </c>
      <c r="B84" s="1" t="s">
        <v>1128</v>
      </c>
      <c r="C84" s="4" t="str">
        <f>C85</f>
        <v>228</v>
      </c>
      <c r="D84" s="77" t="str">
        <f>DEC2HEX(HEX2DEC(INDEX(BaseAddressTable!$B$2:$B$96,(MATCH(A84,BaseAddressTable!$A$2:$A$96,0))))+HEX2DEC(C84))</f>
        <v>A026A228</v>
      </c>
      <c r="E84" s="1" t="s">
        <v>153</v>
      </c>
      <c r="F84" s="1" t="s">
        <v>1129</v>
      </c>
      <c r="G84" s="1" t="s">
        <v>135</v>
      </c>
      <c r="H84" s="4" t="s">
        <v>190</v>
      </c>
      <c r="I84" s="41" t="s">
        <v>1077</v>
      </c>
      <c r="J84" s="1" t="s">
        <v>1130</v>
      </c>
    </row>
    <row r="85" spans="1:10">
      <c r="A85" s="1" t="s">
        <v>50</v>
      </c>
      <c r="B85" s="1" t="s">
        <v>1128</v>
      </c>
      <c r="C85" s="4" t="str">
        <f>C86</f>
        <v>228</v>
      </c>
      <c r="D85" s="77" t="str">
        <f>DEC2HEX(HEX2DEC(INDEX(BaseAddressTable!$B$2:$B$96,(MATCH(A85,BaseAddressTable!$A$2:$A$96,0))))+HEX2DEC(C85))</f>
        <v>A026A228</v>
      </c>
      <c r="E85" s="1" t="s">
        <v>153</v>
      </c>
      <c r="F85" s="1" t="s">
        <v>1131</v>
      </c>
      <c r="G85" s="1" t="s">
        <v>244</v>
      </c>
      <c r="H85" s="4">
        <v>0</v>
      </c>
      <c r="I85" s="41" t="s">
        <v>1080</v>
      </c>
      <c r="J85" s="1" t="s">
        <v>1132</v>
      </c>
    </row>
    <row r="86" spans="1:10">
      <c r="A86" s="1" t="s">
        <v>50</v>
      </c>
      <c r="B86" s="1" t="s">
        <v>1128</v>
      </c>
      <c r="C86" s="4" t="str">
        <f>DEC2HEX(HEX2DEC(C81)+4)</f>
        <v>228</v>
      </c>
      <c r="D86" s="77" t="str">
        <f>DEC2HEX(HEX2DEC(INDEX(BaseAddressTable!$B$2:$B$96,(MATCH(A86,BaseAddressTable!$A$2:$A$96,0))))+HEX2DEC(C86))</f>
        <v>A026A228</v>
      </c>
      <c r="E86" s="1" t="s">
        <v>153</v>
      </c>
      <c r="F86" s="1" t="s">
        <v>1133</v>
      </c>
      <c r="G86" s="1" t="s">
        <v>1083</v>
      </c>
      <c r="H86" s="4">
        <v>0</v>
      </c>
      <c r="I86" s="5" t="s">
        <v>1084</v>
      </c>
      <c r="J86" s="1" t="s">
        <v>1134</v>
      </c>
    </row>
    <row r="87" spans="1:10">
      <c r="A87" s="1" t="s">
        <v>50</v>
      </c>
      <c r="B87" s="1" t="s">
        <v>1135</v>
      </c>
      <c r="C87" s="4" t="str">
        <f>C88</f>
        <v>22C</v>
      </c>
      <c r="D87" s="77" t="str">
        <f>DEC2HEX(HEX2DEC(INDEX(BaseAddressTable!$B$2:$B$96,(MATCH(A87,BaseAddressTable!$A$2:$A$96,0))))+HEX2DEC(C87))</f>
        <v>A026A22C</v>
      </c>
      <c r="E87" s="1" t="s">
        <v>153</v>
      </c>
      <c r="F87" s="1" t="s">
        <v>1136</v>
      </c>
      <c r="G87" s="1" t="s">
        <v>135</v>
      </c>
      <c r="H87" s="4" t="s">
        <v>190</v>
      </c>
      <c r="I87" s="41" t="s">
        <v>1077</v>
      </c>
      <c r="J87" s="1" t="s">
        <v>1137</v>
      </c>
    </row>
    <row r="88" spans="1:10">
      <c r="A88" s="1" t="s">
        <v>50</v>
      </c>
      <c r="B88" s="1" t="s">
        <v>1135</v>
      </c>
      <c r="C88" s="4" t="str">
        <f>C89</f>
        <v>22C</v>
      </c>
      <c r="D88" s="77" t="str">
        <f>DEC2HEX(HEX2DEC(INDEX(BaseAddressTable!$B$2:$B$96,(MATCH(A88,BaseAddressTable!$A$2:$A$96,0))))+HEX2DEC(C88))</f>
        <v>A026A22C</v>
      </c>
      <c r="E88" s="1" t="s">
        <v>153</v>
      </c>
      <c r="F88" s="1" t="s">
        <v>1138</v>
      </c>
      <c r="G88" s="1" t="s">
        <v>244</v>
      </c>
      <c r="H88" s="4">
        <v>0</v>
      </c>
      <c r="I88" s="41" t="s">
        <v>1080</v>
      </c>
      <c r="J88" s="1" t="s">
        <v>1139</v>
      </c>
    </row>
    <row r="89" spans="1:10">
      <c r="A89" s="1" t="s">
        <v>50</v>
      </c>
      <c r="B89" s="1" t="s">
        <v>1135</v>
      </c>
      <c r="C89" s="4" t="str">
        <f>DEC2HEX(HEX2DEC(C86)+4)</f>
        <v>22C</v>
      </c>
      <c r="D89" s="77" t="str">
        <f>DEC2HEX(HEX2DEC(INDEX(BaseAddressTable!$B$2:$B$96,(MATCH(A89,BaseAddressTable!$A$2:$A$96,0))))+HEX2DEC(C89))</f>
        <v>A026A22C</v>
      </c>
      <c r="E89" s="1" t="s">
        <v>153</v>
      </c>
      <c r="F89" s="1" t="s">
        <v>1140</v>
      </c>
      <c r="G89" s="1" t="s">
        <v>1083</v>
      </c>
      <c r="H89" s="4">
        <v>0</v>
      </c>
      <c r="I89" s="5" t="s">
        <v>1084</v>
      </c>
      <c r="J89" s="1" t="s">
        <v>1141</v>
      </c>
    </row>
    <row r="90" spans="1:10">
      <c r="A90" s="1" t="s">
        <v>50</v>
      </c>
      <c r="B90" s="1" t="s">
        <v>1142</v>
      </c>
      <c r="C90" s="4" t="str">
        <f>C91</f>
        <v>230</v>
      </c>
      <c r="D90" s="77" t="str">
        <f>DEC2HEX(HEX2DEC(INDEX(BaseAddressTable!$B$2:$B$96,(MATCH(A90,BaseAddressTable!$A$2:$A$96,0))))+HEX2DEC(C90))</f>
        <v>A026A230</v>
      </c>
      <c r="E90" s="1" t="s">
        <v>153</v>
      </c>
      <c r="F90" s="1" t="s">
        <v>1143</v>
      </c>
      <c r="G90" s="1" t="s">
        <v>135</v>
      </c>
      <c r="H90" s="4" t="s">
        <v>190</v>
      </c>
      <c r="I90" s="41" t="s">
        <v>1077</v>
      </c>
      <c r="J90" s="1" t="s">
        <v>1144</v>
      </c>
    </row>
    <row r="91" spans="1:10">
      <c r="A91" s="1" t="s">
        <v>50</v>
      </c>
      <c r="B91" s="1" t="s">
        <v>1142</v>
      </c>
      <c r="C91" s="4" t="str">
        <f>C92</f>
        <v>230</v>
      </c>
      <c r="D91" s="77" t="str">
        <f>DEC2HEX(HEX2DEC(INDEX(BaseAddressTable!$B$2:$B$96,(MATCH(A91,BaseAddressTable!$A$2:$A$96,0))))+HEX2DEC(C91))</f>
        <v>A026A230</v>
      </c>
      <c r="E91" s="1" t="s">
        <v>153</v>
      </c>
      <c r="F91" s="1" t="s">
        <v>1145</v>
      </c>
      <c r="G91" s="1" t="s">
        <v>244</v>
      </c>
      <c r="H91" s="4">
        <v>0</v>
      </c>
      <c r="I91" s="41" t="s">
        <v>1080</v>
      </c>
      <c r="J91" s="1" t="s">
        <v>1146</v>
      </c>
    </row>
    <row r="92" spans="1:10">
      <c r="A92" s="1" t="s">
        <v>50</v>
      </c>
      <c r="B92" s="1" t="s">
        <v>1142</v>
      </c>
      <c r="C92" s="4" t="str">
        <f>DEC2HEX(HEX2DEC(C89)+4)</f>
        <v>230</v>
      </c>
      <c r="D92" s="77" t="str">
        <f>DEC2HEX(HEX2DEC(INDEX(BaseAddressTable!$B$2:$B$96,(MATCH(A92,BaseAddressTable!$A$2:$A$96,0))))+HEX2DEC(C92))</f>
        <v>A026A230</v>
      </c>
      <c r="E92" s="1" t="s">
        <v>153</v>
      </c>
      <c r="F92" s="1" t="s">
        <v>1147</v>
      </c>
      <c r="G92" s="1" t="s">
        <v>1083</v>
      </c>
      <c r="H92" s="4">
        <v>0</v>
      </c>
      <c r="I92" s="5" t="s">
        <v>1084</v>
      </c>
      <c r="J92" s="1" t="s">
        <v>1148</v>
      </c>
    </row>
    <row r="93" spans="1:10">
      <c r="A93" s="1" t="s">
        <v>50</v>
      </c>
      <c r="B93" s="1" t="s">
        <v>1149</v>
      </c>
      <c r="C93" s="4" t="str">
        <f>C94</f>
        <v>234</v>
      </c>
      <c r="D93" s="77" t="str">
        <f>DEC2HEX(HEX2DEC(INDEX(BaseAddressTable!$B$2:$B$96,(MATCH(A93,BaseAddressTable!$A$2:$A$96,0))))+HEX2DEC(C93))</f>
        <v>A026A234</v>
      </c>
      <c r="E93" s="1" t="s">
        <v>153</v>
      </c>
      <c r="F93" s="1" t="s">
        <v>1150</v>
      </c>
      <c r="G93" s="1" t="s">
        <v>135</v>
      </c>
      <c r="H93" s="4" t="s">
        <v>190</v>
      </c>
      <c r="I93" s="41" t="s">
        <v>1077</v>
      </c>
      <c r="J93" s="1" t="s">
        <v>1151</v>
      </c>
    </row>
    <row r="94" spans="1:10">
      <c r="A94" s="1" t="s">
        <v>50</v>
      </c>
      <c r="B94" s="1" t="s">
        <v>1149</v>
      </c>
      <c r="C94" s="4" t="str">
        <f>C95</f>
        <v>234</v>
      </c>
      <c r="D94" s="77" t="str">
        <f>DEC2HEX(HEX2DEC(INDEX(BaseAddressTable!$B$2:$B$96,(MATCH(A94,BaseAddressTable!$A$2:$A$96,0))))+HEX2DEC(C94))</f>
        <v>A026A234</v>
      </c>
      <c r="E94" s="1" t="s">
        <v>153</v>
      </c>
      <c r="F94" s="1" t="s">
        <v>1152</v>
      </c>
      <c r="G94" s="1" t="s">
        <v>244</v>
      </c>
      <c r="H94" s="4">
        <v>0</v>
      </c>
      <c r="I94" s="41" t="s">
        <v>1080</v>
      </c>
      <c r="J94" s="1" t="s">
        <v>1153</v>
      </c>
    </row>
    <row r="95" spans="1:10">
      <c r="A95" s="1" t="s">
        <v>50</v>
      </c>
      <c r="B95" s="1" t="s">
        <v>1149</v>
      </c>
      <c r="C95" s="4" t="str">
        <f>DEC2HEX(HEX2DEC(C90)+4)</f>
        <v>234</v>
      </c>
      <c r="D95" s="77" t="str">
        <f>DEC2HEX(HEX2DEC(INDEX(BaseAddressTable!$B$2:$B$96,(MATCH(A95,BaseAddressTable!$A$2:$A$96,0))))+HEX2DEC(C95))</f>
        <v>A026A234</v>
      </c>
      <c r="E95" s="1" t="s">
        <v>153</v>
      </c>
      <c r="F95" s="1" t="s">
        <v>1154</v>
      </c>
      <c r="G95" s="1" t="s">
        <v>1083</v>
      </c>
      <c r="H95" s="4">
        <v>0</v>
      </c>
      <c r="I95" s="5" t="s">
        <v>1084</v>
      </c>
      <c r="J95" s="1" t="s">
        <v>1155</v>
      </c>
    </row>
    <row r="96" spans="1:10">
      <c r="A96" s="1" t="s">
        <v>50</v>
      </c>
      <c r="B96" s="1" t="s">
        <v>1156</v>
      </c>
      <c r="C96" s="4" t="str">
        <f>C97</f>
        <v>238</v>
      </c>
      <c r="D96" s="77" t="str">
        <f>DEC2HEX(HEX2DEC(INDEX(BaseAddressTable!$B$2:$B$96,(MATCH(A96,BaseAddressTable!$A$2:$A$96,0))))+HEX2DEC(C96))</f>
        <v>A026A238</v>
      </c>
      <c r="E96" s="1" t="s">
        <v>153</v>
      </c>
      <c r="F96" s="1" t="s">
        <v>1157</v>
      </c>
      <c r="G96" s="1" t="s">
        <v>135</v>
      </c>
      <c r="H96" s="4" t="s">
        <v>190</v>
      </c>
      <c r="I96" s="41" t="s">
        <v>1077</v>
      </c>
      <c r="J96" s="1" t="s">
        <v>1158</v>
      </c>
    </row>
    <row r="97" spans="1:10">
      <c r="A97" s="1" t="s">
        <v>50</v>
      </c>
      <c r="B97" s="1" t="s">
        <v>1156</v>
      </c>
      <c r="C97" s="4" t="str">
        <f>C98</f>
        <v>238</v>
      </c>
      <c r="D97" s="77" t="str">
        <f>DEC2HEX(HEX2DEC(INDEX(BaseAddressTable!$B$2:$B$96,(MATCH(A97,BaseAddressTable!$A$2:$A$96,0))))+HEX2DEC(C97))</f>
        <v>A026A238</v>
      </c>
      <c r="E97" s="1" t="s">
        <v>153</v>
      </c>
      <c r="F97" s="1" t="s">
        <v>1159</v>
      </c>
      <c r="G97" s="1" t="s">
        <v>244</v>
      </c>
      <c r="H97" s="4">
        <v>0</v>
      </c>
      <c r="I97" s="41" t="s">
        <v>1080</v>
      </c>
      <c r="J97" s="1" t="s">
        <v>1160</v>
      </c>
    </row>
    <row r="98" spans="1:10">
      <c r="A98" s="1" t="s">
        <v>50</v>
      </c>
      <c r="B98" s="1" t="s">
        <v>1156</v>
      </c>
      <c r="C98" s="4" t="str">
        <f>DEC2HEX(HEX2DEC(C93)+4)</f>
        <v>238</v>
      </c>
      <c r="D98" s="77" t="str">
        <f>DEC2HEX(HEX2DEC(INDEX(BaseAddressTable!$B$2:$B$96,(MATCH(A98,BaseAddressTable!$A$2:$A$96,0))))+HEX2DEC(C98))</f>
        <v>A026A238</v>
      </c>
      <c r="E98" s="1" t="s">
        <v>153</v>
      </c>
      <c r="F98" s="1" t="s">
        <v>1161</v>
      </c>
      <c r="G98" s="1" t="s">
        <v>1083</v>
      </c>
      <c r="H98" s="4">
        <v>0</v>
      </c>
      <c r="I98" s="5" t="s">
        <v>1084</v>
      </c>
      <c r="J98" s="1" t="s">
        <v>1162</v>
      </c>
    </row>
    <row r="99" spans="1:10">
      <c r="A99" s="1" t="s">
        <v>50</v>
      </c>
      <c r="B99" s="1" t="s">
        <v>1163</v>
      </c>
      <c r="C99" s="4" t="str">
        <f>C100</f>
        <v>23C</v>
      </c>
      <c r="D99" s="77" t="str">
        <f>DEC2HEX(HEX2DEC(INDEX(BaseAddressTable!$B$2:$B$96,(MATCH(A99,BaseAddressTable!$A$2:$A$96,0))))+HEX2DEC(C99))</f>
        <v>A026A23C</v>
      </c>
      <c r="E99" s="1" t="s">
        <v>153</v>
      </c>
      <c r="F99" s="1" t="s">
        <v>1164</v>
      </c>
      <c r="G99" s="1" t="s">
        <v>135</v>
      </c>
      <c r="H99" s="4" t="s">
        <v>190</v>
      </c>
      <c r="I99" s="41" t="s">
        <v>1077</v>
      </c>
      <c r="J99" s="1" t="s">
        <v>1165</v>
      </c>
    </row>
    <row r="100" spans="1:10">
      <c r="A100" s="1" t="s">
        <v>50</v>
      </c>
      <c r="B100" s="1" t="s">
        <v>1163</v>
      </c>
      <c r="C100" s="4" t="str">
        <f>C101</f>
        <v>23C</v>
      </c>
      <c r="D100" s="77" t="str">
        <f>DEC2HEX(HEX2DEC(INDEX(BaseAddressTable!$B$2:$B$96,(MATCH(A100,BaseAddressTable!$A$2:$A$96,0))))+HEX2DEC(C100))</f>
        <v>A026A23C</v>
      </c>
      <c r="E100" s="1" t="s">
        <v>153</v>
      </c>
      <c r="F100" s="1" t="s">
        <v>1166</v>
      </c>
      <c r="G100" s="1" t="s">
        <v>244</v>
      </c>
      <c r="H100" s="4">
        <v>0</v>
      </c>
      <c r="I100" s="41" t="s">
        <v>1080</v>
      </c>
      <c r="J100" s="1" t="s">
        <v>1167</v>
      </c>
    </row>
    <row r="101" spans="1:10">
      <c r="A101" s="1" t="s">
        <v>50</v>
      </c>
      <c r="B101" s="1" t="s">
        <v>1163</v>
      </c>
      <c r="C101" s="4" t="str">
        <f>DEC2HEX(HEX2DEC(C98)+4)</f>
        <v>23C</v>
      </c>
      <c r="D101" s="77" t="str">
        <f>DEC2HEX(HEX2DEC(INDEX(BaseAddressTable!$B$2:$B$96,(MATCH(A101,BaseAddressTable!$A$2:$A$96,0))))+HEX2DEC(C101))</f>
        <v>A026A23C</v>
      </c>
      <c r="E101" s="1" t="s">
        <v>153</v>
      </c>
      <c r="F101" s="1" t="s">
        <v>1168</v>
      </c>
      <c r="G101" s="1" t="s">
        <v>1083</v>
      </c>
      <c r="H101" s="4">
        <v>0</v>
      </c>
      <c r="I101" s="5" t="s">
        <v>1084</v>
      </c>
      <c r="J101" s="1" t="s">
        <v>1169</v>
      </c>
    </row>
    <row r="102" spans="1:10">
      <c r="A102" s="1" t="s">
        <v>50</v>
      </c>
      <c r="B102" s="1" t="s">
        <v>1170</v>
      </c>
      <c r="C102" s="4" t="str">
        <f>C103</f>
        <v>240</v>
      </c>
      <c r="D102" s="77" t="str">
        <f>DEC2HEX(HEX2DEC(INDEX(BaseAddressTable!$B$2:$B$96,(MATCH(A102,BaseAddressTable!$A$2:$A$96,0))))+HEX2DEC(C102))</f>
        <v>A026A240</v>
      </c>
      <c r="E102" s="1" t="s">
        <v>153</v>
      </c>
      <c r="F102" s="1" t="s">
        <v>1171</v>
      </c>
      <c r="G102" s="1" t="s">
        <v>135</v>
      </c>
      <c r="H102" s="4" t="s">
        <v>190</v>
      </c>
      <c r="I102" s="41" t="s">
        <v>1077</v>
      </c>
      <c r="J102" s="1" t="s">
        <v>1172</v>
      </c>
    </row>
    <row r="103" spans="1:10">
      <c r="A103" s="1" t="s">
        <v>50</v>
      </c>
      <c r="B103" s="1" t="s">
        <v>1170</v>
      </c>
      <c r="C103" s="4" t="str">
        <f>C104</f>
        <v>240</v>
      </c>
      <c r="D103" s="77" t="str">
        <f>DEC2HEX(HEX2DEC(INDEX(BaseAddressTable!$B$2:$B$96,(MATCH(A103,BaseAddressTable!$A$2:$A$96,0))))+HEX2DEC(C103))</f>
        <v>A026A240</v>
      </c>
      <c r="E103" s="1" t="s">
        <v>153</v>
      </c>
      <c r="F103" s="1" t="s">
        <v>1173</v>
      </c>
      <c r="G103" s="1" t="s">
        <v>244</v>
      </c>
      <c r="H103" s="4">
        <v>0</v>
      </c>
      <c r="I103" s="41" t="s">
        <v>1080</v>
      </c>
      <c r="J103" s="1" t="s">
        <v>1174</v>
      </c>
    </row>
    <row r="104" spans="1:10">
      <c r="A104" s="1" t="s">
        <v>50</v>
      </c>
      <c r="B104" s="1" t="s">
        <v>1170</v>
      </c>
      <c r="C104" s="4" t="str">
        <f>DEC2HEX(HEX2DEC(C101)+4)</f>
        <v>240</v>
      </c>
      <c r="D104" s="77" t="str">
        <f>DEC2HEX(HEX2DEC(INDEX(BaseAddressTable!$B$2:$B$96,(MATCH(A104,BaseAddressTable!$A$2:$A$96,0))))+HEX2DEC(C104))</f>
        <v>A026A240</v>
      </c>
      <c r="E104" s="1" t="s">
        <v>153</v>
      </c>
      <c r="F104" s="1" t="s">
        <v>1175</v>
      </c>
      <c r="G104" s="1" t="s">
        <v>1083</v>
      </c>
      <c r="H104" s="4">
        <v>0</v>
      </c>
      <c r="I104" s="5" t="s">
        <v>1084</v>
      </c>
      <c r="J104" s="1" t="s">
        <v>1176</v>
      </c>
    </row>
    <row r="105" spans="1:10">
      <c r="A105" s="1" t="s">
        <v>50</v>
      </c>
      <c r="B105" s="1" t="s">
        <v>1177</v>
      </c>
      <c r="C105" s="4" t="str">
        <f>C106</f>
        <v>244</v>
      </c>
      <c r="D105" s="77" t="str">
        <f>DEC2HEX(HEX2DEC(INDEX(BaseAddressTable!$B$2:$B$96,(MATCH(A105,BaseAddressTable!$A$2:$A$96,0))))+HEX2DEC(C105))</f>
        <v>A026A244</v>
      </c>
      <c r="E105" s="1" t="s">
        <v>153</v>
      </c>
      <c r="F105" s="1" t="s">
        <v>1178</v>
      </c>
      <c r="G105" s="1" t="s">
        <v>135</v>
      </c>
      <c r="H105" s="4" t="s">
        <v>190</v>
      </c>
      <c r="I105" s="41" t="s">
        <v>1077</v>
      </c>
      <c r="J105" s="1" t="s">
        <v>1179</v>
      </c>
    </row>
    <row r="106" spans="1:10">
      <c r="A106" s="1" t="s">
        <v>50</v>
      </c>
      <c r="B106" s="1" t="s">
        <v>1177</v>
      </c>
      <c r="C106" s="4" t="str">
        <f>C107</f>
        <v>244</v>
      </c>
      <c r="D106" s="77" t="str">
        <f>DEC2HEX(HEX2DEC(INDEX(BaseAddressTable!$B$2:$B$96,(MATCH(A106,BaseAddressTable!$A$2:$A$96,0))))+HEX2DEC(C106))</f>
        <v>A026A244</v>
      </c>
      <c r="E106" s="1" t="s">
        <v>153</v>
      </c>
      <c r="F106" s="1" t="s">
        <v>1180</v>
      </c>
      <c r="G106" s="1" t="s">
        <v>244</v>
      </c>
      <c r="H106" s="4">
        <v>0</v>
      </c>
      <c r="I106" s="41" t="s">
        <v>1080</v>
      </c>
      <c r="J106" s="1" t="s">
        <v>1181</v>
      </c>
    </row>
    <row r="107" spans="1:10">
      <c r="A107" s="1" t="s">
        <v>50</v>
      </c>
      <c r="B107" s="1" t="s">
        <v>1177</v>
      </c>
      <c r="C107" s="4" t="str">
        <f>DEC2HEX(HEX2DEC(C102)+4)</f>
        <v>244</v>
      </c>
      <c r="D107" s="77" t="str">
        <f>DEC2HEX(HEX2DEC(INDEX(BaseAddressTable!$B$2:$B$96,(MATCH(A107,BaseAddressTable!$A$2:$A$96,0))))+HEX2DEC(C107))</f>
        <v>A026A244</v>
      </c>
      <c r="E107" s="1" t="s">
        <v>153</v>
      </c>
      <c r="F107" s="1" t="s">
        <v>1182</v>
      </c>
      <c r="G107" s="1" t="s">
        <v>1083</v>
      </c>
      <c r="H107" s="4">
        <v>0</v>
      </c>
      <c r="I107" s="5" t="s">
        <v>1084</v>
      </c>
      <c r="J107" s="1" t="s">
        <v>1183</v>
      </c>
    </row>
    <row r="108" spans="1:10">
      <c r="A108" s="1" t="s">
        <v>50</v>
      </c>
      <c r="B108" s="1" t="s">
        <v>1184</v>
      </c>
      <c r="C108" s="4" t="str">
        <f>C109</f>
        <v>248</v>
      </c>
      <c r="D108" s="77" t="str">
        <f>DEC2HEX(HEX2DEC(INDEX(BaseAddressTable!$B$2:$B$96,(MATCH(A108,BaseAddressTable!$A$2:$A$96,0))))+HEX2DEC(C108))</f>
        <v>A026A248</v>
      </c>
      <c r="E108" s="1" t="s">
        <v>153</v>
      </c>
      <c r="F108" s="1" t="s">
        <v>1185</v>
      </c>
      <c r="G108" s="1" t="s">
        <v>135</v>
      </c>
      <c r="H108" s="4" t="s">
        <v>190</v>
      </c>
      <c r="I108" s="41" t="s">
        <v>1077</v>
      </c>
      <c r="J108" s="1" t="s">
        <v>1186</v>
      </c>
    </row>
    <row r="109" spans="1:10">
      <c r="A109" s="1" t="s">
        <v>50</v>
      </c>
      <c r="B109" s="1" t="s">
        <v>1184</v>
      </c>
      <c r="C109" s="4" t="str">
        <f>C110</f>
        <v>248</v>
      </c>
      <c r="D109" s="77" t="str">
        <f>DEC2HEX(HEX2DEC(INDEX(BaseAddressTable!$B$2:$B$96,(MATCH(A109,BaseAddressTable!$A$2:$A$96,0))))+HEX2DEC(C109))</f>
        <v>A026A248</v>
      </c>
      <c r="E109" s="1" t="s">
        <v>153</v>
      </c>
      <c r="F109" s="1" t="s">
        <v>1187</v>
      </c>
      <c r="G109" s="1" t="s">
        <v>244</v>
      </c>
      <c r="H109" s="4">
        <v>0</v>
      </c>
      <c r="I109" s="41" t="s">
        <v>1080</v>
      </c>
      <c r="J109" s="1" t="s">
        <v>1188</v>
      </c>
    </row>
    <row r="110" spans="1:10">
      <c r="A110" s="1" t="s">
        <v>50</v>
      </c>
      <c r="B110" s="1" t="s">
        <v>1184</v>
      </c>
      <c r="C110" s="4" t="str">
        <f>DEC2HEX(HEX2DEC(C105)+4)</f>
        <v>248</v>
      </c>
      <c r="D110" s="77" t="str">
        <f>DEC2HEX(HEX2DEC(INDEX(BaseAddressTable!$B$2:$B$96,(MATCH(A110,BaseAddressTable!$A$2:$A$96,0))))+HEX2DEC(C110))</f>
        <v>A026A248</v>
      </c>
      <c r="E110" s="1" t="s">
        <v>153</v>
      </c>
      <c r="F110" s="1" t="s">
        <v>1189</v>
      </c>
      <c r="G110" s="1" t="s">
        <v>1083</v>
      </c>
      <c r="H110" s="4">
        <v>0</v>
      </c>
      <c r="I110" s="5" t="s">
        <v>1084</v>
      </c>
      <c r="J110" s="1" t="s">
        <v>1190</v>
      </c>
    </row>
    <row r="111" spans="1:10" ht="28.8">
      <c r="A111" s="1" t="s">
        <v>50</v>
      </c>
      <c r="B111" s="1" t="s">
        <v>1191</v>
      </c>
      <c r="C111" s="4" t="str">
        <f>DEC2HEX(HEX2DEC(C110)+4)</f>
        <v>24C</v>
      </c>
      <c r="D111" s="77" t="str">
        <f>DEC2HEX(HEX2DEC(INDEX(BaseAddressTable!$B$2:$B$96,(MATCH(A111,BaseAddressTable!$A$2:$A$96,0))))+HEX2DEC(C111))</f>
        <v>A026A24C</v>
      </c>
      <c r="E111" s="1" t="s">
        <v>153</v>
      </c>
      <c r="F111" s="1" t="s">
        <v>1192</v>
      </c>
      <c r="G111" s="1" t="s">
        <v>259</v>
      </c>
      <c r="H111" s="4">
        <v>0</v>
      </c>
      <c r="I111" s="5" t="s">
        <v>1193</v>
      </c>
      <c r="J111" s="1" t="s">
        <v>1194</v>
      </c>
    </row>
    <row r="112" spans="1:10" ht="28.8">
      <c r="A112" s="1" t="s">
        <v>50</v>
      </c>
      <c r="B112" s="1" t="s">
        <v>1191</v>
      </c>
      <c r="C112" s="4" t="str">
        <f t="shared" ref="C112:C118" si="4">C111</f>
        <v>24C</v>
      </c>
      <c r="D112" s="77" t="str">
        <f>DEC2HEX(HEX2DEC(INDEX(BaseAddressTable!$B$2:$B$96,(MATCH(A112,BaseAddressTable!$A$2:$A$96,0))))+HEX2DEC(C112))</f>
        <v>A026A24C</v>
      </c>
      <c r="E112" s="1" t="s">
        <v>153</v>
      </c>
      <c r="F112" s="1" t="s">
        <v>1195</v>
      </c>
      <c r="G112" s="1" t="s">
        <v>262</v>
      </c>
      <c r="H112" s="4">
        <v>0</v>
      </c>
      <c r="I112" s="5" t="s">
        <v>1196</v>
      </c>
      <c r="J112" s="1" t="s">
        <v>1197</v>
      </c>
    </row>
    <row r="113" spans="1:10" ht="28.8">
      <c r="A113" s="1" t="s">
        <v>50</v>
      </c>
      <c r="B113" s="1" t="s">
        <v>1191</v>
      </c>
      <c r="C113" s="4" t="str">
        <f t="shared" si="4"/>
        <v>24C</v>
      </c>
      <c r="D113" s="77" t="str">
        <f>DEC2HEX(HEX2DEC(INDEX(BaseAddressTable!$B$2:$B$96,(MATCH(A113,BaseAddressTable!$A$2:$A$96,0))))+HEX2DEC(C113))</f>
        <v>A026A24C</v>
      </c>
      <c r="E113" s="1" t="s">
        <v>153</v>
      </c>
      <c r="F113" s="1" t="s">
        <v>1198</v>
      </c>
      <c r="G113" s="1" t="s">
        <v>264</v>
      </c>
      <c r="H113" s="4">
        <v>0</v>
      </c>
      <c r="I113" s="5" t="s">
        <v>1199</v>
      </c>
      <c r="J113" s="1" t="s">
        <v>1200</v>
      </c>
    </row>
    <row r="114" spans="1:10" ht="28.8">
      <c r="A114" s="1" t="s">
        <v>50</v>
      </c>
      <c r="B114" s="1" t="s">
        <v>1191</v>
      </c>
      <c r="C114" s="4" t="str">
        <f t="shared" si="4"/>
        <v>24C</v>
      </c>
      <c r="D114" s="77" t="str">
        <f>DEC2HEX(HEX2DEC(INDEX(BaseAddressTable!$B$2:$B$96,(MATCH(A114,BaseAddressTable!$A$2:$A$96,0))))+HEX2DEC(C114))</f>
        <v>A026A24C</v>
      </c>
      <c r="E114" s="1" t="s">
        <v>153</v>
      </c>
      <c r="F114" s="1" t="s">
        <v>1201</v>
      </c>
      <c r="G114" s="1" t="s">
        <v>266</v>
      </c>
      <c r="H114" s="4">
        <v>0</v>
      </c>
      <c r="I114" s="5" t="s">
        <v>1202</v>
      </c>
      <c r="J114" s="1" t="s">
        <v>1203</v>
      </c>
    </row>
    <row r="115" spans="1:10" ht="28.8">
      <c r="A115" s="1" t="s">
        <v>50</v>
      </c>
      <c r="B115" s="1" t="s">
        <v>1191</v>
      </c>
      <c r="C115" s="4" t="str">
        <f t="shared" si="4"/>
        <v>24C</v>
      </c>
      <c r="D115" s="77" t="str">
        <f>DEC2HEX(HEX2DEC(INDEX(BaseAddressTable!$B$2:$B$96,(MATCH(A115,BaseAddressTable!$A$2:$A$96,0))))+HEX2DEC(C115))</f>
        <v>A026A24C</v>
      </c>
      <c r="E115" s="1" t="s">
        <v>153</v>
      </c>
      <c r="F115" s="1" t="s">
        <v>1204</v>
      </c>
      <c r="G115" s="1" t="s">
        <v>244</v>
      </c>
      <c r="H115" s="4">
        <v>0</v>
      </c>
      <c r="I115" s="5" t="s">
        <v>1205</v>
      </c>
      <c r="J115" s="1" t="s">
        <v>1206</v>
      </c>
    </row>
    <row r="116" spans="1:10" ht="28.8">
      <c r="A116" s="1" t="s">
        <v>50</v>
      </c>
      <c r="B116" s="1" t="s">
        <v>1191</v>
      </c>
      <c r="C116" s="4" t="str">
        <f t="shared" si="4"/>
        <v>24C</v>
      </c>
      <c r="D116" s="77" t="str">
        <f>DEC2HEX(HEX2DEC(INDEX(BaseAddressTable!$B$2:$B$96,(MATCH(A116,BaseAddressTable!$A$2:$A$96,0))))+HEX2DEC(C116))</f>
        <v>A026A24C</v>
      </c>
      <c r="E116" s="1" t="s">
        <v>153</v>
      </c>
      <c r="F116" s="1" t="s">
        <v>1207</v>
      </c>
      <c r="G116" s="1" t="s">
        <v>247</v>
      </c>
      <c r="H116" s="4">
        <v>0</v>
      </c>
      <c r="I116" s="5" t="s">
        <v>1208</v>
      </c>
      <c r="J116" s="1" t="s">
        <v>1209</v>
      </c>
    </row>
    <row r="117" spans="1:10" ht="28.8">
      <c r="A117" s="1" t="s">
        <v>50</v>
      </c>
      <c r="B117" s="1" t="s">
        <v>1191</v>
      </c>
      <c r="C117" s="4" t="str">
        <f t="shared" si="4"/>
        <v>24C</v>
      </c>
      <c r="D117" s="77" t="str">
        <f>DEC2HEX(HEX2DEC(INDEX(BaseAddressTable!$B$2:$B$96,(MATCH(A117,BaseAddressTable!$A$2:$A$96,0))))+HEX2DEC(C117))</f>
        <v>A026A24C</v>
      </c>
      <c r="E117" s="1" t="s">
        <v>153</v>
      </c>
      <c r="F117" s="1" t="s">
        <v>1210</v>
      </c>
      <c r="G117" s="1" t="s">
        <v>270</v>
      </c>
      <c r="H117" s="4">
        <v>0</v>
      </c>
      <c r="I117" s="5" t="s">
        <v>1211</v>
      </c>
      <c r="J117" s="1" t="s">
        <v>1212</v>
      </c>
    </row>
    <row r="118" spans="1:10" ht="28.8">
      <c r="A118" s="1" t="s">
        <v>50</v>
      </c>
      <c r="B118" s="1" t="s">
        <v>1191</v>
      </c>
      <c r="C118" s="4" t="str">
        <f t="shared" si="4"/>
        <v>24C</v>
      </c>
      <c r="D118" s="77" t="str">
        <f>DEC2HEX(HEX2DEC(INDEX(BaseAddressTable!$B$2:$B$96,(MATCH(A118,BaseAddressTable!$A$2:$A$96,0))))+HEX2DEC(C118))</f>
        <v>A026A24C</v>
      </c>
      <c r="E118" s="1" t="s">
        <v>153</v>
      </c>
      <c r="F118" s="1" t="s">
        <v>1213</v>
      </c>
      <c r="G118" s="1" t="s">
        <v>272</v>
      </c>
      <c r="H118" s="4">
        <v>0</v>
      </c>
      <c r="I118" s="5" t="s">
        <v>1214</v>
      </c>
      <c r="J118" s="1" t="s">
        <v>1215</v>
      </c>
    </row>
    <row r="119" spans="1:10" ht="28.8">
      <c r="A119" s="1" t="s">
        <v>50</v>
      </c>
      <c r="B119" s="1" t="s">
        <v>1216</v>
      </c>
      <c r="C119" s="4" t="str">
        <f>DEC2HEX(HEX2DEC(C117)+4)</f>
        <v>250</v>
      </c>
      <c r="D119" s="77" t="str">
        <f>DEC2HEX(HEX2DEC(INDEX(BaseAddressTable!$B$2:$B$96,(MATCH(A119,BaseAddressTable!$A$2:$A$96,0))))+HEX2DEC(C119))</f>
        <v>A026A250</v>
      </c>
      <c r="E119" s="1" t="s">
        <v>153</v>
      </c>
      <c r="F119" s="1" t="s">
        <v>1217</v>
      </c>
      <c r="G119" s="1" t="s">
        <v>259</v>
      </c>
      <c r="H119" s="4">
        <v>0</v>
      </c>
      <c r="I119" s="5" t="s">
        <v>1193</v>
      </c>
      <c r="J119" s="1" t="s">
        <v>1218</v>
      </c>
    </row>
    <row r="120" spans="1:10" ht="28.8">
      <c r="A120" s="1" t="s">
        <v>50</v>
      </c>
      <c r="B120" s="1" t="s">
        <v>1216</v>
      </c>
      <c r="C120" s="4" t="str">
        <f t="shared" ref="C120:C126" si="5">C119</f>
        <v>250</v>
      </c>
      <c r="D120" s="77" t="str">
        <f>DEC2HEX(HEX2DEC(INDEX(BaseAddressTable!$B$2:$B$96,(MATCH(A120,BaseAddressTable!$A$2:$A$96,0))))+HEX2DEC(C120))</f>
        <v>A026A250</v>
      </c>
      <c r="E120" s="1" t="s">
        <v>153</v>
      </c>
      <c r="F120" s="1" t="s">
        <v>1219</v>
      </c>
      <c r="G120" s="1" t="s">
        <v>262</v>
      </c>
      <c r="H120" s="4">
        <v>0</v>
      </c>
      <c r="I120" s="5" t="s">
        <v>1196</v>
      </c>
      <c r="J120" s="1" t="s">
        <v>1220</v>
      </c>
    </row>
    <row r="121" spans="1:10" ht="28.8">
      <c r="A121" s="1" t="s">
        <v>50</v>
      </c>
      <c r="B121" s="1" t="s">
        <v>1216</v>
      </c>
      <c r="C121" s="4" t="str">
        <f t="shared" si="5"/>
        <v>250</v>
      </c>
      <c r="D121" s="77" t="str">
        <f>DEC2HEX(HEX2DEC(INDEX(BaseAddressTable!$B$2:$B$96,(MATCH(A121,BaseAddressTable!$A$2:$A$96,0))))+HEX2DEC(C121))</f>
        <v>A026A250</v>
      </c>
      <c r="E121" s="1" t="s">
        <v>153</v>
      </c>
      <c r="F121" s="1" t="s">
        <v>1221</v>
      </c>
      <c r="G121" s="1" t="s">
        <v>264</v>
      </c>
      <c r="H121" s="4">
        <v>0</v>
      </c>
      <c r="I121" s="5" t="s">
        <v>1199</v>
      </c>
      <c r="J121" s="1" t="s">
        <v>1222</v>
      </c>
    </row>
    <row r="122" spans="1:10" ht="28.8">
      <c r="A122" s="1" t="s">
        <v>50</v>
      </c>
      <c r="B122" s="1" t="s">
        <v>1216</v>
      </c>
      <c r="C122" s="4" t="str">
        <f t="shared" si="5"/>
        <v>250</v>
      </c>
      <c r="D122" s="77" t="str">
        <f>DEC2HEX(HEX2DEC(INDEX(BaseAddressTable!$B$2:$B$96,(MATCH(A122,BaseAddressTable!$A$2:$A$96,0))))+HEX2DEC(C122))</f>
        <v>A026A250</v>
      </c>
      <c r="E122" s="1" t="s">
        <v>153</v>
      </c>
      <c r="F122" s="1" t="s">
        <v>1223</v>
      </c>
      <c r="G122" s="1" t="s">
        <v>266</v>
      </c>
      <c r="H122" s="4">
        <v>0</v>
      </c>
      <c r="I122" s="5" t="s">
        <v>1202</v>
      </c>
      <c r="J122" s="1" t="s">
        <v>1224</v>
      </c>
    </row>
    <row r="123" spans="1:10" ht="28.8">
      <c r="A123" s="1" t="s">
        <v>50</v>
      </c>
      <c r="B123" s="1" t="s">
        <v>1216</v>
      </c>
      <c r="C123" s="4" t="str">
        <f t="shared" si="5"/>
        <v>250</v>
      </c>
      <c r="D123" s="77" t="str">
        <f>DEC2HEX(HEX2DEC(INDEX(BaseAddressTable!$B$2:$B$96,(MATCH(A123,BaseAddressTable!$A$2:$A$96,0))))+HEX2DEC(C123))</f>
        <v>A026A250</v>
      </c>
      <c r="E123" s="1" t="s">
        <v>153</v>
      </c>
      <c r="F123" s="1" t="s">
        <v>1225</v>
      </c>
      <c r="G123" s="1" t="s">
        <v>244</v>
      </c>
      <c r="H123" s="4">
        <v>0</v>
      </c>
      <c r="I123" s="5" t="s">
        <v>1205</v>
      </c>
      <c r="J123" s="1" t="s">
        <v>1226</v>
      </c>
    </row>
    <row r="124" spans="1:10" ht="28.8">
      <c r="A124" s="1" t="s">
        <v>50</v>
      </c>
      <c r="B124" s="1" t="s">
        <v>1216</v>
      </c>
      <c r="C124" s="4" t="str">
        <f t="shared" si="5"/>
        <v>250</v>
      </c>
      <c r="D124" s="77" t="str">
        <f>DEC2HEX(HEX2DEC(INDEX(BaseAddressTable!$B$2:$B$96,(MATCH(A124,BaseAddressTable!$A$2:$A$96,0))))+HEX2DEC(C124))</f>
        <v>A026A250</v>
      </c>
      <c r="E124" s="1" t="s">
        <v>153</v>
      </c>
      <c r="F124" s="1" t="s">
        <v>1227</v>
      </c>
      <c r="G124" s="1" t="s">
        <v>247</v>
      </c>
      <c r="H124" s="4">
        <v>0</v>
      </c>
      <c r="I124" s="5" t="s">
        <v>1208</v>
      </c>
      <c r="J124" s="1" t="s">
        <v>1228</v>
      </c>
    </row>
    <row r="125" spans="1:10" ht="28.8">
      <c r="A125" s="1" t="s">
        <v>50</v>
      </c>
      <c r="B125" s="1" t="s">
        <v>1216</v>
      </c>
      <c r="C125" s="4" t="str">
        <f t="shared" si="5"/>
        <v>250</v>
      </c>
      <c r="D125" s="77" t="str">
        <f>DEC2HEX(HEX2DEC(INDEX(BaseAddressTable!$B$2:$B$96,(MATCH(A125,BaseAddressTable!$A$2:$A$96,0))))+HEX2DEC(C125))</f>
        <v>A026A250</v>
      </c>
      <c r="E125" s="1" t="s">
        <v>153</v>
      </c>
      <c r="F125" s="1" t="s">
        <v>1229</v>
      </c>
      <c r="G125" s="1" t="s">
        <v>270</v>
      </c>
      <c r="H125" s="4">
        <v>0</v>
      </c>
      <c r="I125" s="5" t="s">
        <v>1211</v>
      </c>
      <c r="J125" s="1" t="s">
        <v>1230</v>
      </c>
    </row>
    <row r="126" spans="1:10" ht="28.8">
      <c r="A126" s="1" t="s">
        <v>50</v>
      </c>
      <c r="B126" s="1" t="s">
        <v>1216</v>
      </c>
      <c r="C126" s="4" t="str">
        <f t="shared" si="5"/>
        <v>250</v>
      </c>
      <c r="D126" s="77" t="str">
        <f>DEC2HEX(HEX2DEC(INDEX(BaseAddressTable!$B$2:$B$96,(MATCH(A126,BaseAddressTable!$A$2:$A$96,0))))+HEX2DEC(C126))</f>
        <v>A026A250</v>
      </c>
      <c r="E126" s="1" t="s">
        <v>153</v>
      </c>
      <c r="F126" s="1" t="s">
        <v>1231</v>
      </c>
      <c r="G126" s="1" t="s">
        <v>272</v>
      </c>
      <c r="H126" s="4">
        <v>0</v>
      </c>
      <c r="I126" s="5" t="s">
        <v>1214</v>
      </c>
      <c r="J126" s="1" t="s">
        <v>1232</v>
      </c>
    </row>
    <row r="127" spans="1:10" s="1" customFormat="1">
      <c r="A127" s="1" t="s">
        <v>50</v>
      </c>
      <c r="B127" s="1" t="s">
        <v>1233</v>
      </c>
      <c r="C127" s="4" t="str">
        <f>DEC2HEX(HEX2DEC(C126)+4)</f>
        <v>254</v>
      </c>
      <c r="D127" s="77" t="str">
        <f>DEC2HEX(HEX2DEC(INDEX(BaseAddressTable!$B$2:$B$96,(MATCH(A127,BaseAddressTable!$A$2:$A$96,0))))+HEX2DEC(C127))</f>
        <v>A026A254</v>
      </c>
      <c r="E127" s="1" t="s">
        <v>153</v>
      </c>
      <c r="F127" s="1" t="s">
        <v>1234</v>
      </c>
      <c r="G127" s="1" t="s">
        <v>259</v>
      </c>
      <c r="H127" s="1">
        <v>0</v>
      </c>
      <c r="I127" s="1" t="s">
        <v>1235</v>
      </c>
      <c r="J127" s="1" t="s">
        <v>1236</v>
      </c>
    </row>
    <row r="128" spans="1:10" s="1" customFormat="1">
      <c r="A128" s="1" t="s">
        <v>50</v>
      </c>
      <c r="B128" s="1" t="s">
        <v>1237</v>
      </c>
      <c r="C128" s="4" t="str">
        <f>DEC2HEX(HEX2DEC(C127)+4)</f>
        <v>258</v>
      </c>
      <c r="D128" s="77" t="str">
        <f>DEC2HEX(HEX2DEC(INDEX(BaseAddressTable!$B$2:$B$96,(MATCH(A128,BaseAddressTable!$A$2:$A$96,0))))+HEX2DEC(C128))</f>
        <v>A026A258</v>
      </c>
      <c r="E128" s="1" t="s">
        <v>153</v>
      </c>
      <c r="F128" s="1" t="s">
        <v>1238</v>
      </c>
      <c r="G128" s="1" t="s">
        <v>259</v>
      </c>
      <c r="H128" s="1">
        <v>0</v>
      </c>
      <c r="I128" s="1" t="s">
        <v>1239</v>
      </c>
      <c r="J128" s="1" t="s">
        <v>1240</v>
      </c>
    </row>
    <row r="129" spans="1:10">
      <c r="A129" s="1" t="s">
        <v>50</v>
      </c>
      <c r="B129" s="1" t="s">
        <v>1241</v>
      </c>
      <c r="C129" s="4">
        <v>400</v>
      </c>
      <c r="D129" s="77" t="str">
        <f>DEC2HEX(HEX2DEC(INDEX(BaseAddressTable!$B$2:$B$96,(MATCH(A129,BaseAddressTable!$A$2:$A$96,0))))+HEX2DEC(C129))</f>
        <v>A026A400</v>
      </c>
      <c r="E129" s="1" t="s">
        <v>153</v>
      </c>
      <c r="F129" s="1" t="s">
        <v>1242</v>
      </c>
      <c r="G129" s="1" t="s">
        <v>166</v>
      </c>
      <c r="H129" s="4">
        <v>0</v>
      </c>
      <c r="I129" s="1" t="s">
        <v>977</v>
      </c>
      <c r="J129" s="1" t="s">
        <v>1243</v>
      </c>
    </row>
    <row r="130" spans="1:10">
      <c r="A130" s="1" t="s">
        <v>50</v>
      </c>
      <c r="B130" s="1" t="s">
        <v>1241</v>
      </c>
      <c r="C130" s="4">
        <v>400</v>
      </c>
      <c r="D130" s="77" t="str">
        <f>DEC2HEX(HEX2DEC(INDEX(BaseAddressTable!$B$2:$B$96,(MATCH(A130,BaseAddressTable!$A$2:$A$96,0))))+HEX2DEC(C130))</f>
        <v>A026A400</v>
      </c>
      <c r="E130" s="1" t="s">
        <v>153</v>
      </c>
      <c r="F130" s="1" t="s">
        <v>1244</v>
      </c>
      <c r="G130" s="1" t="s">
        <v>255</v>
      </c>
      <c r="H130" s="4">
        <v>0</v>
      </c>
      <c r="I130" s="1" t="s">
        <v>980</v>
      </c>
      <c r="J130" s="1" t="s">
        <v>1245</v>
      </c>
    </row>
    <row r="131" spans="1:10">
      <c r="A131" s="1" t="s">
        <v>50</v>
      </c>
      <c r="B131" s="1" t="s">
        <v>1241</v>
      </c>
      <c r="C131" s="4">
        <v>400</v>
      </c>
      <c r="D131" s="77" t="str">
        <f>DEC2HEX(HEX2DEC(INDEX(BaseAddressTable!$B$2:$B$96,(MATCH(A131,BaseAddressTable!$A$2:$A$96,0))))+HEX2DEC(C131))</f>
        <v>A026A400</v>
      </c>
      <c r="E131" s="1" t="s">
        <v>153</v>
      </c>
      <c r="F131" s="1" t="s">
        <v>1246</v>
      </c>
      <c r="G131" s="1" t="s">
        <v>323</v>
      </c>
      <c r="H131" s="4">
        <v>0</v>
      </c>
      <c r="I131" s="1" t="s">
        <v>1247</v>
      </c>
      <c r="J131" s="1" t="s">
        <v>1248</v>
      </c>
    </row>
    <row r="132" spans="1:10">
      <c r="A132" s="1" t="s">
        <v>50</v>
      </c>
      <c r="B132" s="1" t="s">
        <v>1241</v>
      </c>
      <c r="C132" s="4">
        <v>400</v>
      </c>
      <c r="D132" s="77" t="str">
        <f>DEC2HEX(HEX2DEC(INDEX(BaseAddressTable!$B$2:$B$96,(MATCH(A132,BaseAddressTable!$A$2:$A$96,0))))+HEX2DEC(C132))</f>
        <v>A026A400</v>
      </c>
      <c r="E132" s="1" t="s">
        <v>153</v>
      </c>
      <c r="F132" s="1" t="s">
        <v>1249</v>
      </c>
      <c r="G132" s="1" t="s">
        <v>308</v>
      </c>
      <c r="H132" s="4">
        <v>0</v>
      </c>
      <c r="I132" s="1" t="s">
        <v>1250</v>
      </c>
      <c r="J132" s="1" t="s">
        <v>1251</v>
      </c>
    </row>
    <row r="133" spans="1:10">
      <c r="A133" s="1" t="s">
        <v>50</v>
      </c>
      <c r="B133" s="1" t="s">
        <v>1241</v>
      </c>
      <c r="C133" s="4">
        <v>400</v>
      </c>
      <c r="D133" s="77" t="str">
        <f>DEC2HEX(HEX2DEC(INDEX(BaseAddressTable!$B$2:$B$96,(MATCH(A133,BaseAddressTable!$A$2:$A$96,0))))+HEX2DEC(C133))</f>
        <v>A026A400</v>
      </c>
      <c r="E133" s="1" t="s">
        <v>153</v>
      </c>
      <c r="F133" s="1" t="s">
        <v>1252</v>
      </c>
      <c r="G133" s="1" t="s">
        <v>180</v>
      </c>
      <c r="H133" s="4">
        <v>0</v>
      </c>
      <c r="I133" s="1" t="s">
        <v>987</v>
      </c>
      <c r="J133" s="1" t="s">
        <v>1253</v>
      </c>
    </row>
    <row r="134" spans="1:10">
      <c r="A134" s="1" t="s">
        <v>50</v>
      </c>
      <c r="B134" s="1" t="s">
        <v>1241</v>
      </c>
      <c r="C134" s="4">
        <v>400</v>
      </c>
      <c r="D134" s="77" t="str">
        <f>DEC2HEX(HEX2DEC(INDEX(BaseAddressTable!$B$2:$B$96,(MATCH(A134,BaseAddressTable!$A$2:$A$96,0))))+HEX2DEC(C134))</f>
        <v>A026A400</v>
      </c>
      <c r="E134" s="1" t="s">
        <v>153</v>
      </c>
      <c r="F134" s="1" t="s">
        <v>1254</v>
      </c>
      <c r="G134" s="1" t="s">
        <v>338</v>
      </c>
      <c r="H134" s="4">
        <v>0</v>
      </c>
      <c r="I134" s="1" t="s">
        <v>990</v>
      </c>
      <c r="J134" s="1" t="s">
        <v>1255</v>
      </c>
    </row>
    <row r="135" spans="1:10">
      <c r="A135" s="1" t="s">
        <v>50</v>
      </c>
      <c r="B135" s="1" t="s">
        <v>1241</v>
      </c>
      <c r="C135" s="4">
        <v>400</v>
      </c>
      <c r="D135" s="77" t="str">
        <f>DEC2HEX(HEX2DEC(INDEX(BaseAddressTable!$B$2:$B$96,(MATCH(A135,BaseAddressTable!$A$2:$A$96,0))))+HEX2DEC(C135))</f>
        <v>A026A400</v>
      </c>
      <c r="E135" s="1" t="s">
        <v>153</v>
      </c>
      <c r="F135" s="1" t="s">
        <v>1256</v>
      </c>
      <c r="G135" s="1" t="s">
        <v>341</v>
      </c>
      <c r="H135" s="4">
        <v>0</v>
      </c>
      <c r="I135" s="1" t="s">
        <v>1257</v>
      </c>
      <c r="J135" s="1" t="s">
        <v>1258</v>
      </c>
    </row>
    <row r="136" spans="1:10">
      <c r="A136" s="1" t="s">
        <v>50</v>
      </c>
      <c r="B136" s="1" t="s">
        <v>1241</v>
      </c>
      <c r="C136" s="4">
        <v>400</v>
      </c>
      <c r="D136" s="77" t="str">
        <f>DEC2HEX(HEX2DEC(INDEX(BaseAddressTable!$B$2:$B$96,(MATCH(A136,BaseAddressTable!$A$2:$A$96,0))))+HEX2DEC(C136))</f>
        <v>A026A400</v>
      </c>
      <c r="E136" s="1" t="s">
        <v>153</v>
      </c>
      <c r="F136" s="1" t="s">
        <v>1259</v>
      </c>
      <c r="G136" s="1" t="s">
        <v>344</v>
      </c>
      <c r="H136" s="4">
        <v>0</v>
      </c>
      <c r="I136" s="1" t="s">
        <v>1260</v>
      </c>
      <c r="J136" s="1" t="s">
        <v>1261</v>
      </c>
    </row>
    <row r="137" spans="1:10">
      <c r="A137" s="1" t="s">
        <v>50</v>
      </c>
      <c r="B137" s="1" t="s">
        <v>1241</v>
      </c>
      <c r="C137" s="4">
        <v>400</v>
      </c>
      <c r="D137" s="77" t="str">
        <f>DEC2HEX(HEX2DEC(INDEX(BaseAddressTable!$B$2:$B$96,(MATCH(A137,BaseAddressTable!$A$2:$A$96,0))))+HEX2DEC(C137))</f>
        <v>A026A400</v>
      </c>
      <c r="E137" s="1" t="s">
        <v>153</v>
      </c>
      <c r="F137" s="1" t="s">
        <v>1262</v>
      </c>
      <c r="G137" s="1" t="s">
        <v>359</v>
      </c>
      <c r="H137" s="4">
        <v>0</v>
      </c>
      <c r="I137" s="1" t="s">
        <v>997</v>
      </c>
      <c r="J137" s="1" t="s">
        <v>1263</v>
      </c>
    </row>
    <row r="138" spans="1:10">
      <c r="A138" s="1" t="s">
        <v>50</v>
      </c>
      <c r="B138" s="1" t="s">
        <v>1241</v>
      </c>
      <c r="C138" s="4">
        <v>400</v>
      </c>
      <c r="D138" s="77" t="str">
        <f>DEC2HEX(HEX2DEC(INDEX(BaseAddressTable!$B$2:$B$96,(MATCH(A138,BaseAddressTable!$A$2:$A$96,0))))+HEX2DEC(C138))</f>
        <v>A026A400</v>
      </c>
      <c r="E138" s="1" t="s">
        <v>153</v>
      </c>
      <c r="F138" s="1" t="s">
        <v>1264</v>
      </c>
      <c r="G138" s="1" t="s">
        <v>362</v>
      </c>
      <c r="H138" s="4">
        <v>0</v>
      </c>
      <c r="I138" s="1" t="s">
        <v>1000</v>
      </c>
      <c r="J138" s="1" t="s">
        <v>1265</v>
      </c>
    </row>
    <row r="139" spans="1:10">
      <c r="A139" s="1" t="s">
        <v>50</v>
      </c>
      <c r="B139" s="1" t="s">
        <v>1241</v>
      </c>
      <c r="C139" s="4">
        <v>400</v>
      </c>
      <c r="D139" s="77" t="str">
        <f>DEC2HEX(HEX2DEC(INDEX(BaseAddressTable!$B$2:$B$96,(MATCH(A139,BaseAddressTable!$A$2:$A$96,0))))+HEX2DEC(C139))</f>
        <v>A026A400</v>
      </c>
      <c r="E139" s="1" t="s">
        <v>153</v>
      </c>
      <c r="F139" s="1" t="s">
        <v>1266</v>
      </c>
      <c r="G139" s="1" t="s">
        <v>365</v>
      </c>
      <c r="H139" s="4">
        <v>0</v>
      </c>
      <c r="I139" s="1" t="s">
        <v>1267</v>
      </c>
      <c r="J139" s="1" t="s">
        <v>1268</v>
      </c>
    </row>
    <row r="140" spans="1:10">
      <c r="A140" s="1" t="s">
        <v>50</v>
      </c>
      <c r="B140" s="1" t="s">
        <v>1241</v>
      </c>
      <c r="C140" s="4">
        <v>400</v>
      </c>
      <c r="D140" s="77" t="str">
        <f>DEC2HEX(HEX2DEC(INDEX(BaseAddressTable!$B$2:$B$96,(MATCH(A140,BaseAddressTable!$A$2:$A$96,0))))+HEX2DEC(C140))</f>
        <v>A026A400</v>
      </c>
      <c r="E140" s="1" t="s">
        <v>153</v>
      </c>
      <c r="F140" s="1" t="s">
        <v>1269</v>
      </c>
      <c r="G140" s="1" t="s">
        <v>473</v>
      </c>
      <c r="H140" s="4">
        <v>0</v>
      </c>
      <c r="I140" s="1" t="s">
        <v>1270</v>
      </c>
      <c r="J140" s="1" t="s">
        <v>1271</v>
      </c>
    </row>
    <row r="141" spans="1:10">
      <c r="A141" s="1" t="s">
        <v>50</v>
      </c>
      <c r="B141" s="1" t="s">
        <v>1241</v>
      </c>
      <c r="C141" s="4">
        <v>400</v>
      </c>
      <c r="D141" s="77" t="str">
        <f>DEC2HEX(HEX2DEC(INDEX(BaseAddressTable!$B$2:$B$96,(MATCH(A141,BaseAddressTable!$A$2:$A$96,0))))+HEX2DEC(C141))</f>
        <v>A026A400</v>
      </c>
      <c r="E141" s="1" t="s">
        <v>153</v>
      </c>
      <c r="F141" s="1" t="s">
        <v>1272</v>
      </c>
      <c r="G141" s="1" t="s">
        <v>483</v>
      </c>
      <c r="H141" s="4">
        <v>0</v>
      </c>
      <c r="I141" s="1" t="s">
        <v>1007</v>
      </c>
      <c r="J141" s="1" t="s">
        <v>1273</v>
      </c>
    </row>
    <row r="142" spans="1:10">
      <c r="A142" s="1" t="s">
        <v>50</v>
      </c>
      <c r="B142" s="1" t="s">
        <v>1241</v>
      </c>
      <c r="C142" s="4">
        <v>400</v>
      </c>
      <c r="D142" s="77" t="str">
        <f>DEC2HEX(HEX2DEC(INDEX(BaseAddressTable!$B$2:$B$96,(MATCH(A142,BaseAddressTable!$A$2:$A$96,0))))+HEX2DEC(C142))</f>
        <v>A026A400</v>
      </c>
      <c r="E142" s="1" t="s">
        <v>153</v>
      </c>
      <c r="F142" s="1" t="s">
        <v>1274</v>
      </c>
      <c r="G142" s="1" t="s">
        <v>485</v>
      </c>
      <c r="H142" s="4">
        <v>0</v>
      </c>
      <c r="I142" s="1" t="s">
        <v>1010</v>
      </c>
      <c r="J142" s="1" t="s">
        <v>1275</v>
      </c>
    </row>
    <row r="143" spans="1:10">
      <c r="A143" s="1" t="s">
        <v>50</v>
      </c>
      <c r="B143" s="1" t="s">
        <v>1241</v>
      </c>
      <c r="C143" s="4">
        <v>400</v>
      </c>
      <c r="D143" s="77" t="str">
        <f>DEC2HEX(HEX2DEC(INDEX(BaseAddressTable!$B$2:$B$96,(MATCH(A143,BaseAddressTable!$A$2:$A$96,0))))+HEX2DEC(C143))</f>
        <v>A026A400</v>
      </c>
      <c r="E143" s="1" t="s">
        <v>153</v>
      </c>
      <c r="F143" s="1" t="s">
        <v>1276</v>
      </c>
      <c r="G143" s="1" t="s">
        <v>487</v>
      </c>
      <c r="H143" s="4">
        <v>0</v>
      </c>
      <c r="I143" s="1" t="s">
        <v>1277</v>
      </c>
      <c r="J143" s="1" t="s">
        <v>1278</v>
      </c>
    </row>
    <row r="144" spans="1:10">
      <c r="A144" s="1" t="s">
        <v>50</v>
      </c>
      <c r="B144" s="1" t="s">
        <v>1241</v>
      </c>
      <c r="C144" s="4">
        <v>400</v>
      </c>
      <c r="D144" s="77" t="str">
        <f>DEC2HEX(HEX2DEC(INDEX(BaseAddressTable!$B$2:$B$96,(MATCH(A144,BaseAddressTable!$A$2:$A$96,0))))+HEX2DEC(C144))</f>
        <v>A026A400</v>
      </c>
      <c r="E144" s="1" t="s">
        <v>153</v>
      </c>
      <c r="F144" s="1" t="s">
        <v>1279</v>
      </c>
      <c r="G144" s="1" t="s">
        <v>489</v>
      </c>
      <c r="H144" s="4">
        <v>0</v>
      </c>
      <c r="I144" s="1" t="s">
        <v>1280</v>
      </c>
      <c r="J144" s="1" t="s">
        <v>1281</v>
      </c>
    </row>
    <row r="145" spans="1:10" ht="43.2">
      <c r="A145" s="1" t="s">
        <v>50</v>
      </c>
      <c r="B145" s="1" t="s">
        <v>1282</v>
      </c>
      <c r="C145" s="4" t="str">
        <f>DEC2HEX(HEX2DEC(C142)+4)</f>
        <v>404</v>
      </c>
      <c r="D145" s="77" t="str">
        <f>DEC2HEX(HEX2DEC(INDEX(BaseAddressTable!$B$2:$B$96,(MATCH(A145,BaseAddressTable!$A$2:$A$96,0))))+HEX2DEC(C145))</f>
        <v>A026A404</v>
      </c>
      <c r="E145" s="1" t="s">
        <v>153</v>
      </c>
      <c r="F145" s="1" t="s">
        <v>1283</v>
      </c>
      <c r="G145" s="1" t="s">
        <v>259</v>
      </c>
      <c r="H145" s="4">
        <v>0</v>
      </c>
      <c r="I145" s="5" t="s">
        <v>1018</v>
      </c>
      <c r="J145" s="1" t="s">
        <v>1284</v>
      </c>
    </row>
    <row r="146" spans="1:10" ht="43.2">
      <c r="A146" s="1" t="s">
        <v>50</v>
      </c>
      <c r="B146" s="1" t="s">
        <v>1282</v>
      </c>
      <c r="C146" s="4" t="s">
        <v>1285</v>
      </c>
      <c r="D146" s="77" t="str">
        <f>DEC2HEX(HEX2DEC(INDEX(BaseAddressTable!$B$2:$B$96,(MATCH(A146,BaseAddressTable!$A$2:$A$96,0))))+HEX2DEC(C146))</f>
        <v>A026A404</v>
      </c>
      <c r="E146" s="1" t="s">
        <v>153</v>
      </c>
      <c r="F146" s="1" t="s">
        <v>1286</v>
      </c>
      <c r="G146" s="1" t="s">
        <v>264</v>
      </c>
      <c r="H146" s="4">
        <v>0</v>
      </c>
      <c r="I146" s="5" t="s">
        <v>1018</v>
      </c>
      <c r="J146" s="1" t="s">
        <v>1287</v>
      </c>
    </row>
    <row r="147" spans="1:10" ht="43.2">
      <c r="A147" s="1" t="s">
        <v>50</v>
      </c>
      <c r="B147" s="1" t="s">
        <v>1282</v>
      </c>
      <c r="C147" s="4" t="str">
        <f>DEC2HEX(HEX2DEC(C144)+4)</f>
        <v>404</v>
      </c>
      <c r="D147" s="77" t="str">
        <f>DEC2HEX(HEX2DEC(INDEX(BaseAddressTable!$B$2:$B$96,(MATCH(A147,BaseAddressTable!$A$2:$A$96,0))))+HEX2DEC(C147))</f>
        <v>A026A404</v>
      </c>
      <c r="E147" s="1" t="s">
        <v>153</v>
      </c>
      <c r="F147" s="1" t="s">
        <v>1288</v>
      </c>
      <c r="G147" s="1" t="s">
        <v>244</v>
      </c>
      <c r="H147" s="4">
        <v>0</v>
      </c>
      <c r="I147" s="5" t="s">
        <v>1018</v>
      </c>
      <c r="J147" s="1" t="s">
        <v>1289</v>
      </c>
    </row>
    <row r="148" spans="1:10" ht="43.2">
      <c r="A148" s="1" t="s">
        <v>50</v>
      </c>
      <c r="B148" s="1" t="s">
        <v>1282</v>
      </c>
      <c r="C148" s="4" t="s">
        <v>1285</v>
      </c>
      <c r="D148" s="77" t="str">
        <f>DEC2HEX(HEX2DEC(INDEX(BaseAddressTable!$B$2:$B$96,(MATCH(A148,BaseAddressTable!$A$2:$A$96,0))))+HEX2DEC(C148))</f>
        <v>A026A404</v>
      </c>
      <c r="E148" s="1" t="s">
        <v>153</v>
      </c>
      <c r="F148" s="1" t="s">
        <v>1290</v>
      </c>
      <c r="G148" s="1" t="s">
        <v>270</v>
      </c>
      <c r="H148" s="4">
        <v>0</v>
      </c>
      <c r="I148" s="5" t="s">
        <v>1018</v>
      </c>
      <c r="J148" s="1" t="s">
        <v>1291</v>
      </c>
    </row>
    <row r="149" spans="1:10">
      <c r="A149" s="1" t="s">
        <v>50</v>
      </c>
      <c r="B149" s="1" t="s">
        <v>1292</v>
      </c>
      <c r="C149" s="4" t="str">
        <f>C150</f>
        <v>408</v>
      </c>
      <c r="D149" s="77" t="str">
        <f>DEC2HEX(HEX2DEC(INDEX(BaseAddressTable!$B$2:$B$96,(MATCH(A149,BaseAddressTable!$A$2:$A$96,0))))+HEX2DEC(C149))</f>
        <v>A026A408</v>
      </c>
      <c r="E149" s="1" t="s">
        <v>153</v>
      </c>
      <c r="F149" s="1" t="s">
        <v>1293</v>
      </c>
      <c r="G149" s="1" t="s">
        <v>135</v>
      </c>
      <c r="H149" s="4" t="s">
        <v>190</v>
      </c>
      <c r="I149" s="41" t="s">
        <v>1077</v>
      </c>
      <c r="J149" s="1" t="s">
        <v>1294</v>
      </c>
    </row>
    <row r="150" spans="1:10">
      <c r="A150" s="1" t="s">
        <v>50</v>
      </c>
      <c r="B150" s="1" t="s">
        <v>1292</v>
      </c>
      <c r="C150" s="4" t="str">
        <f>C151</f>
        <v>408</v>
      </c>
      <c r="D150" s="77" t="str">
        <f>DEC2HEX(HEX2DEC(INDEX(BaseAddressTable!$B$2:$B$96,(MATCH(A150,BaseAddressTable!$A$2:$A$96,0))))+HEX2DEC(C150))</f>
        <v>A026A408</v>
      </c>
      <c r="E150" s="1" t="s">
        <v>153</v>
      </c>
      <c r="F150" s="1" t="s">
        <v>1295</v>
      </c>
      <c r="G150" s="1" t="s">
        <v>244</v>
      </c>
      <c r="H150" s="4">
        <v>0</v>
      </c>
      <c r="I150" s="41" t="s">
        <v>1080</v>
      </c>
      <c r="J150" s="1" t="s">
        <v>1296</v>
      </c>
    </row>
    <row r="151" spans="1:10">
      <c r="A151" s="1" t="s">
        <v>50</v>
      </c>
      <c r="B151" s="1" t="s">
        <v>1292</v>
      </c>
      <c r="C151" s="4" t="str">
        <f>DEC2HEX(HEX2DEC(C148)+4)</f>
        <v>408</v>
      </c>
      <c r="D151" s="77" t="str">
        <f>DEC2HEX(HEX2DEC(INDEX(BaseAddressTable!$B$2:$B$96,(MATCH(A151,BaseAddressTable!$A$2:$A$96,0))))+HEX2DEC(C151))</f>
        <v>A026A408</v>
      </c>
      <c r="E151" s="1" t="s">
        <v>153</v>
      </c>
      <c r="F151" s="1" t="s">
        <v>1297</v>
      </c>
      <c r="G151" s="1" t="s">
        <v>1083</v>
      </c>
      <c r="H151" s="4">
        <v>0</v>
      </c>
      <c r="I151" s="5" t="s">
        <v>1084</v>
      </c>
      <c r="J151" s="1" t="s">
        <v>1298</v>
      </c>
    </row>
    <row r="152" spans="1:10">
      <c r="A152" s="1" t="s">
        <v>50</v>
      </c>
      <c r="B152" s="1" t="s">
        <v>1299</v>
      </c>
      <c r="C152" s="4" t="str">
        <f>C153</f>
        <v>40C</v>
      </c>
      <c r="D152" s="77" t="str">
        <f>DEC2HEX(HEX2DEC(INDEX(BaseAddressTable!$B$2:$B$96,(MATCH(A152,BaseAddressTable!$A$2:$A$96,0))))+HEX2DEC(C152))</f>
        <v>A026A40C</v>
      </c>
      <c r="E152" s="1" t="s">
        <v>153</v>
      </c>
      <c r="F152" s="1" t="s">
        <v>1300</v>
      </c>
      <c r="G152" s="1" t="s">
        <v>135</v>
      </c>
      <c r="H152" s="4" t="s">
        <v>190</v>
      </c>
      <c r="I152" s="41" t="s">
        <v>1077</v>
      </c>
      <c r="J152" s="1" t="s">
        <v>1301</v>
      </c>
    </row>
    <row r="153" spans="1:10">
      <c r="A153" s="1" t="s">
        <v>50</v>
      </c>
      <c r="B153" s="1" t="s">
        <v>1299</v>
      </c>
      <c r="C153" s="4" t="str">
        <f>C154</f>
        <v>40C</v>
      </c>
      <c r="D153" s="77" t="str">
        <f>DEC2HEX(HEX2DEC(INDEX(BaseAddressTable!$B$2:$B$96,(MATCH(A153,BaseAddressTable!$A$2:$A$96,0))))+HEX2DEC(C153))</f>
        <v>A026A40C</v>
      </c>
      <c r="E153" s="1" t="s">
        <v>153</v>
      </c>
      <c r="F153" s="1" t="s">
        <v>1302</v>
      </c>
      <c r="G153" s="1" t="s">
        <v>244</v>
      </c>
      <c r="H153" s="4">
        <v>0</v>
      </c>
      <c r="I153" s="41" t="s">
        <v>1080</v>
      </c>
      <c r="J153" s="1" t="s">
        <v>1303</v>
      </c>
    </row>
    <row r="154" spans="1:10">
      <c r="A154" s="1" t="s">
        <v>50</v>
      </c>
      <c r="B154" s="1" t="s">
        <v>1299</v>
      </c>
      <c r="C154" s="4" t="str">
        <f>DEC2HEX(HEX2DEC(C149)+4)</f>
        <v>40C</v>
      </c>
      <c r="D154" s="77" t="str">
        <f>DEC2HEX(HEX2DEC(INDEX(BaseAddressTable!$B$2:$B$96,(MATCH(A154,BaseAddressTable!$A$2:$A$96,0))))+HEX2DEC(C154))</f>
        <v>A026A40C</v>
      </c>
      <c r="E154" s="1" t="s">
        <v>153</v>
      </c>
      <c r="F154" s="1" t="s">
        <v>1304</v>
      </c>
      <c r="G154" s="1" t="s">
        <v>1083</v>
      </c>
      <c r="H154" s="4">
        <v>0</v>
      </c>
      <c r="I154" s="5" t="s">
        <v>1084</v>
      </c>
      <c r="J154" s="1" t="s">
        <v>1305</v>
      </c>
    </row>
    <row r="155" spans="1:10">
      <c r="A155" s="1" t="s">
        <v>50</v>
      </c>
      <c r="B155" s="1" t="s">
        <v>1306</v>
      </c>
      <c r="C155" s="4" t="str">
        <f>C156</f>
        <v>410</v>
      </c>
      <c r="D155" s="77" t="str">
        <f>DEC2HEX(HEX2DEC(INDEX(BaseAddressTable!$B$2:$B$96,(MATCH(A155,BaseAddressTable!$A$2:$A$96,0))))+HEX2DEC(C155))</f>
        <v>A026A410</v>
      </c>
      <c r="E155" s="1" t="s">
        <v>153</v>
      </c>
      <c r="F155" s="1" t="s">
        <v>1307</v>
      </c>
      <c r="G155" s="1" t="s">
        <v>135</v>
      </c>
      <c r="H155" s="4" t="s">
        <v>190</v>
      </c>
      <c r="I155" s="41" t="s">
        <v>1077</v>
      </c>
      <c r="J155" s="1" t="s">
        <v>1308</v>
      </c>
    </row>
    <row r="156" spans="1:10">
      <c r="A156" s="1" t="s">
        <v>50</v>
      </c>
      <c r="B156" s="1" t="s">
        <v>1306</v>
      </c>
      <c r="C156" s="4" t="str">
        <f>C157</f>
        <v>410</v>
      </c>
      <c r="D156" s="77" t="str">
        <f>DEC2HEX(HEX2DEC(INDEX(BaseAddressTable!$B$2:$B$96,(MATCH(A156,BaseAddressTable!$A$2:$A$96,0))))+HEX2DEC(C156))</f>
        <v>A026A410</v>
      </c>
      <c r="E156" s="1" t="s">
        <v>153</v>
      </c>
      <c r="F156" s="1" t="s">
        <v>1309</v>
      </c>
      <c r="G156" s="1" t="s">
        <v>244</v>
      </c>
      <c r="H156" s="4">
        <v>0</v>
      </c>
      <c r="I156" s="41" t="s">
        <v>1080</v>
      </c>
      <c r="J156" s="1" t="s">
        <v>1310</v>
      </c>
    </row>
    <row r="157" spans="1:10">
      <c r="A157" s="1" t="s">
        <v>50</v>
      </c>
      <c r="B157" s="1" t="s">
        <v>1306</v>
      </c>
      <c r="C157" s="4" t="str">
        <f>DEC2HEX(HEX2DEC(C152)+4)</f>
        <v>410</v>
      </c>
      <c r="D157" s="77" t="str">
        <f>DEC2HEX(HEX2DEC(INDEX(BaseAddressTable!$B$2:$B$96,(MATCH(A157,BaseAddressTable!$A$2:$A$96,0))))+HEX2DEC(C157))</f>
        <v>A026A410</v>
      </c>
      <c r="E157" s="1" t="s">
        <v>153</v>
      </c>
      <c r="F157" s="1" t="s">
        <v>1311</v>
      </c>
      <c r="G157" s="1" t="s">
        <v>1083</v>
      </c>
      <c r="H157" s="4">
        <v>0</v>
      </c>
      <c r="I157" s="5" t="s">
        <v>1084</v>
      </c>
      <c r="J157" s="1" t="s">
        <v>1312</v>
      </c>
    </row>
    <row r="158" spans="1:10">
      <c r="A158" s="1" t="s">
        <v>50</v>
      </c>
      <c r="B158" s="1" t="s">
        <v>1313</v>
      </c>
      <c r="C158" s="4" t="str">
        <f>C159</f>
        <v>414</v>
      </c>
      <c r="D158" s="77" t="str">
        <f>DEC2HEX(HEX2DEC(INDEX(BaseAddressTable!$B$2:$B$96,(MATCH(A158,BaseAddressTable!$A$2:$A$96,0))))+HEX2DEC(C158))</f>
        <v>A026A414</v>
      </c>
      <c r="E158" s="1" t="s">
        <v>153</v>
      </c>
      <c r="F158" s="1" t="s">
        <v>1314</v>
      </c>
      <c r="G158" s="1" t="s">
        <v>135</v>
      </c>
      <c r="H158" s="4" t="s">
        <v>190</v>
      </c>
      <c r="I158" s="41" t="s">
        <v>1077</v>
      </c>
      <c r="J158" s="1" t="s">
        <v>1315</v>
      </c>
    </row>
    <row r="159" spans="1:10">
      <c r="A159" s="1" t="s">
        <v>50</v>
      </c>
      <c r="B159" s="1" t="s">
        <v>1313</v>
      </c>
      <c r="C159" s="4" t="str">
        <f>C160</f>
        <v>414</v>
      </c>
      <c r="D159" s="77" t="str">
        <f>DEC2HEX(HEX2DEC(INDEX(BaseAddressTable!$B$2:$B$96,(MATCH(A159,BaseAddressTable!$A$2:$A$96,0))))+HEX2DEC(C159))</f>
        <v>A026A414</v>
      </c>
      <c r="E159" s="1" t="s">
        <v>153</v>
      </c>
      <c r="F159" s="1" t="s">
        <v>1316</v>
      </c>
      <c r="G159" s="1" t="s">
        <v>244</v>
      </c>
      <c r="H159" s="4">
        <v>0</v>
      </c>
      <c r="I159" s="41" t="s">
        <v>1080</v>
      </c>
      <c r="J159" s="1" t="s">
        <v>1317</v>
      </c>
    </row>
    <row r="160" spans="1:10">
      <c r="A160" s="1" t="s">
        <v>50</v>
      </c>
      <c r="B160" s="1" t="s">
        <v>1313</v>
      </c>
      <c r="C160" s="4" t="str">
        <f>DEC2HEX(HEX2DEC(C155)+4)</f>
        <v>414</v>
      </c>
      <c r="D160" s="77" t="str">
        <f>DEC2HEX(HEX2DEC(INDEX(BaseAddressTable!$B$2:$B$96,(MATCH(A160,BaseAddressTable!$A$2:$A$96,0))))+HEX2DEC(C160))</f>
        <v>A026A414</v>
      </c>
      <c r="E160" s="1" t="s">
        <v>153</v>
      </c>
      <c r="F160" s="1" t="s">
        <v>1318</v>
      </c>
      <c r="G160" s="1" t="s">
        <v>1083</v>
      </c>
      <c r="H160" s="4">
        <v>0</v>
      </c>
      <c r="I160" s="5" t="s">
        <v>1084</v>
      </c>
      <c r="J160" s="1" t="s">
        <v>1319</v>
      </c>
    </row>
    <row r="161" spans="1:10">
      <c r="A161" s="1" t="s">
        <v>50</v>
      </c>
      <c r="B161" s="1" t="s">
        <v>1320</v>
      </c>
      <c r="C161" s="4" t="str">
        <f>C162</f>
        <v>418</v>
      </c>
      <c r="D161" s="77" t="str">
        <f>DEC2HEX(HEX2DEC(INDEX(BaseAddressTable!$B$2:$B$96,(MATCH(A161,BaseAddressTable!$A$2:$A$96,0))))+HEX2DEC(C161))</f>
        <v>A026A418</v>
      </c>
      <c r="E161" s="1" t="s">
        <v>153</v>
      </c>
      <c r="F161" s="1" t="s">
        <v>1321</v>
      </c>
      <c r="G161" s="1" t="s">
        <v>135</v>
      </c>
      <c r="H161" s="4" t="s">
        <v>190</v>
      </c>
      <c r="I161" s="41" t="s">
        <v>1077</v>
      </c>
      <c r="J161" s="1" t="s">
        <v>1322</v>
      </c>
    </row>
    <row r="162" spans="1:10">
      <c r="A162" s="1" t="s">
        <v>50</v>
      </c>
      <c r="B162" s="1" t="s">
        <v>1320</v>
      </c>
      <c r="C162" s="4" t="str">
        <f>C163</f>
        <v>418</v>
      </c>
      <c r="D162" s="77" t="str">
        <f>DEC2HEX(HEX2DEC(INDEX(BaseAddressTable!$B$2:$B$96,(MATCH(A162,BaseAddressTable!$A$2:$A$96,0))))+HEX2DEC(C162))</f>
        <v>A026A418</v>
      </c>
      <c r="E162" s="1" t="s">
        <v>153</v>
      </c>
      <c r="F162" s="1" t="s">
        <v>1323</v>
      </c>
      <c r="G162" s="1" t="s">
        <v>244</v>
      </c>
      <c r="H162" s="4">
        <v>0</v>
      </c>
      <c r="I162" s="41" t="s">
        <v>1080</v>
      </c>
      <c r="J162" s="1" t="s">
        <v>1324</v>
      </c>
    </row>
    <row r="163" spans="1:10">
      <c r="A163" s="1" t="s">
        <v>50</v>
      </c>
      <c r="B163" s="1" t="s">
        <v>1320</v>
      </c>
      <c r="C163" s="4" t="str">
        <f>DEC2HEX(HEX2DEC(C158)+4)</f>
        <v>418</v>
      </c>
      <c r="D163" s="77" t="str">
        <f>DEC2HEX(HEX2DEC(INDEX(BaseAddressTable!$B$2:$B$96,(MATCH(A163,BaseAddressTable!$A$2:$A$96,0))))+HEX2DEC(C163))</f>
        <v>A026A418</v>
      </c>
      <c r="E163" s="1" t="s">
        <v>153</v>
      </c>
      <c r="F163" s="1" t="s">
        <v>1325</v>
      </c>
      <c r="G163" s="1" t="s">
        <v>1083</v>
      </c>
      <c r="H163" s="4">
        <v>0</v>
      </c>
      <c r="I163" s="5" t="s">
        <v>1084</v>
      </c>
      <c r="J163" s="1" t="s">
        <v>1326</v>
      </c>
    </row>
    <row r="164" spans="1:10">
      <c r="A164" s="1" t="s">
        <v>50</v>
      </c>
      <c r="B164" s="1" t="s">
        <v>1327</v>
      </c>
      <c r="C164" s="4" t="str">
        <f>C165</f>
        <v>41C</v>
      </c>
      <c r="D164" s="77" t="str">
        <f>DEC2HEX(HEX2DEC(INDEX(BaseAddressTable!$B$2:$B$96,(MATCH(A164,BaseAddressTable!$A$2:$A$96,0))))+HEX2DEC(C164))</f>
        <v>A026A41C</v>
      </c>
      <c r="E164" s="1" t="s">
        <v>153</v>
      </c>
      <c r="F164" s="1" t="s">
        <v>1328</v>
      </c>
      <c r="G164" s="1" t="s">
        <v>135</v>
      </c>
      <c r="H164" s="4" t="s">
        <v>190</v>
      </c>
      <c r="I164" s="41" t="s">
        <v>1077</v>
      </c>
      <c r="J164" s="1" t="s">
        <v>1329</v>
      </c>
    </row>
    <row r="165" spans="1:10">
      <c r="A165" s="1" t="s">
        <v>50</v>
      </c>
      <c r="B165" s="1" t="s">
        <v>1327</v>
      </c>
      <c r="C165" s="4" t="str">
        <f>C166</f>
        <v>41C</v>
      </c>
      <c r="D165" s="77" t="str">
        <f>DEC2HEX(HEX2DEC(INDEX(BaseAddressTable!$B$2:$B$96,(MATCH(A165,BaseAddressTable!$A$2:$A$96,0))))+HEX2DEC(C165))</f>
        <v>A026A41C</v>
      </c>
      <c r="E165" s="1" t="s">
        <v>153</v>
      </c>
      <c r="F165" s="1" t="s">
        <v>1330</v>
      </c>
      <c r="G165" s="1" t="s">
        <v>244</v>
      </c>
      <c r="H165" s="4">
        <v>0</v>
      </c>
      <c r="I165" s="41" t="s">
        <v>1080</v>
      </c>
      <c r="J165" s="1" t="s">
        <v>1331</v>
      </c>
    </row>
    <row r="166" spans="1:10">
      <c r="A166" s="1" t="s">
        <v>50</v>
      </c>
      <c r="B166" s="1" t="s">
        <v>1327</v>
      </c>
      <c r="C166" s="4" t="str">
        <f>DEC2HEX(HEX2DEC(C161)+4)</f>
        <v>41C</v>
      </c>
      <c r="D166" s="77" t="str">
        <f>DEC2HEX(HEX2DEC(INDEX(BaseAddressTable!$B$2:$B$96,(MATCH(A166,BaseAddressTable!$A$2:$A$96,0))))+HEX2DEC(C166))</f>
        <v>A026A41C</v>
      </c>
      <c r="E166" s="1" t="s">
        <v>153</v>
      </c>
      <c r="F166" s="1" t="s">
        <v>1332</v>
      </c>
      <c r="G166" s="1" t="s">
        <v>1083</v>
      </c>
      <c r="H166" s="4">
        <v>0</v>
      </c>
      <c r="I166" s="5" t="s">
        <v>1084</v>
      </c>
      <c r="J166" s="1" t="s">
        <v>1333</v>
      </c>
    </row>
    <row r="167" spans="1:10">
      <c r="A167" s="1" t="s">
        <v>50</v>
      </c>
      <c r="B167" s="1" t="s">
        <v>1334</v>
      </c>
      <c r="C167" s="4" t="str">
        <f>C168</f>
        <v>420</v>
      </c>
      <c r="D167" s="77" t="str">
        <f>DEC2HEX(HEX2DEC(INDEX(BaseAddressTable!$B$2:$B$96,(MATCH(A167,BaseAddressTable!$A$2:$A$96,0))))+HEX2DEC(C167))</f>
        <v>A026A420</v>
      </c>
      <c r="E167" s="1" t="s">
        <v>153</v>
      </c>
      <c r="F167" s="1" t="s">
        <v>1335</v>
      </c>
      <c r="G167" s="1" t="s">
        <v>135</v>
      </c>
      <c r="H167" s="4" t="s">
        <v>190</v>
      </c>
      <c r="I167" s="41" t="s">
        <v>1077</v>
      </c>
      <c r="J167" s="1" t="s">
        <v>1336</v>
      </c>
    </row>
    <row r="168" spans="1:10">
      <c r="A168" s="1" t="s">
        <v>50</v>
      </c>
      <c r="B168" s="1" t="s">
        <v>1334</v>
      </c>
      <c r="C168" s="4" t="str">
        <f>C169</f>
        <v>420</v>
      </c>
      <c r="D168" s="77" t="str">
        <f>DEC2HEX(HEX2DEC(INDEX(BaseAddressTable!$B$2:$B$96,(MATCH(A168,BaseAddressTable!$A$2:$A$96,0))))+HEX2DEC(C168))</f>
        <v>A026A420</v>
      </c>
      <c r="E168" s="1" t="s">
        <v>153</v>
      </c>
      <c r="F168" s="1" t="s">
        <v>1337</v>
      </c>
      <c r="G168" s="1" t="s">
        <v>244</v>
      </c>
      <c r="H168" s="4">
        <v>0</v>
      </c>
      <c r="I168" s="41" t="s">
        <v>1080</v>
      </c>
      <c r="J168" s="1" t="s">
        <v>1338</v>
      </c>
    </row>
    <row r="169" spans="1:10">
      <c r="A169" s="1" t="s">
        <v>50</v>
      </c>
      <c r="B169" s="1" t="s">
        <v>1334</v>
      </c>
      <c r="C169" s="4" t="str">
        <f>DEC2HEX(HEX2DEC(C164)+4)</f>
        <v>420</v>
      </c>
      <c r="D169" s="77" t="str">
        <f>DEC2HEX(HEX2DEC(INDEX(BaseAddressTable!$B$2:$B$96,(MATCH(A169,BaseAddressTable!$A$2:$A$96,0))))+HEX2DEC(C169))</f>
        <v>A026A420</v>
      </c>
      <c r="E169" s="1" t="s">
        <v>153</v>
      </c>
      <c r="F169" s="1" t="s">
        <v>1339</v>
      </c>
      <c r="G169" s="1" t="s">
        <v>1083</v>
      </c>
      <c r="H169" s="4">
        <v>0</v>
      </c>
      <c r="I169" s="5" t="s">
        <v>1084</v>
      </c>
      <c r="J169" s="1" t="s">
        <v>1340</v>
      </c>
    </row>
    <row r="170" spans="1:10">
      <c r="A170" s="1" t="s">
        <v>50</v>
      </c>
      <c r="B170" s="1" t="s">
        <v>1341</v>
      </c>
      <c r="C170" s="4" t="str">
        <f>C171</f>
        <v>424</v>
      </c>
      <c r="D170" s="77" t="str">
        <f>DEC2HEX(HEX2DEC(INDEX(BaseAddressTable!$B$2:$B$96,(MATCH(A170,BaseAddressTable!$A$2:$A$96,0))))+HEX2DEC(C170))</f>
        <v>A026A424</v>
      </c>
      <c r="E170" s="1" t="s">
        <v>153</v>
      </c>
      <c r="F170" s="1" t="s">
        <v>1342</v>
      </c>
      <c r="G170" s="1" t="s">
        <v>135</v>
      </c>
      <c r="H170" s="4" t="s">
        <v>190</v>
      </c>
      <c r="I170" s="41" t="s">
        <v>1077</v>
      </c>
      <c r="J170" s="1" t="s">
        <v>1343</v>
      </c>
    </row>
    <row r="171" spans="1:10">
      <c r="A171" s="1" t="s">
        <v>50</v>
      </c>
      <c r="B171" s="1" t="s">
        <v>1341</v>
      </c>
      <c r="C171" s="4" t="str">
        <f>C172</f>
        <v>424</v>
      </c>
      <c r="D171" s="77" t="str">
        <f>DEC2HEX(HEX2DEC(INDEX(BaseAddressTable!$B$2:$B$96,(MATCH(A171,BaseAddressTable!$A$2:$A$96,0))))+HEX2DEC(C171))</f>
        <v>A026A424</v>
      </c>
      <c r="E171" s="1" t="s">
        <v>153</v>
      </c>
      <c r="F171" s="1" t="s">
        <v>1344</v>
      </c>
      <c r="G171" s="1" t="s">
        <v>244</v>
      </c>
      <c r="H171" s="4">
        <v>0</v>
      </c>
      <c r="I171" s="41" t="s">
        <v>1080</v>
      </c>
      <c r="J171" s="1" t="s">
        <v>1345</v>
      </c>
    </row>
    <row r="172" spans="1:10">
      <c r="A172" s="1" t="s">
        <v>50</v>
      </c>
      <c r="B172" s="1" t="s">
        <v>1341</v>
      </c>
      <c r="C172" s="4" t="str">
        <f>DEC2HEX(HEX2DEC(C167)+4)</f>
        <v>424</v>
      </c>
      <c r="D172" s="77" t="str">
        <f>DEC2HEX(HEX2DEC(INDEX(BaseAddressTable!$B$2:$B$96,(MATCH(A172,BaseAddressTable!$A$2:$A$96,0))))+HEX2DEC(C172))</f>
        <v>A026A424</v>
      </c>
      <c r="E172" s="1" t="s">
        <v>153</v>
      </c>
      <c r="F172" s="1" t="s">
        <v>1346</v>
      </c>
      <c r="G172" s="1" t="s">
        <v>1083</v>
      </c>
      <c r="H172" s="4">
        <v>0</v>
      </c>
      <c r="I172" s="5" t="s">
        <v>1084</v>
      </c>
      <c r="J172" s="1" t="s">
        <v>1347</v>
      </c>
    </row>
    <row r="173" spans="1:10">
      <c r="A173" s="1" t="s">
        <v>50</v>
      </c>
      <c r="B173" s="1" t="s">
        <v>1348</v>
      </c>
      <c r="C173" s="4" t="str">
        <f>C174</f>
        <v>428</v>
      </c>
      <c r="D173" s="77" t="str">
        <f>DEC2HEX(HEX2DEC(INDEX(BaseAddressTable!$B$2:$B$96,(MATCH(A173,BaseAddressTable!$A$2:$A$96,0))))+HEX2DEC(C173))</f>
        <v>A026A428</v>
      </c>
      <c r="E173" s="1" t="s">
        <v>153</v>
      </c>
      <c r="F173" s="1" t="s">
        <v>1349</v>
      </c>
      <c r="G173" s="1" t="s">
        <v>135</v>
      </c>
      <c r="H173" s="4" t="s">
        <v>190</v>
      </c>
      <c r="I173" s="41" t="s">
        <v>1077</v>
      </c>
      <c r="J173" s="1" t="s">
        <v>1350</v>
      </c>
    </row>
    <row r="174" spans="1:10">
      <c r="A174" s="1" t="s">
        <v>50</v>
      </c>
      <c r="B174" s="1" t="s">
        <v>1348</v>
      </c>
      <c r="C174" s="4" t="str">
        <f>C175</f>
        <v>428</v>
      </c>
      <c r="D174" s="77" t="str">
        <f>DEC2HEX(HEX2DEC(INDEX(BaseAddressTable!$B$2:$B$96,(MATCH(A174,BaseAddressTable!$A$2:$A$96,0))))+HEX2DEC(C174))</f>
        <v>A026A428</v>
      </c>
      <c r="E174" s="1" t="s">
        <v>153</v>
      </c>
      <c r="F174" s="1" t="s">
        <v>1351</v>
      </c>
      <c r="G174" s="1" t="s">
        <v>244</v>
      </c>
      <c r="H174" s="4">
        <v>0</v>
      </c>
      <c r="I174" s="41" t="s">
        <v>1080</v>
      </c>
      <c r="J174" s="1" t="s">
        <v>1352</v>
      </c>
    </row>
    <row r="175" spans="1:10">
      <c r="A175" s="1" t="s">
        <v>50</v>
      </c>
      <c r="B175" s="1" t="s">
        <v>1348</v>
      </c>
      <c r="C175" s="4" t="str">
        <f>DEC2HEX(HEX2DEC(C170)+4)</f>
        <v>428</v>
      </c>
      <c r="D175" s="77" t="str">
        <f>DEC2HEX(HEX2DEC(INDEX(BaseAddressTable!$B$2:$B$96,(MATCH(A175,BaseAddressTable!$A$2:$A$96,0))))+HEX2DEC(C175))</f>
        <v>A026A428</v>
      </c>
      <c r="E175" s="1" t="s">
        <v>153</v>
      </c>
      <c r="F175" s="1" t="s">
        <v>1353</v>
      </c>
      <c r="G175" s="1" t="s">
        <v>1083</v>
      </c>
      <c r="H175" s="4">
        <v>0</v>
      </c>
      <c r="I175" s="5" t="s">
        <v>1084</v>
      </c>
      <c r="J175" s="1" t="s">
        <v>1354</v>
      </c>
    </row>
    <row r="176" spans="1:10">
      <c r="A176" s="1" t="s">
        <v>50</v>
      </c>
      <c r="B176" s="1" t="s">
        <v>1355</v>
      </c>
      <c r="C176" s="4" t="str">
        <f>C177</f>
        <v>42C</v>
      </c>
      <c r="D176" s="77" t="str">
        <f>DEC2HEX(HEX2DEC(INDEX(BaseAddressTable!$B$2:$B$96,(MATCH(A176,BaseAddressTable!$A$2:$A$96,0))))+HEX2DEC(C176))</f>
        <v>A026A42C</v>
      </c>
      <c r="E176" s="1" t="s">
        <v>153</v>
      </c>
      <c r="F176" s="1" t="s">
        <v>1356</v>
      </c>
      <c r="G176" s="1" t="s">
        <v>135</v>
      </c>
      <c r="H176" s="4" t="s">
        <v>190</v>
      </c>
      <c r="I176" s="41" t="s">
        <v>1077</v>
      </c>
      <c r="J176" s="1" t="s">
        <v>1357</v>
      </c>
    </row>
    <row r="177" spans="1:10">
      <c r="A177" s="1" t="s">
        <v>50</v>
      </c>
      <c r="B177" s="1" t="s">
        <v>1355</v>
      </c>
      <c r="C177" s="4" t="str">
        <f>C178</f>
        <v>42C</v>
      </c>
      <c r="D177" s="77" t="str">
        <f>DEC2HEX(HEX2DEC(INDEX(BaseAddressTable!$B$2:$B$96,(MATCH(A177,BaseAddressTable!$A$2:$A$96,0))))+HEX2DEC(C177))</f>
        <v>A026A42C</v>
      </c>
      <c r="E177" s="1" t="s">
        <v>153</v>
      </c>
      <c r="F177" s="1" t="s">
        <v>1358</v>
      </c>
      <c r="G177" s="1" t="s">
        <v>244</v>
      </c>
      <c r="H177" s="4">
        <v>0</v>
      </c>
      <c r="I177" s="41" t="s">
        <v>1080</v>
      </c>
      <c r="J177" s="1" t="s">
        <v>1359</v>
      </c>
    </row>
    <row r="178" spans="1:10">
      <c r="A178" s="1" t="s">
        <v>50</v>
      </c>
      <c r="B178" s="1" t="s">
        <v>1355</v>
      </c>
      <c r="C178" s="4" t="str">
        <f>DEC2HEX(HEX2DEC(C173)+4)</f>
        <v>42C</v>
      </c>
      <c r="D178" s="77" t="str">
        <f>DEC2HEX(HEX2DEC(INDEX(BaseAddressTable!$B$2:$B$96,(MATCH(A178,BaseAddressTable!$A$2:$A$96,0))))+HEX2DEC(C178))</f>
        <v>A026A42C</v>
      </c>
      <c r="E178" s="1" t="s">
        <v>153</v>
      </c>
      <c r="F178" s="1" t="s">
        <v>1360</v>
      </c>
      <c r="G178" s="1" t="s">
        <v>1083</v>
      </c>
      <c r="H178" s="4">
        <v>0</v>
      </c>
      <c r="I178" s="5" t="s">
        <v>1084</v>
      </c>
      <c r="J178" s="1" t="s">
        <v>1361</v>
      </c>
    </row>
    <row r="179" spans="1:10">
      <c r="A179" s="1" t="s">
        <v>50</v>
      </c>
      <c r="B179" s="1" t="s">
        <v>1362</v>
      </c>
      <c r="C179" s="4" t="str">
        <f>C180</f>
        <v>430</v>
      </c>
      <c r="D179" s="77" t="str">
        <f>DEC2HEX(HEX2DEC(INDEX(BaseAddressTable!$B$2:$B$96,(MATCH(A179,BaseAddressTable!$A$2:$A$96,0))))+HEX2DEC(C179))</f>
        <v>A026A430</v>
      </c>
      <c r="E179" s="1" t="s">
        <v>153</v>
      </c>
      <c r="F179" s="1" t="s">
        <v>1363</v>
      </c>
      <c r="G179" s="1" t="s">
        <v>135</v>
      </c>
      <c r="H179" s="4" t="s">
        <v>190</v>
      </c>
      <c r="I179" s="41" t="s">
        <v>1077</v>
      </c>
      <c r="J179" s="1" t="s">
        <v>1364</v>
      </c>
    </row>
    <row r="180" spans="1:10">
      <c r="A180" s="1" t="s">
        <v>50</v>
      </c>
      <c r="B180" s="1" t="s">
        <v>1362</v>
      </c>
      <c r="C180" s="4" t="str">
        <f>C181</f>
        <v>430</v>
      </c>
      <c r="D180" s="77" t="str">
        <f>DEC2HEX(HEX2DEC(INDEX(BaseAddressTable!$B$2:$B$96,(MATCH(A180,BaseAddressTable!$A$2:$A$96,0))))+HEX2DEC(C180))</f>
        <v>A026A430</v>
      </c>
      <c r="E180" s="1" t="s">
        <v>153</v>
      </c>
      <c r="F180" s="1" t="s">
        <v>1365</v>
      </c>
      <c r="G180" s="1" t="s">
        <v>244</v>
      </c>
      <c r="H180" s="4">
        <v>0</v>
      </c>
      <c r="I180" s="41" t="s">
        <v>1080</v>
      </c>
      <c r="J180" s="1" t="s">
        <v>1366</v>
      </c>
    </row>
    <row r="181" spans="1:10">
      <c r="A181" s="1" t="s">
        <v>50</v>
      </c>
      <c r="B181" s="1" t="s">
        <v>1362</v>
      </c>
      <c r="C181" s="4" t="str">
        <f>DEC2HEX(HEX2DEC(C176)+4)</f>
        <v>430</v>
      </c>
      <c r="D181" s="77" t="str">
        <f>DEC2HEX(HEX2DEC(INDEX(BaseAddressTable!$B$2:$B$96,(MATCH(A181,BaseAddressTable!$A$2:$A$96,0))))+HEX2DEC(C181))</f>
        <v>A026A430</v>
      </c>
      <c r="E181" s="1" t="s">
        <v>153</v>
      </c>
      <c r="F181" s="1" t="s">
        <v>1367</v>
      </c>
      <c r="G181" s="1" t="s">
        <v>1083</v>
      </c>
      <c r="H181" s="4">
        <v>0</v>
      </c>
      <c r="I181" s="5" t="s">
        <v>1084</v>
      </c>
      <c r="J181" s="1" t="s">
        <v>1368</v>
      </c>
    </row>
    <row r="182" spans="1:10">
      <c r="A182" s="1" t="s">
        <v>50</v>
      </c>
      <c r="B182" s="1" t="s">
        <v>1369</v>
      </c>
      <c r="C182" s="4" t="str">
        <f>C183</f>
        <v>434</v>
      </c>
      <c r="D182" s="77" t="str">
        <f>DEC2HEX(HEX2DEC(INDEX(BaseAddressTable!$B$2:$B$96,(MATCH(A182,BaseAddressTable!$A$2:$A$96,0))))+HEX2DEC(C182))</f>
        <v>A026A434</v>
      </c>
      <c r="E182" s="1" t="s">
        <v>153</v>
      </c>
      <c r="F182" s="1" t="s">
        <v>1370</v>
      </c>
      <c r="G182" s="1" t="s">
        <v>135</v>
      </c>
      <c r="H182" s="4" t="s">
        <v>190</v>
      </c>
      <c r="I182" s="41" t="s">
        <v>1077</v>
      </c>
      <c r="J182" s="1" t="s">
        <v>1371</v>
      </c>
    </row>
    <row r="183" spans="1:10">
      <c r="A183" s="1" t="s">
        <v>50</v>
      </c>
      <c r="B183" s="1" t="s">
        <v>1369</v>
      </c>
      <c r="C183" s="4" t="str">
        <f>C184</f>
        <v>434</v>
      </c>
      <c r="D183" s="77" t="str">
        <f>DEC2HEX(HEX2DEC(INDEX(BaseAddressTable!$B$2:$B$96,(MATCH(A183,BaseAddressTable!$A$2:$A$96,0))))+HEX2DEC(C183))</f>
        <v>A026A434</v>
      </c>
      <c r="E183" s="1" t="s">
        <v>153</v>
      </c>
      <c r="F183" s="1" t="s">
        <v>1372</v>
      </c>
      <c r="G183" s="1" t="s">
        <v>244</v>
      </c>
      <c r="H183" s="4">
        <v>0</v>
      </c>
      <c r="I183" s="41" t="s">
        <v>1080</v>
      </c>
      <c r="J183" s="1" t="s">
        <v>1373</v>
      </c>
    </row>
    <row r="184" spans="1:10">
      <c r="A184" s="1" t="s">
        <v>50</v>
      </c>
      <c r="B184" s="1" t="s">
        <v>1369</v>
      </c>
      <c r="C184" s="4" t="str">
        <f>DEC2HEX(HEX2DEC(C179)+4)</f>
        <v>434</v>
      </c>
      <c r="D184" s="77" t="str">
        <f>DEC2HEX(HEX2DEC(INDEX(BaseAddressTable!$B$2:$B$96,(MATCH(A184,BaseAddressTable!$A$2:$A$96,0))))+HEX2DEC(C184))</f>
        <v>A026A434</v>
      </c>
      <c r="E184" s="1" t="s">
        <v>153</v>
      </c>
      <c r="F184" s="1" t="s">
        <v>1374</v>
      </c>
      <c r="G184" s="1" t="s">
        <v>1083</v>
      </c>
      <c r="H184" s="4">
        <v>0</v>
      </c>
      <c r="I184" s="5" t="s">
        <v>1084</v>
      </c>
      <c r="J184" s="1" t="s">
        <v>1375</v>
      </c>
    </row>
    <row r="185" spans="1:10">
      <c r="A185" s="1" t="s">
        <v>50</v>
      </c>
      <c r="B185" s="1" t="s">
        <v>1376</v>
      </c>
      <c r="C185" s="4" t="str">
        <f>C186</f>
        <v>438</v>
      </c>
      <c r="D185" s="77" t="str">
        <f>DEC2HEX(HEX2DEC(INDEX(BaseAddressTable!$B$2:$B$96,(MATCH(A185,BaseAddressTable!$A$2:$A$96,0))))+HEX2DEC(C185))</f>
        <v>A026A438</v>
      </c>
      <c r="E185" s="1" t="s">
        <v>153</v>
      </c>
      <c r="F185" s="1" t="s">
        <v>1377</v>
      </c>
      <c r="G185" s="1" t="s">
        <v>135</v>
      </c>
      <c r="H185" s="4" t="s">
        <v>190</v>
      </c>
      <c r="I185" s="41" t="s">
        <v>1077</v>
      </c>
      <c r="J185" s="1" t="s">
        <v>1378</v>
      </c>
    </row>
    <row r="186" spans="1:10">
      <c r="A186" s="1" t="s">
        <v>50</v>
      </c>
      <c r="B186" s="1" t="s">
        <v>1376</v>
      </c>
      <c r="C186" s="4" t="str">
        <f>C187</f>
        <v>438</v>
      </c>
      <c r="D186" s="77" t="str">
        <f>DEC2HEX(HEX2DEC(INDEX(BaseAddressTable!$B$2:$B$96,(MATCH(A186,BaseAddressTable!$A$2:$A$96,0))))+HEX2DEC(C186))</f>
        <v>A026A438</v>
      </c>
      <c r="E186" s="1" t="s">
        <v>153</v>
      </c>
      <c r="F186" s="1" t="s">
        <v>1379</v>
      </c>
      <c r="G186" s="1" t="s">
        <v>244</v>
      </c>
      <c r="H186" s="4">
        <v>0</v>
      </c>
      <c r="I186" s="41" t="s">
        <v>1080</v>
      </c>
      <c r="J186" s="1" t="s">
        <v>1380</v>
      </c>
    </row>
    <row r="187" spans="1:10">
      <c r="A187" s="1" t="s">
        <v>50</v>
      </c>
      <c r="B187" s="1" t="s">
        <v>1376</v>
      </c>
      <c r="C187" s="4" t="str">
        <f>DEC2HEX(HEX2DEC(C182)+4)</f>
        <v>438</v>
      </c>
      <c r="D187" s="77" t="str">
        <f>DEC2HEX(HEX2DEC(INDEX(BaseAddressTable!$B$2:$B$96,(MATCH(A187,BaseAddressTable!$A$2:$A$96,0))))+HEX2DEC(C187))</f>
        <v>A026A438</v>
      </c>
      <c r="E187" s="1" t="s">
        <v>153</v>
      </c>
      <c r="F187" s="1" t="s">
        <v>1381</v>
      </c>
      <c r="G187" s="1" t="s">
        <v>1083</v>
      </c>
      <c r="H187" s="4">
        <v>0</v>
      </c>
      <c r="I187" s="5" t="s">
        <v>1084</v>
      </c>
      <c r="J187" s="1" t="s">
        <v>1382</v>
      </c>
    </row>
    <row r="188" spans="1:10">
      <c r="A188" s="1" t="s">
        <v>50</v>
      </c>
      <c r="B188" s="1" t="s">
        <v>1383</v>
      </c>
      <c r="C188" s="4" t="str">
        <f>C189</f>
        <v>43C</v>
      </c>
      <c r="D188" s="77" t="str">
        <f>DEC2HEX(HEX2DEC(INDEX(BaseAddressTable!$B$2:$B$96,(MATCH(A188,BaseAddressTable!$A$2:$A$96,0))))+HEX2DEC(C188))</f>
        <v>A026A43C</v>
      </c>
      <c r="E188" s="1" t="s">
        <v>153</v>
      </c>
      <c r="F188" s="1" t="s">
        <v>1384</v>
      </c>
      <c r="G188" s="1" t="s">
        <v>135</v>
      </c>
      <c r="H188" s="4" t="s">
        <v>190</v>
      </c>
      <c r="I188" s="41" t="s">
        <v>1077</v>
      </c>
      <c r="J188" s="1" t="s">
        <v>1385</v>
      </c>
    </row>
    <row r="189" spans="1:10">
      <c r="A189" s="1" t="s">
        <v>50</v>
      </c>
      <c r="B189" s="1" t="s">
        <v>1383</v>
      </c>
      <c r="C189" s="4" t="str">
        <f>C190</f>
        <v>43C</v>
      </c>
      <c r="D189" s="77" t="str">
        <f>DEC2HEX(HEX2DEC(INDEX(BaseAddressTable!$B$2:$B$96,(MATCH(A189,BaseAddressTable!$A$2:$A$96,0))))+HEX2DEC(C189))</f>
        <v>A026A43C</v>
      </c>
      <c r="E189" s="1" t="s">
        <v>153</v>
      </c>
      <c r="F189" s="1" t="s">
        <v>1386</v>
      </c>
      <c r="G189" s="1" t="s">
        <v>244</v>
      </c>
      <c r="H189" s="4">
        <v>0</v>
      </c>
      <c r="I189" s="41" t="s">
        <v>1080</v>
      </c>
      <c r="J189" s="1" t="s">
        <v>1387</v>
      </c>
    </row>
    <row r="190" spans="1:10">
      <c r="A190" s="1" t="s">
        <v>50</v>
      </c>
      <c r="B190" s="1" t="s">
        <v>1383</v>
      </c>
      <c r="C190" s="4" t="str">
        <f>DEC2HEX(HEX2DEC(C185)+4)</f>
        <v>43C</v>
      </c>
      <c r="D190" s="77" t="str">
        <f>DEC2HEX(HEX2DEC(INDEX(BaseAddressTable!$B$2:$B$96,(MATCH(A190,BaseAddressTable!$A$2:$A$96,0))))+HEX2DEC(C190))</f>
        <v>A026A43C</v>
      </c>
      <c r="E190" s="1" t="s">
        <v>153</v>
      </c>
      <c r="F190" s="1" t="s">
        <v>1388</v>
      </c>
      <c r="G190" s="1" t="s">
        <v>1083</v>
      </c>
      <c r="H190" s="4">
        <v>0</v>
      </c>
      <c r="I190" s="5" t="s">
        <v>1084</v>
      </c>
      <c r="J190" s="1" t="s">
        <v>1389</v>
      </c>
    </row>
    <row r="191" spans="1:10">
      <c r="A191" s="1" t="s">
        <v>50</v>
      </c>
      <c r="B191" s="1" t="s">
        <v>1390</v>
      </c>
      <c r="C191" s="4" t="str">
        <f>C192</f>
        <v>440</v>
      </c>
      <c r="D191" s="77" t="str">
        <f>DEC2HEX(HEX2DEC(INDEX(BaseAddressTable!$B$2:$B$96,(MATCH(A191,BaseAddressTable!$A$2:$A$96,0))))+HEX2DEC(C191))</f>
        <v>A026A440</v>
      </c>
      <c r="E191" s="1" t="s">
        <v>153</v>
      </c>
      <c r="F191" s="1" t="s">
        <v>1391</v>
      </c>
      <c r="G191" s="1" t="s">
        <v>135</v>
      </c>
      <c r="H191" s="4" t="s">
        <v>190</v>
      </c>
      <c r="I191" s="41" t="s">
        <v>1077</v>
      </c>
      <c r="J191" s="1" t="s">
        <v>1392</v>
      </c>
    </row>
    <row r="192" spans="1:10">
      <c r="A192" s="1" t="s">
        <v>50</v>
      </c>
      <c r="B192" s="1" t="s">
        <v>1390</v>
      </c>
      <c r="C192" s="4" t="str">
        <f>C193</f>
        <v>440</v>
      </c>
      <c r="D192" s="77" t="str">
        <f>DEC2HEX(HEX2DEC(INDEX(BaseAddressTable!$B$2:$B$96,(MATCH(A192,BaseAddressTable!$A$2:$A$96,0))))+HEX2DEC(C192))</f>
        <v>A026A440</v>
      </c>
      <c r="E192" s="1" t="s">
        <v>153</v>
      </c>
      <c r="F192" s="1" t="s">
        <v>1393</v>
      </c>
      <c r="G192" s="1" t="s">
        <v>244</v>
      </c>
      <c r="H192" s="4">
        <v>0</v>
      </c>
      <c r="I192" s="41" t="s">
        <v>1080</v>
      </c>
      <c r="J192" s="1" t="s">
        <v>1394</v>
      </c>
    </row>
    <row r="193" spans="1:10">
      <c r="A193" s="1" t="s">
        <v>50</v>
      </c>
      <c r="B193" s="1" t="s">
        <v>1390</v>
      </c>
      <c r="C193" s="4" t="str">
        <f>DEC2HEX(HEX2DEC(C188)+4)</f>
        <v>440</v>
      </c>
      <c r="D193" s="77" t="str">
        <f>DEC2HEX(HEX2DEC(INDEX(BaseAddressTable!$B$2:$B$96,(MATCH(A193,BaseAddressTable!$A$2:$A$96,0))))+HEX2DEC(C193))</f>
        <v>A026A440</v>
      </c>
      <c r="E193" s="1" t="s">
        <v>153</v>
      </c>
      <c r="F193" s="1" t="s">
        <v>1395</v>
      </c>
      <c r="G193" s="1" t="s">
        <v>1083</v>
      </c>
      <c r="H193" s="4">
        <v>0</v>
      </c>
      <c r="I193" s="5" t="s">
        <v>1084</v>
      </c>
      <c r="J193" s="1" t="s">
        <v>1396</v>
      </c>
    </row>
    <row r="194" spans="1:10">
      <c r="A194" s="1" t="s">
        <v>50</v>
      </c>
      <c r="B194" s="1" t="s">
        <v>1397</v>
      </c>
      <c r="C194" s="4" t="str">
        <f>C195</f>
        <v>444</v>
      </c>
      <c r="D194" s="77" t="str">
        <f>DEC2HEX(HEX2DEC(INDEX(BaseAddressTable!$B$2:$B$96,(MATCH(A194,BaseAddressTable!$A$2:$A$96,0))))+HEX2DEC(C194))</f>
        <v>A026A444</v>
      </c>
      <c r="E194" s="1" t="s">
        <v>153</v>
      </c>
      <c r="F194" s="1" t="s">
        <v>1398</v>
      </c>
      <c r="G194" s="1" t="s">
        <v>135</v>
      </c>
      <c r="H194" s="4" t="s">
        <v>190</v>
      </c>
      <c r="I194" s="41" t="s">
        <v>1077</v>
      </c>
      <c r="J194" s="1" t="s">
        <v>1399</v>
      </c>
    </row>
    <row r="195" spans="1:10">
      <c r="A195" s="1" t="s">
        <v>50</v>
      </c>
      <c r="B195" s="1" t="s">
        <v>1397</v>
      </c>
      <c r="C195" s="4" t="str">
        <f>C196</f>
        <v>444</v>
      </c>
      <c r="D195" s="77" t="str">
        <f>DEC2HEX(HEX2DEC(INDEX(BaseAddressTable!$B$2:$B$96,(MATCH(A195,BaseAddressTable!$A$2:$A$96,0))))+HEX2DEC(C195))</f>
        <v>A026A444</v>
      </c>
      <c r="E195" s="1" t="s">
        <v>153</v>
      </c>
      <c r="F195" s="1" t="s">
        <v>1400</v>
      </c>
      <c r="G195" s="1" t="s">
        <v>244</v>
      </c>
      <c r="H195" s="4">
        <v>0</v>
      </c>
      <c r="I195" s="41" t="s">
        <v>1080</v>
      </c>
      <c r="J195" s="1" t="s">
        <v>1401</v>
      </c>
    </row>
    <row r="196" spans="1:10">
      <c r="A196" s="1" t="s">
        <v>50</v>
      </c>
      <c r="B196" s="1" t="s">
        <v>1397</v>
      </c>
      <c r="C196" s="4" t="str">
        <f>DEC2HEX(HEX2DEC(C191)+4)</f>
        <v>444</v>
      </c>
      <c r="D196" s="77" t="str">
        <f>DEC2HEX(HEX2DEC(INDEX(BaseAddressTable!$B$2:$B$96,(MATCH(A196,BaseAddressTable!$A$2:$A$96,0))))+HEX2DEC(C196))</f>
        <v>A026A444</v>
      </c>
      <c r="E196" s="1" t="s">
        <v>153</v>
      </c>
      <c r="F196" s="1" t="s">
        <v>1402</v>
      </c>
      <c r="G196" s="1" t="s">
        <v>1083</v>
      </c>
      <c r="H196" s="4">
        <v>0</v>
      </c>
      <c r="I196" s="5" t="s">
        <v>1084</v>
      </c>
      <c r="J196" s="1" t="s">
        <v>1403</v>
      </c>
    </row>
    <row r="197" spans="1:10">
      <c r="A197" s="1" t="s">
        <v>50</v>
      </c>
      <c r="B197" s="1" t="s">
        <v>1404</v>
      </c>
      <c r="C197" s="4" t="str">
        <f>C198</f>
        <v>448</v>
      </c>
      <c r="D197" s="77" t="str">
        <f>DEC2HEX(HEX2DEC(INDEX(BaseAddressTable!$B$2:$B$96,(MATCH(A197,BaseAddressTable!$A$2:$A$96,0))))+HEX2DEC(C197))</f>
        <v>A026A448</v>
      </c>
      <c r="E197" s="1" t="s">
        <v>153</v>
      </c>
      <c r="F197" s="1" t="s">
        <v>1405</v>
      </c>
      <c r="G197" s="1" t="s">
        <v>135</v>
      </c>
      <c r="H197" s="4" t="s">
        <v>190</v>
      </c>
      <c r="I197" s="41" t="s">
        <v>1077</v>
      </c>
      <c r="J197" s="1" t="s">
        <v>1406</v>
      </c>
    </row>
    <row r="198" spans="1:10">
      <c r="A198" s="1" t="s">
        <v>50</v>
      </c>
      <c r="B198" s="1" t="s">
        <v>1404</v>
      </c>
      <c r="C198" s="4" t="str">
        <f>C199</f>
        <v>448</v>
      </c>
      <c r="D198" s="77" t="str">
        <f>DEC2HEX(HEX2DEC(INDEX(BaseAddressTable!$B$2:$B$96,(MATCH(A198,BaseAddressTable!$A$2:$A$96,0))))+HEX2DEC(C198))</f>
        <v>A026A448</v>
      </c>
      <c r="E198" s="1" t="s">
        <v>153</v>
      </c>
      <c r="F198" s="1" t="s">
        <v>1407</v>
      </c>
      <c r="G198" s="1" t="s">
        <v>244</v>
      </c>
      <c r="H198" s="4">
        <v>1</v>
      </c>
      <c r="I198" s="41" t="s">
        <v>1080</v>
      </c>
      <c r="J198" s="1" t="s">
        <v>1408</v>
      </c>
    </row>
    <row r="199" spans="1:10">
      <c r="A199" s="1" t="s">
        <v>50</v>
      </c>
      <c r="B199" s="1" t="s">
        <v>1404</v>
      </c>
      <c r="C199" s="4" t="str">
        <f>DEC2HEX(HEX2DEC(C194)+4)</f>
        <v>448</v>
      </c>
      <c r="D199" s="77" t="str">
        <f>DEC2HEX(HEX2DEC(INDEX(BaseAddressTable!$B$2:$B$96,(MATCH(A199,BaseAddressTable!$A$2:$A$96,0))))+HEX2DEC(C199))</f>
        <v>A026A448</v>
      </c>
      <c r="E199" s="1" t="s">
        <v>153</v>
      </c>
      <c r="F199" s="1" t="s">
        <v>1409</v>
      </c>
      <c r="G199" s="1" t="s">
        <v>1083</v>
      </c>
      <c r="H199" s="4">
        <v>0</v>
      </c>
      <c r="I199" s="5" t="s">
        <v>1084</v>
      </c>
      <c r="J199" s="1" t="s">
        <v>1410</v>
      </c>
    </row>
    <row r="200" spans="1:10">
      <c r="A200" s="1" t="s">
        <v>50</v>
      </c>
      <c r="B200" s="1" t="s">
        <v>1411</v>
      </c>
      <c r="C200" s="4" t="str">
        <f t="shared" ref="C200:C206" si="6">DEC2HEX(HEX2DEC(C197)+4)</f>
        <v>44C</v>
      </c>
      <c r="D200" s="77" t="str">
        <f>DEC2HEX(HEX2DEC(INDEX(BaseAddressTable!$B$2:$B$96,(MATCH(A200,BaseAddressTable!$A$2:$A$96,0))))+HEX2DEC(C200))</f>
        <v>A026A44C</v>
      </c>
      <c r="E200" s="1" t="s">
        <v>153</v>
      </c>
      <c r="F200" s="1" t="s">
        <v>1412</v>
      </c>
      <c r="G200" s="1" t="s">
        <v>135</v>
      </c>
      <c r="H200" s="4" t="s">
        <v>190</v>
      </c>
      <c r="I200" s="41" t="s">
        <v>1077</v>
      </c>
      <c r="J200" s="1" t="s">
        <v>1413</v>
      </c>
    </row>
    <row r="201" spans="1:10">
      <c r="A201" s="1" t="s">
        <v>50</v>
      </c>
      <c r="B201" s="1" t="s">
        <v>1411</v>
      </c>
      <c r="C201" s="4" t="str">
        <f t="shared" si="6"/>
        <v>44C</v>
      </c>
      <c r="D201" s="77" t="str">
        <f>DEC2HEX(HEX2DEC(INDEX(BaseAddressTable!$B$2:$B$96,(MATCH(A201,BaseAddressTable!$A$2:$A$96,0))))+HEX2DEC(C201))</f>
        <v>A026A44C</v>
      </c>
      <c r="E201" s="1" t="s">
        <v>153</v>
      </c>
      <c r="F201" s="1" t="s">
        <v>1414</v>
      </c>
      <c r="G201" s="1" t="s">
        <v>244</v>
      </c>
      <c r="H201" s="4">
        <v>1</v>
      </c>
      <c r="I201" s="41" t="s">
        <v>1080</v>
      </c>
      <c r="J201" s="1" t="s">
        <v>1415</v>
      </c>
    </row>
    <row r="202" spans="1:10">
      <c r="A202" s="1" t="s">
        <v>50</v>
      </c>
      <c r="B202" s="1" t="s">
        <v>1411</v>
      </c>
      <c r="C202" s="4" t="str">
        <f t="shared" si="6"/>
        <v>44C</v>
      </c>
      <c r="D202" s="77" t="str">
        <f>DEC2HEX(HEX2DEC(INDEX(BaseAddressTable!$B$2:$B$96,(MATCH(A202,BaseAddressTable!$A$2:$A$96,0))))+HEX2DEC(C202))</f>
        <v>A026A44C</v>
      </c>
      <c r="E202" s="1" t="s">
        <v>153</v>
      </c>
      <c r="F202" s="1" t="s">
        <v>1416</v>
      </c>
      <c r="G202" s="1" t="s">
        <v>1083</v>
      </c>
      <c r="H202" s="4">
        <v>0</v>
      </c>
      <c r="I202" s="5" t="s">
        <v>1084</v>
      </c>
      <c r="J202" s="1" t="s">
        <v>1417</v>
      </c>
    </row>
    <row r="203" spans="1:10">
      <c r="A203" s="1" t="s">
        <v>50</v>
      </c>
      <c r="B203" s="1" t="s">
        <v>1418</v>
      </c>
      <c r="C203" s="4" t="str">
        <f t="shared" si="6"/>
        <v>450</v>
      </c>
      <c r="D203" s="77" t="str">
        <f>DEC2HEX(HEX2DEC(INDEX(BaseAddressTable!$B$2:$B$96,(MATCH(A203,BaseAddressTable!$A$2:$A$96,0))))+HEX2DEC(C203))</f>
        <v>A026A450</v>
      </c>
      <c r="E203" s="1" t="s">
        <v>153</v>
      </c>
      <c r="F203" s="1" t="s">
        <v>1419</v>
      </c>
      <c r="G203" s="1" t="s">
        <v>135</v>
      </c>
      <c r="H203" s="4" t="s">
        <v>190</v>
      </c>
      <c r="I203" s="41" t="s">
        <v>1077</v>
      </c>
      <c r="J203" s="1" t="s">
        <v>1420</v>
      </c>
    </row>
    <row r="204" spans="1:10">
      <c r="A204" s="1" t="s">
        <v>50</v>
      </c>
      <c r="B204" s="1" t="s">
        <v>1418</v>
      </c>
      <c r="C204" s="4" t="str">
        <f t="shared" si="6"/>
        <v>450</v>
      </c>
      <c r="D204" s="77" t="str">
        <f>DEC2HEX(HEX2DEC(INDEX(BaseAddressTable!$B$2:$B$96,(MATCH(A204,BaseAddressTable!$A$2:$A$96,0))))+HEX2DEC(C204))</f>
        <v>A026A450</v>
      </c>
      <c r="E204" s="1" t="s">
        <v>153</v>
      </c>
      <c r="F204" s="1" t="s">
        <v>1421</v>
      </c>
      <c r="G204" s="1" t="s">
        <v>244</v>
      </c>
      <c r="H204" s="4">
        <v>1</v>
      </c>
      <c r="I204" s="41" t="s">
        <v>1080</v>
      </c>
      <c r="J204" s="1" t="s">
        <v>1422</v>
      </c>
    </row>
    <row r="205" spans="1:10">
      <c r="A205" s="1" t="s">
        <v>50</v>
      </c>
      <c r="B205" s="1" t="s">
        <v>1418</v>
      </c>
      <c r="C205" s="4" t="str">
        <f t="shared" si="6"/>
        <v>450</v>
      </c>
      <c r="D205" s="77" t="str">
        <f>DEC2HEX(HEX2DEC(INDEX(BaseAddressTable!$B$2:$B$96,(MATCH(A205,BaseAddressTable!$A$2:$A$96,0))))+HEX2DEC(C205))</f>
        <v>A026A450</v>
      </c>
      <c r="E205" s="1" t="s">
        <v>153</v>
      </c>
      <c r="F205" s="1" t="s">
        <v>1423</v>
      </c>
      <c r="G205" s="1" t="s">
        <v>1083</v>
      </c>
      <c r="H205" s="4">
        <v>0</v>
      </c>
      <c r="I205" s="5" t="s">
        <v>1084</v>
      </c>
      <c r="J205" s="1" t="s">
        <v>1424</v>
      </c>
    </row>
    <row r="206" spans="1:10">
      <c r="A206" s="1" t="s">
        <v>50</v>
      </c>
      <c r="B206" s="1" t="s">
        <v>1425</v>
      </c>
      <c r="C206" s="4" t="str">
        <f t="shared" si="6"/>
        <v>454</v>
      </c>
      <c r="D206" s="77" t="str">
        <f>DEC2HEX(HEX2DEC(INDEX(BaseAddressTable!$B$2:$B$96,(MATCH(A206,BaseAddressTable!$A$2:$A$96,0))))+HEX2DEC(C206))</f>
        <v>A026A454</v>
      </c>
      <c r="E206" s="1" t="s">
        <v>153</v>
      </c>
      <c r="F206" s="1" t="s">
        <v>1426</v>
      </c>
      <c r="G206" s="1" t="s">
        <v>135</v>
      </c>
      <c r="H206" s="4" t="s">
        <v>190</v>
      </c>
      <c r="I206" s="41" t="s">
        <v>1077</v>
      </c>
      <c r="J206" s="1" t="s">
        <v>1427</v>
      </c>
    </row>
    <row r="207" spans="1:10">
      <c r="A207" s="1" t="s">
        <v>50</v>
      </c>
      <c r="B207" s="1" t="s">
        <v>1425</v>
      </c>
      <c r="C207" s="4" t="str">
        <f>DEC2HEX(HEX2DEC(C203)+4)</f>
        <v>454</v>
      </c>
      <c r="D207" s="77" t="str">
        <f>DEC2HEX(HEX2DEC(INDEX(BaseAddressTable!$B$2:$B$96,(MATCH(A207,BaseAddressTable!$A$2:$A$96,0))))+HEX2DEC(C207))</f>
        <v>A026A454</v>
      </c>
      <c r="E207" s="1" t="s">
        <v>153</v>
      </c>
      <c r="F207" s="1" t="s">
        <v>1428</v>
      </c>
      <c r="G207" s="1" t="s">
        <v>244</v>
      </c>
      <c r="H207" s="4">
        <v>1</v>
      </c>
      <c r="I207" s="41" t="s">
        <v>1080</v>
      </c>
      <c r="J207" s="1" t="s">
        <v>1429</v>
      </c>
    </row>
    <row r="208" spans="1:10">
      <c r="A208" s="1" t="s">
        <v>50</v>
      </c>
      <c r="B208" s="1" t="s">
        <v>1425</v>
      </c>
      <c r="C208" s="4" t="str">
        <f>DEC2HEX(HEX2DEC(C203)+4)</f>
        <v>454</v>
      </c>
      <c r="D208" s="77" t="str">
        <f>DEC2HEX(HEX2DEC(INDEX(BaseAddressTable!$B$2:$B$96,(MATCH(A208,BaseAddressTable!$A$2:$A$96,0))))+HEX2DEC(C208))</f>
        <v>A026A454</v>
      </c>
      <c r="E208" s="1" t="s">
        <v>153</v>
      </c>
      <c r="F208" s="1" t="s">
        <v>1430</v>
      </c>
      <c r="G208" s="1" t="s">
        <v>1083</v>
      </c>
      <c r="H208" s="4">
        <v>0</v>
      </c>
      <c r="I208" s="5" t="s">
        <v>1084</v>
      </c>
      <c r="J208" s="1" t="s">
        <v>1431</v>
      </c>
    </row>
    <row r="209" spans="1:10" ht="54" customHeight="1">
      <c r="A209" s="1" t="s">
        <v>50</v>
      </c>
      <c r="B209" s="1" t="s">
        <v>1432</v>
      </c>
      <c r="C209" s="4">
        <v>500</v>
      </c>
      <c r="D209" s="77" t="str">
        <f>DEC2HEX(HEX2DEC(INDEX(BaseAddressTable!$B$2:$B$96,(MATCH(A209,BaseAddressTable!$A$2:$A$96,0))))+HEX2DEC(C209))</f>
        <v>A026A500</v>
      </c>
      <c r="E209" s="1" t="s">
        <v>153</v>
      </c>
      <c r="F209" s="1" t="s">
        <v>1433</v>
      </c>
      <c r="G209" s="1" t="s">
        <v>145</v>
      </c>
      <c r="H209" s="4">
        <v>0</v>
      </c>
      <c r="I209" s="5" t="s">
        <v>1434</v>
      </c>
      <c r="J209" s="1" t="s">
        <v>1435</v>
      </c>
    </row>
    <row r="210" spans="1:10" ht="57.6">
      <c r="A210" s="1" t="s">
        <v>50</v>
      </c>
      <c r="B210" s="1" t="s">
        <v>1436</v>
      </c>
      <c r="C210" s="4" t="str">
        <f t="shared" ref="C210:C220" si="7">DEC2HEX(HEX2DEC(C209)+4)</f>
        <v>504</v>
      </c>
      <c r="D210" s="77" t="str">
        <f>DEC2HEX(HEX2DEC(INDEX(BaseAddressTable!$B$2:$B$96,(MATCH(A210,BaseAddressTable!$A$2:$A$96,0))))+HEX2DEC(C210))</f>
        <v>A026A504</v>
      </c>
      <c r="E210" s="1" t="s">
        <v>153</v>
      </c>
      <c r="F210" s="1" t="s">
        <v>1437</v>
      </c>
      <c r="G210" s="1" t="s">
        <v>145</v>
      </c>
      <c r="H210" s="4">
        <v>0</v>
      </c>
      <c r="I210" s="5" t="s">
        <v>1438</v>
      </c>
      <c r="J210" s="1" t="s">
        <v>1439</v>
      </c>
    </row>
    <row r="211" spans="1:10" ht="54" customHeight="1">
      <c r="A211" s="1" t="s">
        <v>50</v>
      </c>
      <c r="B211" s="1" t="s">
        <v>1440</v>
      </c>
      <c r="C211" s="4" t="str">
        <f t="shared" si="7"/>
        <v>508</v>
      </c>
      <c r="D211" s="77" t="str">
        <f>DEC2HEX(HEX2DEC(INDEX(BaseAddressTable!$B$2:$B$96,(MATCH(A211,BaseAddressTable!$A$2:$A$96,0))))+HEX2DEC(C211))</f>
        <v>A026A508</v>
      </c>
      <c r="E211" s="1" t="s">
        <v>153</v>
      </c>
      <c r="F211" s="1" t="s">
        <v>1441</v>
      </c>
      <c r="G211" s="1" t="s">
        <v>145</v>
      </c>
      <c r="H211" s="4">
        <v>0</v>
      </c>
      <c r="I211" s="5" t="s">
        <v>1434</v>
      </c>
      <c r="J211" s="1" t="s">
        <v>1442</v>
      </c>
    </row>
    <row r="212" spans="1:10" ht="57.6">
      <c r="A212" s="1" t="s">
        <v>50</v>
      </c>
      <c r="B212" s="1" t="s">
        <v>1443</v>
      </c>
      <c r="C212" s="4" t="str">
        <f t="shared" si="7"/>
        <v>50C</v>
      </c>
      <c r="D212" s="77" t="str">
        <f>DEC2HEX(HEX2DEC(INDEX(BaseAddressTable!$B$2:$B$96,(MATCH(A212,BaseAddressTable!$A$2:$A$96,0))))+HEX2DEC(C212))</f>
        <v>A026A50C</v>
      </c>
      <c r="E212" s="1" t="s">
        <v>153</v>
      </c>
      <c r="F212" s="1" t="s">
        <v>1444</v>
      </c>
      <c r="G212" s="1" t="s">
        <v>145</v>
      </c>
      <c r="H212" s="4">
        <v>0</v>
      </c>
      <c r="I212" s="5" t="s">
        <v>1438</v>
      </c>
      <c r="J212" s="1" t="s">
        <v>1445</v>
      </c>
    </row>
    <row r="213" spans="1:10" ht="57.6">
      <c r="A213" s="1" t="s">
        <v>50</v>
      </c>
      <c r="B213" s="1" t="s">
        <v>1446</v>
      </c>
      <c r="C213" s="4" t="str">
        <f t="shared" si="7"/>
        <v>510</v>
      </c>
      <c r="D213" s="77" t="str">
        <f>DEC2HEX(HEX2DEC(INDEX(BaseAddressTable!$B$2:$B$96,(MATCH(A213,BaseAddressTable!$A$2:$A$96,0))))+HEX2DEC(C213))</f>
        <v>A026A510</v>
      </c>
      <c r="E213" s="1" t="s">
        <v>153</v>
      </c>
      <c r="F213" s="1" t="s">
        <v>1447</v>
      </c>
      <c r="G213" s="1" t="s">
        <v>145</v>
      </c>
      <c r="H213" s="4">
        <v>0</v>
      </c>
      <c r="I213" s="5" t="s">
        <v>1448</v>
      </c>
      <c r="J213" s="1" t="s">
        <v>1449</v>
      </c>
    </row>
    <row r="214" spans="1:10" ht="57.6">
      <c r="A214" s="1" t="s">
        <v>50</v>
      </c>
      <c r="B214" s="1" t="s">
        <v>1450</v>
      </c>
      <c r="C214" s="4" t="str">
        <f t="shared" si="7"/>
        <v>514</v>
      </c>
      <c r="D214" s="77" t="str">
        <f>DEC2HEX(HEX2DEC(INDEX(BaseAddressTable!$B$2:$B$96,(MATCH(A214,BaseAddressTable!$A$2:$A$96,0))))+HEX2DEC(C214))</f>
        <v>A026A514</v>
      </c>
      <c r="E214" s="1" t="s">
        <v>153</v>
      </c>
      <c r="F214" s="1" t="s">
        <v>1451</v>
      </c>
      <c r="G214" s="1" t="s">
        <v>145</v>
      </c>
      <c r="H214" s="4">
        <v>0</v>
      </c>
      <c r="I214" s="5" t="s">
        <v>1452</v>
      </c>
      <c r="J214" s="1" t="s">
        <v>1453</v>
      </c>
    </row>
    <row r="215" spans="1:10" ht="57.6">
      <c r="A215" s="1" t="s">
        <v>50</v>
      </c>
      <c r="B215" s="1" t="s">
        <v>1454</v>
      </c>
      <c r="C215" s="4" t="str">
        <f t="shared" si="7"/>
        <v>518</v>
      </c>
      <c r="D215" s="77" t="str">
        <f>DEC2HEX(HEX2DEC(INDEX(BaseAddressTable!$B$2:$B$96,(MATCH(A215,BaseAddressTable!$A$2:$A$96,0))))+HEX2DEC(C215))</f>
        <v>A026A518</v>
      </c>
      <c r="E215" s="1" t="s">
        <v>153</v>
      </c>
      <c r="F215" s="1" t="s">
        <v>1455</v>
      </c>
      <c r="G215" s="1" t="s">
        <v>145</v>
      </c>
      <c r="H215" s="4">
        <v>0</v>
      </c>
      <c r="I215" s="5" t="s">
        <v>1448</v>
      </c>
      <c r="J215" s="1" t="s">
        <v>1456</v>
      </c>
    </row>
    <row r="216" spans="1:10" ht="57.6">
      <c r="A216" s="1" t="s">
        <v>50</v>
      </c>
      <c r="B216" s="1" t="s">
        <v>1457</v>
      </c>
      <c r="C216" s="4" t="str">
        <f t="shared" si="7"/>
        <v>51C</v>
      </c>
      <c r="D216" s="77" t="str">
        <f>DEC2HEX(HEX2DEC(INDEX(BaseAddressTable!$B$2:$B$96,(MATCH(A216,BaseAddressTable!$A$2:$A$96,0))))+HEX2DEC(C216))</f>
        <v>A026A51C</v>
      </c>
      <c r="E216" s="1" t="s">
        <v>153</v>
      </c>
      <c r="F216" s="1" t="s">
        <v>1458</v>
      </c>
      <c r="G216" s="1" t="s">
        <v>145</v>
      </c>
      <c r="H216" s="4">
        <v>0</v>
      </c>
      <c r="I216" s="5" t="s">
        <v>1452</v>
      </c>
      <c r="J216" s="1" t="s">
        <v>1459</v>
      </c>
    </row>
    <row r="217" spans="1:10" ht="57.6">
      <c r="A217" s="1" t="s">
        <v>50</v>
      </c>
      <c r="B217" s="1" t="s">
        <v>1460</v>
      </c>
      <c r="C217" s="4" t="str">
        <f t="shared" si="7"/>
        <v>520</v>
      </c>
      <c r="D217" s="77" t="str">
        <f>DEC2HEX(HEX2DEC(INDEX(BaseAddressTable!$B$2:$B$96,(MATCH(A217,BaseAddressTable!$A$2:$A$96,0))))+HEX2DEC(C217))</f>
        <v>A026A520</v>
      </c>
      <c r="E217" s="1" t="s">
        <v>153</v>
      </c>
      <c r="F217" s="1" t="s">
        <v>1461</v>
      </c>
      <c r="G217" s="1" t="s">
        <v>145</v>
      </c>
      <c r="H217" s="4">
        <v>0</v>
      </c>
      <c r="I217" s="5" t="s">
        <v>1462</v>
      </c>
      <c r="J217" s="1" t="s">
        <v>1463</v>
      </c>
    </row>
    <row r="218" spans="1:10" ht="30" customHeight="1">
      <c r="A218" s="1" t="s">
        <v>50</v>
      </c>
      <c r="B218" s="1" t="s">
        <v>1464</v>
      </c>
      <c r="C218" s="4" t="str">
        <f t="shared" si="7"/>
        <v>524</v>
      </c>
      <c r="D218" s="77" t="str">
        <f>DEC2HEX(HEX2DEC(INDEX(BaseAddressTable!$B$2:$B$96,(MATCH(A218,BaseAddressTable!$A$2:$A$96,0))))+HEX2DEC(C218))</f>
        <v>A026A524</v>
      </c>
      <c r="E218" s="1" t="s">
        <v>153</v>
      </c>
      <c r="F218" s="1" t="s">
        <v>1465</v>
      </c>
      <c r="G218" s="1" t="s">
        <v>145</v>
      </c>
      <c r="H218" s="4">
        <v>0</v>
      </c>
      <c r="I218" s="5" t="s">
        <v>1466</v>
      </c>
      <c r="J218" s="1" t="s">
        <v>1467</v>
      </c>
    </row>
    <row r="219" spans="1:10" ht="57.6">
      <c r="A219" s="1" t="s">
        <v>50</v>
      </c>
      <c r="B219" s="1" t="s">
        <v>1468</v>
      </c>
      <c r="C219" s="4" t="str">
        <f t="shared" si="7"/>
        <v>528</v>
      </c>
      <c r="D219" s="77" t="str">
        <f>DEC2HEX(HEX2DEC(INDEX(BaseAddressTable!$B$2:$B$96,(MATCH(A219,BaseAddressTable!$A$2:$A$96,0))))+HEX2DEC(C219))</f>
        <v>A026A528</v>
      </c>
      <c r="E219" s="1" t="s">
        <v>153</v>
      </c>
      <c r="F219" s="1" t="s">
        <v>1469</v>
      </c>
      <c r="G219" s="1" t="s">
        <v>145</v>
      </c>
      <c r="H219" s="4">
        <v>0</v>
      </c>
      <c r="I219" s="5" t="s">
        <v>1462</v>
      </c>
      <c r="J219" s="1" t="s">
        <v>1470</v>
      </c>
    </row>
    <row r="220" spans="1:10" ht="30" customHeight="1">
      <c r="A220" s="1" t="s">
        <v>50</v>
      </c>
      <c r="B220" s="1" t="s">
        <v>1471</v>
      </c>
      <c r="C220" s="4" t="str">
        <f t="shared" si="7"/>
        <v>52C</v>
      </c>
      <c r="D220" s="77" t="str">
        <f>DEC2HEX(HEX2DEC(INDEX(BaseAddressTable!$B$2:$B$96,(MATCH(A220,BaseAddressTable!$A$2:$A$96,0))))+HEX2DEC(C220))</f>
        <v>A026A52C</v>
      </c>
      <c r="E220" s="1" t="s">
        <v>153</v>
      </c>
      <c r="F220" s="1" t="s">
        <v>1472</v>
      </c>
      <c r="G220" s="1" t="s">
        <v>145</v>
      </c>
      <c r="H220" s="4">
        <v>0</v>
      </c>
      <c r="I220" s="5" t="s">
        <v>1466</v>
      </c>
      <c r="J220" s="1" t="s">
        <v>1473</v>
      </c>
    </row>
    <row r="221" spans="1:10">
      <c r="A221" s="1" t="s">
        <v>50</v>
      </c>
      <c r="B221" s="1" t="s">
        <v>1474</v>
      </c>
      <c r="C221" s="4" t="s">
        <v>895</v>
      </c>
      <c r="D221" s="77" t="str">
        <f>DEC2HEX(HEX2DEC(INDEX(BaseAddressTable!$B$2:$B$96,(MATCH(A221,BaseAddressTable!$A$2:$A$96,0))))+HEX2DEC(C221))</f>
        <v>A026BFFC</v>
      </c>
      <c r="E221" s="1" t="s">
        <v>153</v>
      </c>
      <c r="F221" s="1" t="s">
        <v>1475</v>
      </c>
      <c r="G221" s="1" t="s">
        <v>145</v>
      </c>
      <c r="H221" s="4" t="s">
        <v>897</v>
      </c>
      <c r="I221" s="5" t="s">
        <v>1476</v>
      </c>
      <c r="J221" s="1" t="s">
        <v>1477</v>
      </c>
    </row>
  </sheetData>
  <phoneticPr fontId="2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CB905-0EBD-432A-9751-99CAA75C9663}">
  <dimension ref="A1:BT228"/>
  <sheetViews>
    <sheetView topLeftCell="A213" workbookViewId="0">
      <selection activeCell="A228" sqref="A228"/>
    </sheetView>
  </sheetViews>
  <sheetFormatPr defaultRowHeight="14.4"/>
  <cols>
    <col min="1" max="1" width="47.33203125" customWidth="1"/>
    <col min="2" max="2" width="43.88671875" customWidth="1"/>
    <col min="3" max="3" width="13.109375" customWidth="1"/>
    <col min="4" max="4" width="12.33203125" customWidth="1"/>
    <col min="5" max="5" width="12.109375" customWidth="1"/>
    <col min="6" max="6" width="38.44140625" customWidth="1"/>
    <col min="7" max="7" width="12" customWidth="1"/>
    <col min="8" max="8" width="12.5546875" customWidth="1"/>
    <col min="9" max="9" width="54.6640625" customWidth="1"/>
    <col min="10" max="10" width="45.44140625" customWidth="1"/>
  </cols>
  <sheetData>
    <row r="1" spans="1:72">
      <c r="A1" s="3" t="s">
        <v>122</v>
      </c>
      <c r="B1" s="3" t="s">
        <v>123</v>
      </c>
      <c r="C1" s="8" t="s">
        <v>124</v>
      </c>
      <c r="D1" s="3" t="s">
        <v>125</v>
      </c>
      <c r="E1" s="3" t="s">
        <v>126</v>
      </c>
      <c r="F1" s="3" t="s">
        <v>127</v>
      </c>
      <c r="G1" s="3" t="s">
        <v>128</v>
      </c>
      <c r="H1" s="8" t="s">
        <v>129</v>
      </c>
      <c r="I1" s="6" t="s">
        <v>130</v>
      </c>
      <c r="J1" s="3" t="s">
        <v>131</v>
      </c>
    </row>
    <row r="2" spans="1:72">
      <c r="A2" s="1" t="s">
        <v>55</v>
      </c>
      <c r="B2" s="1" t="s">
        <v>1478</v>
      </c>
      <c r="C2" s="76">
        <v>100</v>
      </c>
      <c r="D2" s="77" t="str">
        <f>DEC2HEX(HEX2DEC(INDEX(BaseAddressTable!$B$2:$B$96,(MATCH(A2,BaseAddressTable!$A$2:$A$96,0))))+HEX2DEC(C2))</f>
        <v>A026E100</v>
      </c>
      <c r="E2" s="1" t="s">
        <v>153</v>
      </c>
      <c r="F2" s="1" t="s">
        <v>900</v>
      </c>
      <c r="G2" s="1" t="s">
        <v>166</v>
      </c>
      <c r="H2" s="4">
        <v>0</v>
      </c>
      <c r="I2" s="41" t="s">
        <v>901</v>
      </c>
      <c r="J2" s="1" t="s">
        <v>902</v>
      </c>
    </row>
    <row r="3" spans="1:72">
      <c r="A3" s="1" t="s">
        <v>55</v>
      </c>
      <c r="B3" s="1" t="s">
        <v>1478</v>
      </c>
      <c r="C3" s="76">
        <f>C2</f>
        <v>100</v>
      </c>
      <c r="D3" s="77" t="str">
        <f>DEC2HEX(HEX2DEC(INDEX(BaseAddressTable!$B$2:$B$96,(MATCH(A3,BaseAddressTable!$A$2:$A$96,0))))+HEX2DEC(C3))</f>
        <v>A026E100</v>
      </c>
      <c r="E3" s="1" t="s">
        <v>153</v>
      </c>
      <c r="F3" s="1" t="s">
        <v>903</v>
      </c>
      <c r="G3" s="1" t="s">
        <v>255</v>
      </c>
      <c r="H3" s="4">
        <v>0</v>
      </c>
      <c r="I3" s="41" t="s">
        <v>904</v>
      </c>
      <c r="J3" s="1" t="s">
        <v>905</v>
      </c>
    </row>
    <row r="4" spans="1:72">
      <c r="A4" s="1" t="s">
        <v>55</v>
      </c>
      <c r="B4" s="1" t="s">
        <v>1478</v>
      </c>
      <c r="C4" s="76">
        <f t="shared" ref="C4:C5" si="0">C3</f>
        <v>100</v>
      </c>
      <c r="D4" s="77" t="str">
        <f>DEC2HEX(HEX2DEC(INDEX(BaseAddressTable!$B$2:$B$96,(MATCH(A4,BaseAddressTable!$A$2:$A$96,0))))+HEX2DEC(C4))</f>
        <v>A026E100</v>
      </c>
      <c r="E4" s="1" t="s">
        <v>153</v>
      </c>
      <c r="F4" s="1" t="s">
        <v>906</v>
      </c>
      <c r="G4" s="1" t="s">
        <v>323</v>
      </c>
      <c r="H4" s="4">
        <v>0</v>
      </c>
      <c r="I4" s="41" t="s">
        <v>907</v>
      </c>
      <c r="J4" s="1" t="s">
        <v>908</v>
      </c>
    </row>
    <row r="5" spans="1:72">
      <c r="A5" s="1" t="s">
        <v>55</v>
      </c>
      <c r="B5" s="1" t="s">
        <v>1478</v>
      </c>
      <c r="C5" s="76">
        <f t="shared" si="0"/>
        <v>100</v>
      </c>
      <c r="D5" s="77" t="str">
        <f>DEC2HEX(HEX2DEC(INDEX(BaseAddressTable!$B$2:$B$96,(MATCH(A5,BaseAddressTable!$A$2:$A$96,0))))+HEX2DEC(C5))</f>
        <v>A026E100</v>
      </c>
      <c r="E5" s="1" t="s">
        <v>153</v>
      </c>
      <c r="F5" s="1" t="s">
        <v>909</v>
      </c>
      <c r="G5" s="1" t="s">
        <v>308</v>
      </c>
      <c r="H5" s="4">
        <v>0</v>
      </c>
      <c r="I5" s="41" t="s">
        <v>910</v>
      </c>
      <c r="J5" s="1" t="s">
        <v>911</v>
      </c>
    </row>
    <row r="6" spans="1:72" ht="21" customHeight="1">
      <c r="A6" s="1" t="s">
        <v>55</v>
      </c>
      <c r="B6" s="1" t="s">
        <v>1479</v>
      </c>
      <c r="C6" s="76" t="str">
        <f>DEC2HEX(HEX2DEC(C3)+4)</f>
        <v>104</v>
      </c>
      <c r="D6" s="77" t="str">
        <f>DEC2HEX(HEX2DEC(INDEX(BaseAddressTable!$B$2:$B$96,(MATCH(A6,BaseAddressTable!$A$2:$A$96,0))))+HEX2DEC(C6))</f>
        <v>A026E104</v>
      </c>
      <c r="E6" s="1" t="s">
        <v>153</v>
      </c>
      <c r="F6" s="1" t="s">
        <v>913</v>
      </c>
      <c r="G6" s="1" t="s">
        <v>166</v>
      </c>
      <c r="H6" s="4">
        <v>0</v>
      </c>
      <c r="I6" s="41" t="s">
        <v>914</v>
      </c>
      <c r="J6" s="1" t="s">
        <v>915</v>
      </c>
    </row>
    <row r="7" spans="1:72">
      <c r="A7" s="1" t="s">
        <v>55</v>
      </c>
      <c r="B7" s="1" t="s">
        <v>1479</v>
      </c>
      <c r="C7" s="76" t="str">
        <f>C6</f>
        <v>104</v>
      </c>
      <c r="D7" s="77" t="str">
        <f>DEC2HEX(HEX2DEC(INDEX(BaseAddressTable!$B$2:$B$96,(MATCH(A7,BaseAddressTable!$A$2:$A$96,0))))+HEX2DEC(C7))</f>
        <v>A026E104</v>
      </c>
      <c r="E7" s="1" t="s">
        <v>153</v>
      </c>
      <c r="F7" s="1" t="s">
        <v>916</v>
      </c>
      <c r="G7" s="1" t="s">
        <v>255</v>
      </c>
      <c r="H7" s="4">
        <v>0</v>
      </c>
      <c r="I7" s="41" t="s">
        <v>917</v>
      </c>
      <c r="J7" s="1" t="s">
        <v>918</v>
      </c>
    </row>
    <row r="8" spans="1:72">
      <c r="A8" s="1" t="s">
        <v>55</v>
      </c>
      <c r="B8" s="78" t="s">
        <v>1479</v>
      </c>
      <c r="C8" s="76" t="str">
        <f t="shared" ref="C8:C9" si="1">C7</f>
        <v>104</v>
      </c>
      <c r="D8" s="77" t="str">
        <f>DEC2HEX(HEX2DEC(INDEX(BaseAddressTable!$B$2:$B$96,(MATCH(A8,BaseAddressTable!$A$2:$A$96,0))))+HEX2DEC(C8))</f>
        <v>A026E104</v>
      </c>
      <c r="E8" s="78" t="s">
        <v>153</v>
      </c>
      <c r="F8" s="78" t="s">
        <v>919</v>
      </c>
      <c r="G8" s="78" t="s">
        <v>323</v>
      </c>
      <c r="H8" s="79">
        <v>0</v>
      </c>
      <c r="I8" s="80" t="s">
        <v>914</v>
      </c>
      <c r="J8" s="78" t="s">
        <v>920</v>
      </c>
    </row>
    <row r="9" spans="1:72">
      <c r="A9" s="1" t="s">
        <v>55</v>
      </c>
      <c r="B9" s="15" t="s">
        <v>1479</v>
      </c>
      <c r="C9" s="76" t="str">
        <f t="shared" si="1"/>
        <v>104</v>
      </c>
      <c r="D9" s="77" t="str">
        <f>DEC2HEX(HEX2DEC(INDEX(BaseAddressTable!$B$2:$B$96,(MATCH(A9,BaseAddressTable!$A$2:$A$96,0))))+HEX2DEC(C9))</f>
        <v>A026E104</v>
      </c>
      <c r="E9" s="15" t="s">
        <v>153</v>
      </c>
      <c r="F9" s="15" t="s">
        <v>921</v>
      </c>
      <c r="G9" s="15" t="s">
        <v>308</v>
      </c>
      <c r="H9" s="81">
        <v>0</v>
      </c>
      <c r="I9" s="82" t="s">
        <v>917</v>
      </c>
      <c r="J9" s="15" t="s">
        <v>922</v>
      </c>
    </row>
    <row r="10" spans="1:72" s="84" customFormat="1">
      <c r="A10" s="1" t="s">
        <v>55</v>
      </c>
      <c r="B10" s="19" t="s">
        <v>1480</v>
      </c>
      <c r="C10" s="83">
        <v>120</v>
      </c>
      <c r="D10" s="77" t="str">
        <f>DEC2HEX(HEX2DEC(INDEX(BaseAddressTable!$B$2:$B$96,(MATCH(A10,BaseAddressTable!$A$2:$A$96,0))))+HEX2DEC(C10))</f>
        <v>A026E120</v>
      </c>
      <c r="E10" s="19" t="s">
        <v>153</v>
      </c>
      <c r="F10" s="19" t="s">
        <v>924</v>
      </c>
      <c r="G10" s="19" t="s">
        <v>166</v>
      </c>
      <c r="H10" s="19">
        <v>0</v>
      </c>
      <c r="I10" s="19" t="s">
        <v>925</v>
      </c>
      <c r="J10" s="19" t="s">
        <v>926</v>
      </c>
    </row>
    <row r="11" spans="1:72" s="84" customFormat="1" ht="14.25" customHeight="1">
      <c r="A11" s="1" t="s">
        <v>55</v>
      </c>
      <c r="B11" s="19" t="s">
        <v>1481</v>
      </c>
      <c r="C11" s="83" t="str">
        <f>DEC2HEX(HEX2DEC(C10)+4)</f>
        <v>124</v>
      </c>
      <c r="D11" s="77" t="str">
        <f>DEC2HEX(HEX2DEC(INDEX(BaseAddressTable!$B$2:$B$96,(MATCH(A11,BaseAddressTable!$A$2:$A$96,0))))+HEX2DEC(C11))</f>
        <v>A026E124</v>
      </c>
      <c r="E11" s="19" t="s">
        <v>153</v>
      </c>
      <c r="F11" s="19" t="s">
        <v>928</v>
      </c>
      <c r="G11" s="19" t="s">
        <v>166</v>
      </c>
      <c r="H11" s="19">
        <v>0</v>
      </c>
      <c r="I11" s="19" t="s">
        <v>929</v>
      </c>
      <c r="J11" s="19" t="s">
        <v>930</v>
      </c>
    </row>
    <row r="12" spans="1:72" s="84" customFormat="1" ht="54" customHeight="1">
      <c r="A12" s="1" t="s">
        <v>55</v>
      </c>
      <c r="B12" s="19" t="s">
        <v>1482</v>
      </c>
      <c r="C12" s="83" t="str">
        <f>DEC2HEX(HEX2DEC(C11)+4)</f>
        <v>128</v>
      </c>
      <c r="D12" s="77" t="str">
        <f>DEC2HEX(HEX2DEC(INDEX(BaseAddressTable!$B$2:$B$96,(MATCH(A12,BaseAddressTable!$A$2:$A$96,0))))+HEX2DEC(C12))</f>
        <v>A026E128</v>
      </c>
      <c r="E12" s="19" t="s">
        <v>153</v>
      </c>
      <c r="F12" s="19" t="s">
        <v>932</v>
      </c>
      <c r="G12" s="19" t="s">
        <v>145</v>
      </c>
      <c r="H12" s="83">
        <v>0</v>
      </c>
      <c r="I12" s="64" t="s">
        <v>933</v>
      </c>
      <c r="J12" s="19" t="s">
        <v>934</v>
      </c>
    </row>
    <row r="13" spans="1:72" ht="43.2">
      <c r="A13" s="1" t="s">
        <v>55</v>
      </c>
      <c r="B13" s="19" t="s">
        <v>1483</v>
      </c>
      <c r="C13" s="83" t="str">
        <f>DEC2HEX(HEX2DEC(C12)+4)</f>
        <v>12C</v>
      </c>
      <c r="D13" s="77" t="str">
        <f>DEC2HEX(HEX2DEC(INDEX(BaseAddressTable!$B$2:$B$96,(MATCH(A13,BaseAddressTable!$A$2:$A$96,0))))+HEX2DEC(C13))</f>
        <v>A026E12C</v>
      </c>
      <c r="E13" s="19" t="s">
        <v>153</v>
      </c>
      <c r="F13" s="19" t="s">
        <v>936</v>
      </c>
      <c r="G13" s="19" t="s">
        <v>145</v>
      </c>
      <c r="H13" s="83">
        <v>0</v>
      </c>
      <c r="I13" s="64" t="s">
        <v>937</v>
      </c>
      <c r="J13" s="19" t="s">
        <v>938</v>
      </c>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row>
    <row r="14" spans="1:72">
      <c r="A14" s="1" t="s">
        <v>55</v>
      </c>
      <c r="B14" s="19" t="s">
        <v>1484</v>
      </c>
      <c r="C14" s="83">
        <v>140</v>
      </c>
      <c r="D14" s="77" t="str">
        <f>DEC2HEX(HEX2DEC(INDEX(BaseAddressTable!$B$2:$B$96,(MATCH(A14,BaseAddressTable!$A$2:$A$96,0))))+HEX2DEC(C14))</f>
        <v>A026E140</v>
      </c>
      <c r="E14" s="19" t="s">
        <v>153</v>
      </c>
      <c r="F14" s="19" t="s">
        <v>940</v>
      </c>
      <c r="G14" s="19" t="s">
        <v>166</v>
      </c>
      <c r="H14" s="19">
        <v>0</v>
      </c>
      <c r="I14" s="82" t="s">
        <v>941</v>
      </c>
      <c r="J14" s="19" t="s">
        <v>942</v>
      </c>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row>
    <row r="15" spans="1:72">
      <c r="A15" s="1" t="s">
        <v>55</v>
      </c>
      <c r="B15" s="19" t="s">
        <v>1484</v>
      </c>
      <c r="C15" s="83">
        <f>C14</f>
        <v>140</v>
      </c>
      <c r="D15" s="77" t="str">
        <f>DEC2HEX(HEX2DEC(INDEX(BaseAddressTable!$B$2:$B$96,(MATCH(A15,BaseAddressTable!$A$2:$A$96,0))))+HEX2DEC(C15))</f>
        <v>A026E140</v>
      </c>
      <c r="E15" s="19" t="s">
        <v>153</v>
      </c>
      <c r="F15" s="19" t="s">
        <v>943</v>
      </c>
      <c r="G15" s="19" t="s">
        <v>255</v>
      </c>
      <c r="H15" s="19">
        <v>0</v>
      </c>
      <c r="I15" s="82" t="s">
        <v>941</v>
      </c>
      <c r="J15" s="19" t="s">
        <v>944</v>
      </c>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row>
    <row r="16" spans="1:72">
      <c r="A16" s="1" t="s">
        <v>55</v>
      </c>
      <c r="B16" s="19" t="s">
        <v>1484</v>
      </c>
      <c r="C16" s="83">
        <f>C15</f>
        <v>140</v>
      </c>
      <c r="D16" s="77" t="str">
        <f>DEC2HEX(HEX2DEC(INDEX(BaseAddressTable!$B$2:$B$96,(MATCH(A16,BaseAddressTable!$A$2:$A$96,0))))+HEX2DEC(C16))</f>
        <v>A026E140</v>
      </c>
      <c r="E16" s="19" t="s">
        <v>153</v>
      </c>
      <c r="F16" s="19" t="s">
        <v>945</v>
      </c>
      <c r="G16" s="19" t="s">
        <v>176</v>
      </c>
      <c r="H16" s="19">
        <v>0</v>
      </c>
      <c r="I16" s="82" t="s">
        <v>941</v>
      </c>
      <c r="J16" s="19" t="s">
        <v>946</v>
      </c>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84"/>
      <c r="BE16" s="84"/>
      <c r="BF16" s="84"/>
      <c r="BG16" s="84"/>
      <c r="BH16" s="84"/>
      <c r="BI16" s="84"/>
      <c r="BJ16" s="84"/>
      <c r="BK16" s="84"/>
      <c r="BL16" s="84"/>
      <c r="BM16" s="84"/>
      <c r="BN16" s="84"/>
      <c r="BO16" s="84"/>
      <c r="BP16" s="84"/>
      <c r="BQ16" s="84"/>
      <c r="BR16" s="84"/>
      <c r="BS16" s="84"/>
      <c r="BT16" s="84"/>
    </row>
    <row r="17" spans="1:72">
      <c r="A17" s="1" t="s">
        <v>55</v>
      </c>
      <c r="B17" s="19" t="s">
        <v>1484</v>
      </c>
      <c r="C17" s="83">
        <f>C16</f>
        <v>140</v>
      </c>
      <c r="D17" s="77" t="str">
        <f>DEC2HEX(HEX2DEC(INDEX(BaseAddressTable!$B$2:$B$96,(MATCH(A17,BaseAddressTable!$A$2:$A$96,0))))+HEX2DEC(C17))</f>
        <v>A026E140</v>
      </c>
      <c r="E17" s="19" t="s">
        <v>153</v>
      </c>
      <c r="F17" s="19" t="s">
        <v>947</v>
      </c>
      <c r="G17" s="19" t="s">
        <v>232</v>
      </c>
      <c r="H17" s="19">
        <v>0</v>
      </c>
      <c r="I17" s="82" t="s">
        <v>941</v>
      </c>
      <c r="J17" s="19" t="s">
        <v>948</v>
      </c>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row>
    <row r="18" spans="1:72">
      <c r="A18" s="1" t="s">
        <v>55</v>
      </c>
      <c r="B18" s="19" t="s">
        <v>1485</v>
      </c>
      <c r="C18" s="19">
        <v>144</v>
      </c>
      <c r="D18" s="77" t="str">
        <f>DEC2HEX(HEX2DEC(INDEX(BaseAddressTable!$B$2:$B$96,(MATCH(A18,BaseAddressTable!$A$2:$A$96,0))))+HEX2DEC(C18))</f>
        <v>A026E144</v>
      </c>
      <c r="E18" s="19" t="s">
        <v>153</v>
      </c>
      <c r="F18" s="19" t="s">
        <v>950</v>
      </c>
      <c r="G18" s="19" t="s">
        <v>166</v>
      </c>
      <c r="H18" s="19">
        <v>0</v>
      </c>
      <c r="I18" s="82" t="s">
        <v>941</v>
      </c>
      <c r="J18" s="19" t="s">
        <v>951</v>
      </c>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row>
    <row r="19" spans="1:72">
      <c r="A19" s="1" t="s">
        <v>55</v>
      </c>
      <c r="B19" s="19" t="s">
        <v>1485</v>
      </c>
      <c r="C19" s="19">
        <f>C18</f>
        <v>144</v>
      </c>
      <c r="D19" s="77" t="str">
        <f>DEC2HEX(HEX2DEC(INDEX(BaseAddressTable!$B$2:$B$96,(MATCH(A19,BaseAddressTable!$A$2:$A$96,0))))+HEX2DEC(C19))</f>
        <v>A026E144</v>
      </c>
      <c r="E19" s="19" t="s">
        <v>153</v>
      </c>
      <c r="F19" s="19" t="s">
        <v>952</v>
      </c>
      <c r="G19" s="19" t="s">
        <v>255</v>
      </c>
      <c r="H19" s="19">
        <v>0</v>
      </c>
      <c r="I19" s="82" t="s">
        <v>941</v>
      </c>
      <c r="J19" s="19" t="s">
        <v>953</v>
      </c>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row>
    <row r="20" spans="1:72">
      <c r="A20" s="1" t="s">
        <v>55</v>
      </c>
      <c r="B20" s="19" t="s">
        <v>1485</v>
      </c>
      <c r="C20" s="19">
        <f t="shared" ref="C20:C21" si="2">C19</f>
        <v>144</v>
      </c>
      <c r="D20" s="77" t="str">
        <f>DEC2HEX(HEX2DEC(INDEX(BaseAddressTable!$B$2:$B$96,(MATCH(A20,BaseAddressTable!$A$2:$A$96,0))))+HEX2DEC(C20))</f>
        <v>A026E144</v>
      </c>
      <c r="E20" s="19" t="s">
        <v>153</v>
      </c>
      <c r="F20" s="19" t="s">
        <v>954</v>
      </c>
      <c r="G20" s="19" t="s">
        <v>176</v>
      </c>
      <c r="H20" s="19">
        <v>0</v>
      </c>
      <c r="I20" s="82" t="s">
        <v>941</v>
      </c>
      <c r="J20" s="19" t="s">
        <v>955</v>
      </c>
      <c r="K20" s="84" t="s">
        <v>101</v>
      </c>
      <c r="L20" s="84" t="s">
        <v>101</v>
      </c>
      <c r="M20" s="84" t="s">
        <v>101</v>
      </c>
      <c r="N20" s="84" t="s">
        <v>101</v>
      </c>
      <c r="O20" s="84" t="s">
        <v>101</v>
      </c>
      <c r="P20" s="84" t="s">
        <v>101</v>
      </c>
      <c r="Q20" s="84" t="s">
        <v>101</v>
      </c>
      <c r="R20" s="84" t="s">
        <v>101</v>
      </c>
      <c r="S20" s="84" t="s">
        <v>101</v>
      </c>
      <c r="T20" s="84" t="s">
        <v>101</v>
      </c>
      <c r="U20" s="84" t="s">
        <v>101</v>
      </c>
      <c r="V20" s="84" t="s">
        <v>101</v>
      </c>
      <c r="W20" s="84" t="s">
        <v>101</v>
      </c>
      <c r="X20" s="84" t="s">
        <v>101</v>
      </c>
      <c r="Y20" s="84" t="s">
        <v>101</v>
      </c>
      <c r="Z20" s="84" t="s">
        <v>101</v>
      </c>
      <c r="AA20" s="84" t="s">
        <v>101</v>
      </c>
      <c r="AB20" s="84" t="s">
        <v>101</v>
      </c>
      <c r="AC20" s="84" t="s">
        <v>101</v>
      </c>
      <c r="AD20" s="84" t="s">
        <v>101</v>
      </c>
      <c r="AE20" s="84" t="s">
        <v>101</v>
      </c>
      <c r="AF20" s="84" t="s">
        <v>101</v>
      </c>
      <c r="AG20" s="84" t="s">
        <v>101</v>
      </c>
      <c r="AH20" s="84" t="s">
        <v>101</v>
      </c>
      <c r="AI20" s="84" t="s">
        <v>101</v>
      </c>
      <c r="AJ20" s="84" t="s">
        <v>101</v>
      </c>
      <c r="AK20" s="84" t="s">
        <v>101</v>
      </c>
      <c r="AL20" s="84" t="s">
        <v>101</v>
      </c>
      <c r="AM20" s="84" t="s">
        <v>101</v>
      </c>
      <c r="AN20" s="84" t="s">
        <v>101</v>
      </c>
      <c r="AO20" s="84" t="s">
        <v>101</v>
      </c>
      <c r="AP20" s="84" t="s">
        <v>101</v>
      </c>
      <c r="AQ20" s="84" t="s">
        <v>101</v>
      </c>
      <c r="AR20" s="84" t="s">
        <v>101</v>
      </c>
      <c r="AS20" s="84" t="s">
        <v>101</v>
      </c>
      <c r="AT20" s="84" t="s">
        <v>101</v>
      </c>
      <c r="AU20" s="84" t="s">
        <v>101</v>
      </c>
      <c r="AV20" s="84" t="s">
        <v>101</v>
      </c>
      <c r="AW20" s="84" t="s">
        <v>101</v>
      </c>
      <c r="AX20" s="84" t="s">
        <v>101</v>
      </c>
      <c r="AY20" s="84" t="s">
        <v>101</v>
      </c>
      <c r="AZ20" s="84" t="s">
        <v>101</v>
      </c>
      <c r="BA20" s="84" t="s">
        <v>101</v>
      </c>
      <c r="BB20" s="84" t="s">
        <v>101</v>
      </c>
      <c r="BC20" s="84" t="s">
        <v>101</v>
      </c>
      <c r="BD20" s="84" t="s">
        <v>101</v>
      </c>
      <c r="BE20" s="84" t="s">
        <v>101</v>
      </c>
      <c r="BF20" s="84" t="s">
        <v>101</v>
      </c>
      <c r="BG20" s="84" t="s">
        <v>101</v>
      </c>
      <c r="BH20" s="84" t="s">
        <v>101</v>
      </c>
      <c r="BI20" s="84" t="s">
        <v>101</v>
      </c>
      <c r="BJ20" s="84" t="s">
        <v>101</v>
      </c>
      <c r="BK20" s="84" t="s">
        <v>101</v>
      </c>
      <c r="BL20" s="84" t="s">
        <v>101</v>
      </c>
      <c r="BM20" s="84" t="s">
        <v>101</v>
      </c>
      <c r="BN20" s="84" t="s">
        <v>101</v>
      </c>
      <c r="BO20" s="84" t="s">
        <v>101</v>
      </c>
      <c r="BP20" s="84" t="s">
        <v>101</v>
      </c>
      <c r="BQ20" s="84" t="s">
        <v>101</v>
      </c>
      <c r="BR20" s="84" t="s">
        <v>101</v>
      </c>
      <c r="BS20" s="84" t="s">
        <v>101</v>
      </c>
      <c r="BT20" s="84" t="s">
        <v>101</v>
      </c>
    </row>
    <row r="21" spans="1:72">
      <c r="A21" s="1" t="s">
        <v>55</v>
      </c>
      <c r="B21" s="19" t="s">
        <v>1485</v>
      </c>
      <c r="C21" s="19">
        <f t="shared" si="2"/>
        <v>144</v>
      </c>
      <c r="D21" s="77" t="str">
        <f>DEC2HEX(HEX2DEC(INDEX(BaseAddressTable!$B$2:$B$96,(MATCH(A21,BaseAddressTable!$A$2:$A$96,0))))+HEX2DEC(C21))</f>
        <v>A026E144</v>
      </c>
      <c r="E21" s="19" t="s">
        <v>153</v>
      </c>
      <c r="F21" s="19" t="s">
        <v>956</v>
      </c>
      <c r="G21" s="19" t="s">
        <v>232</v>
      </c>
      <c r="H21" s="19">
        <v>0</v>
      </c>
      <c r="I21" s="82" t="s">
        <v>941</v>
      </c>
      <c r="J21" s="19" t="s">
        <v>957</v>
      </c>
      <c r="K21" s="84" t="s">
        <v>101</v>
      </c>
      <c r="L21" s="84" t="s">
        <v>101</v>
      </c>
      <c r="M21" s="84" t="s">
        <v>101</v>
      </c>
      <c r="N21" s="84" t="s">
        <v>101</v>
      </c>
      <c r="O21" s="84" t="s">
        <v>101</v>
      </c>
      <c r="P21" s="84" t="s">
        <v>101</v>
      </c>
      <c r="Q21" s="84" t="s">
        <v>101</v>
      </c>
      <c r="R21" s="84" t="s">
        <v>101</v>
      </c>
      <c r="S21" s="84" t="s">
        <v>101</v>
      </c>
      <c r="T21" s="84" t="s">
        <v>101</v>
      </c>
      <c r="U21" s="84" t="s">
        <v>101</v>
      </c>
      <c r="V21" s="84" t="s">
        <v>101</v>
      </c>
      <c r="W21" s="84" t="s">
        <v>101</v>
      </c>
      <c r="X21" s="84" t="s">
        <v>101</v>
      </c>
      <c r="Y21" s="84" t="s">
        <v>101</v>
      </c>
      <c r="Z21" s="84" t="s">
        <v>101</v>
      </c>
      <c r="AA21" s="84" t="s">
        <v>101</v>
      </c>
      <c r="AB21" s="84" t="s">
        <v>101</v>
      </c>
      <c r="AC21" s="84" t="s">
        <v>101</v>
      </c>
      <c r="AD21" s="84" t="s">
        <v>101</v>
      </c>
      <c r="AE21" s="84" t="s">
        <v>101</v>
      </c>
      <c r="AF21" s="84" t="s">
        <v>101</v>
      </c>
      <c r="AG21" s="84" t="s">
        <v>101</v>
      </c>
      <c r="AH21" s="84" t="s">
        <v>101</v>
      </c>
      <c r="AI21" s="84" t="s">
        <v>101</v>
      </c>
      <c r="AJ21" s="84" t="s">
        <v>101</v>
      </c>
      <c r="AK21" s="84" t="s">
        <v>101</v>
      </c>
      <c r="AL21" s="84" t="s">
        <v>101</v>
      </c>
      <c r="AM21" s="84" t="s">
        <v>101</v>
      </c>
      <c r="AN21" s="84" t="s">
        <v>101</v>
      </c>
      <c r="AO21" s="84" t="s">
        <v>101</v>
      </c>
      <c r="AP21" s="84" t="s">
        <v>101</v>
      </c>
      <c r="AQ21" s="84" t="s">
        <v>101</v>
      </c>
      <c r="AR21" s="84" t="s">
        <v>101</v>
      </c>
      <c r="AS21" s="84" t="s">
        <v>101</v>
      </c>
      <c r="AT21" s="84" t="s">
        <v>101</v>
      </c>
      <c r="AU21" s="84" t="s">
        <v>101</v>
      </c>
      <c r="AV21" s="84" t="s">
        <v>101</v>
      </c>
      <c r="AW21" s="84" t="s">
        <v>101</v>
      </c>
      <c r="AX21" s="84" t="s">
        <v>101</v>
      </c>
      <c r="AY21" s="84" t="s">
        <v>101</v>
      </c>
      <c r="AZ21" s="84" t="s">
        <v>101</v>
      </c>
      <c r="BA21" s="84" t="s">
        <v>101</v>
      </c>
      <c r="BB21" s="84" t="s">
        <v>101</v>
      </c>
      <c r="BC21" s="84" t="s">
        <v>101</v>
      </c>
      <c r="BD21" s="84" t="s">
        <v>101</v>
      </c>
      <c r="BE21" s="84" t="s">
        <v>101</v>
      </c>
      <c r="BF21" s="84" t="s">
        <v>101</v>
      </c>
      <c r="BG21" s="84" t="s">
        <v>101</v>
      </c>
      <c r="BH21" s="84" t="s">
        <v>101</v>
      </c>
      <c r="BI21" s="84" t="s">
        <v>101</v>
      </c>
      <c r="BJ21" s="84" t="s">
        <v>101</v>
      </c>
      <c r="BK21" s="84" t="s">
        <v>101</v>
      </c>
      <c r="BL21" s="84" t="s">
        <v>101</v>
      </c>
      <c r="BM21" s="84" t="s">
        <v>101</v>
      </c>
      <c r="BN21" s="84" t="s">
        <v>101</v>
      </c>
      <c r="BO21" s="84" t="s">
        <v>101</v>
      </c>
      <c r="BP21" s="84" t="s">
        <v>101</v>
      </c>
      <c r="BQ21" s="84" t="s">
        <v>101</v>
      </c>
      <c r="BR21" s="84" t="s">
        <v>101</v>
      </c>
      <c r="BS21" s="84" t="s">
        <v>101</v>
      </c>
      <c r="BT21" s="84" t="s">
        <v>101</v>
      </c>
    </row>
    <row r="22" spans="1:72">
      <c r="A22" s="1" t="s">
        <v>55</v>
      </c>
      <c r="B22" s="15" t="s">
        <v>1486</v>
      </c>
      <c r="C22" s="81">
        <v>160</v>
      </c>
      <c r="D22" s="77" t="str">
        <f>DEC2HEX(HEX2DEC(INDEX(BaseAddressTable!$B$2:$B$96,(MATCH(A22,BaseAddressTable!$A$2:$A$96,0))))+HEX2DEC(C22))</f>
        <v>A026E160</v>
      </c>
      <c r="E22" s="15" t="s">
        <v>153</v>
      </c>
      <c r="F22" s="15" t="s">
        <v>959</v>
      </c>
      <c r="G22" s="15" t="s">
        <v>166</v>
      </c>
      <c r="H22" s="15">
        <v>0</v>
      </c>
      <c r="I22" s="15" t="s">
        <v>960</v>
      </c>
      <c r="J22" s="15" t="s">
        <v>961</v>
      </c>
    </row>
    <row r="23" spans="1:72">
      <c r="A23" s="1" t="s">
        <v>55</v>
      </c>
      <c r="B23" s="15" t="s">
        <v>1487</v>
      </c>
      <c r="C23" s="81" t="str">
        <f>DEC2HEX(HEX2DEC(C22)+4)</f>
        <v>164</v>
      </c>
      <c r="D23" s="77" t="str">
        <f>DEC2HEX(HEX2DEC(INDEX(BaseAddressTable!$B$2:$B$96,(MATCH(A23,BaseAddressTable!$A$2:$A$96,0))))+HEX2DEC(C23))</f>
        <v>A026E164</v>
      </c>
      <c r="E23" s="15" t="s">
        <v>153</v>
      </c>
      <c r="F23" s="15" t="s">
        <v>963</v>
      </c>
      <c r="G23" s="15" t="s">
        <v>868</v>
      </c>
      <c r="H23" s="15">
        <v>0</v>
      </c>
      <c r="I23" s="15" t="s">
        <v>964</v>
      </c>
      <c r="J23" s="15" t="s">
        <v>965</v>
      </c>
    </row>
    <row r="24" spans="1:72">
      <c r="A24" s="1" t="s">
        <v>55</v>
      </c>
      <c r="B24" s="15" t="s">
        <v>1487</v>
      </c>
      <c r="C24" s="81" t="str">
        <f>C23</f>
        <v>164</v>
      </c>
      <c r="D24" s="77" t="str">
        <f>DEC2HEX(HEX2DEC(INDEX(BaseAddressTable!$B$2:$B$96,(MATCH(A24,BaseAddressTable!$A$2:$A$96,0))))+HEX2DEC(C24))</f>
        <v>A026E164</v>
      </c>
      <c r="E24" s="15" t="s">
        <v>153</v>
      </c>
      <c r="F24" s="15" t="s">
        <v>966</v>
      </c>
      <c r="G24" s="15" t="s">
        <v>241</v>
      </c>
      <c r="H24" s="15">
        <v>0</v>
      </c>
      <c r="I24" s="15" t="s">
        <v>967</v>
      </c>
      <c r="J24" s="15" t="s">
        <v>968</v>
      </c>
    </row>
    <row r="25" spans="1:72">
      <c r="A25" s="1" t="s">
        <v>55</v>
      </c>
      <c r="B25" s="15" t="s">
        <v>1487</v>
      </c>
      <c r="C25" s="81" t="str">
        <f>C24</f>
        <v>164</v>
      </c>
      <c r="D25" s="77" t="str">
        <f>DEC2HEX(HEX2DEC(INDEX(BaseAddressTable!$B$2:$B$96,(MATCH(A25,BaseAddressTable!$A$2:$A$96,0))))+HEX2DEC(C25))</f>
        <v>A026E164</v>
      </c>
      <c r="E25" s="15" t="s">
        <v>153</v>
      </c>
      <c r="F25" s="15" t="s">
        <v>969</v>
      </c>
      <c r="G25" s="15" t="s">
        <v>138</v>
      </c>
      <c r="H25" s="15">
        <v>0</v>
      </c>
      <c r="I25" s="15" t="s">
        <v>970</v>
      </c>
      <c r="J25" s="15" t="s">
        <v>971</v>
      </c>
    </row>
    <row r="26" spans="1:72">
      <c r="A26" s="1" t="s">
        <v>55</v>
      </c>
      <c r="B26" s="15" t="s">
        <v>1487</v>
      </c>
      <c r="C26" s="81" t="str">
        <f>C25</f>
        <v>164</v>
      </c>
      <c r="D26" s="77" t="str">
        <f>DEC2HEX(HEX2DEC(INDEX(BaseAddressTable!$B$2:$B$96,(MATCH(A26,BaseAddressTable!$A$2:$A$96,0))))+HEX2DEC(C26))</f>
        <v>A026E164</v>
      </c>
      <c r="E26" s="15" t="s">
        <v>153</v>
      </c>
      <c r="F26" s="15" t="s">
        <v>972</v>
      </c>
      <c r="G26" s="15" t="s">
        <v>141</v>
      </c>
      <c r="H26" s="15">
        <v>0</v>
      </c>
      <c r="I26" s="15" t="s">
        <v>973</v>
      </c>
      <c r="J26" s="15" t="s">
        <v>974</v>
      </c>
    </row>
    <row r="27" spans="1:72">
      <c r="A27" s="1" t="s">
        <v>55</v>
      </c>
      <c r="B27" s="15" t="s">
        <v>1488</v>
      </c>
      <c r="C27" s="85">
        <v>200</v>
      </c>
      <c r="D27" s="77" t="str">
        <f>DEC2HEX(HEX2DEC(INDEX(BaseAddressTable!$B$2:$B$96,(MATCH(A27,BaseAddressTable!$A$2:$A$96,0))))+HEX2DEC(C27))</f>
        <v>A026E200</v>
      </c>
      <c r="E27" s="86" t="s">
        <v>153</v>
      </c>
      <c r="F27" s="86" t="s">
        <v>976</v>
      </c>
      <c r="G27" s="86" t="s">
        <v>166</v>
      </c>
      <c r="H27" s="85">
        <v>0</v>
      </c>
      <c r="I27" s="86" t="s">
        <v>977</v>
      </c>
      <c r="J27" s="86" t="s">
        <v>978</v>
      </c>
    </row>
    <row r="28" spans="1:72">
      <c r="A28" s="1" t="s">
        <v>55</v>
      </c>
      <c r="B28" s="39" t="s">
        <v>1488</v>
      </c>
      <c r="C28" s="87">
        <v>200</v>
      </c>
      <c r="D28" s="77" t="str">
        <f>DEC2HEX(HEX2DEC(INDEX(BaseAddressTable!$B$2:$B$96,(MATCH(A28,BaseAddressTable!$A$2:$A$96,0))))+HEX2DEC(C28))</f>
        <v>A026E200</v>
      </c>
      <c r="E28" s="39" t="s">
        <v>153</v>
      </c>
      <c r="F28" s="39" t="s">
        <v>979</v>
      </c>
      <c r="G28" s="39" t="s">
        <v>255</v>
      </c>
      <c r="H28" s="87">
        <v>0</v>
      </c>
      <c r="I28" s="39" t="s">
        <v>980</v>
      </c>
      <c r="J28" s="39" t="s">
        <v>981</v>
      </c>
    </row>
    <row r="29" spans="1:72">
      <c r="A29" s="1" t="s">
        <v>55</v>
      </c>
      <c r="B29" s="48" t="s">
        <v>1488</v>
      </c>
      <c r="C29" s="88">
        <v>200</v>
      </c>
      <c r="D29" s="77" t="str">
        <f>DEC2HEX(HEX2DEC(INDEX(BaseAddressTable!$B$2:$B$96,(MATCH(A29,BaseAddressTable!$A$2:$A$96,0))))+HEX2DEC(C29))</f>
        <v>A026E200</v>
      </c>
      <c r="E29" s="48" t="s">
        <v>153</v>
      </c>
      <c r="F29" s="48" t="s">
        <v>982</v>
      </c>
      <c r="G29" s="48" t="s">
        <v>323</v>
      </c>
      <c r="H29" s="88">
        <v>0</v>
      </c>
      <c r="I29" s="48" t="s">
        <v>977</v>
      </c>
      <c r="J29" s="48" t="s">
        <v>983</v>
      </c>
    </row>
    <row r="30" spans="1:72">
      <c r="A30" s="1" t="s">
        <v>55</v>
      </c>
      <c r="B30" s="1" t="s">
        <v>1488</v>
      </c>
      <c r="C30" s="4">
        <v>200</v>
      </c>
      <c r="D30" s="77" t="str">
        <f>DEC2HEX(HEX2DEC(INDEX(BaseAddressTable!$B$2:$B$96,(MATCH(A30,BaseAddressTable!$A$2:$A$96,0))))+HEX2DEC(C30))</f>
        <v>A026E200</v>
      </c>
      <c r="E30" s="1" t="s">
        <v>153</v>
      </c>
      <c r="F30" s="1" t="s">
        <v>984</v>
      </c>
      <c r="G30" s="1" t="s">
        <v>308</v>
      </c>
      <c r="H30" s="4">
        <v>0</v>
      </c>
      <c r="I30" s="1" t="s">
        <v>980</v>
      </c>
      <c r="J30" s="1" t="s">
        <v>985</v>
      </c>
    </row>
    <row r="31" spans="1:72">
      <c r="A31" s="1" t="s">
        <v>55</v>
      </c>
      <c r="B31" s="1" t="s">
        <v>1488</v>
      </c>
      <c r="C31" s="4">
        <v>200</v>
      </c>
      <c r="D31" s="77" t="str">
        <f>DEC2HEX(HEX2DEC(INDEX(BaseAddressTable!$B$2:$B$96,(MATCH(A31,BaseAddressTable!$A$2:$A$96,0))))+HEX2DEC(C31))</f>
        <v>A026E200</v>
      </c>
      <c r="E31" s="1" t="s">
        <v>153</v>
      </c>
      <c r="F31" s="1" t="s">
        <v>986</v>
      </c>
      <c r="G31" s="1" t="s">
        <v>180</v>
      </c>
      <c r="H31" s="4">
        <v>0</v>
      </c>
      <c r="I31" s="1" t="s">
        <v>987</v>
      </c>
      <c r="J31" s="1" t="s">
        <v>988</v>
      </c>
    </row>
    <row r="32" spans="1:72">
      <c r="A32" s="1" t="s">
        <v>55</v>
      </c>
      <c r="B32" s="1" t="s">
        <v>1488</v>
      </c>
      <c r="C32" s="4">
        <v>200</v>
      </c>
      <c r="D32" s="77" t="str">
        <f>DEC2HEX(HEX2DEC(INDEX(BaseAddressTable!$B$2:$B$96,(MATCH(A32,BaseAddressTable!$A$2:$A$96,0))))+HEX2DEC(C32))</f>
        <v>A026E200</v>
      </c>
      <c r="E32" s="1" t="s">
        <v>153</v>
      </c>
      <c r="F32" s="1" t="s">
        <v>989</v>
      </c>
      <c r="G32" s="1" t="s">
        <v>338</v>
      </c>
      <c r="H32" s="4">
        <v>0</v>
      </c>
      <c r="I32" s="1" t="s">
        <v>990</v>
      </c>
      <c r="J32" s="1" t="s">
        <v>991</v>
      </c>
    </row>
    <row r="33" spans="1:10">
      <c r="A33" s="1" t="s">
        <v>55</v>
      </c>
      <c r="B33" s="1" t="s">
        <v>1488</v>
      </c>
      <c r="C33" s="4">
        <v>200</v>
      </c>
      <c r="D33" s="77" t="str">
        <f>DEC2HEX(HEX2DEC(INDEX(BaseAddressTable!$B$2:$B$96,(MATCH(A33,BaseAddressTable!$A$2:$A$96,0))))+HEX2DEC(C33))</f>
        <v>A026E200</v>
      </c>
      <c r="E33" s="1" t="s">
        <v>153</v>
      </c>
      <c r="F33" s="1" t="s">
        <v>992</v>
      </c>
      <c r="G33" s="1" t="s">
        <v>341</v>
      </c>
      <c r="H33" s="4">
        <v>0</v>
      </c>
      <c r="I33" s="1" t="s">
        <v>987</v>
      </c>
      <c r="J33" s="1" t="s">
        <v>993</v>
      </c>
    </row>
    <row r="34" spans="1:10">
      <c r="A34" s="1" t="s">
        <v>55</v>
      </c>
      <c r="B34" s="1" t="s">
        <v>1488</v>
      </c>
      <c r="C34" s="4">
        <v>200</v>
      </c>
      <c r="D34" s="77" t="str">
        <f>DEC2HEX(HEX2DEC(INDEX(BaseAddressTable!$B$2:$B$96,(MATCH(A34,BaseAddressTable!$A$2:$A$96,0))))+HEX2DEC(C34))</f>
        <v>A026E200</v>
      </c>
      <c r="E34" s="1" t="s">
        <v>153</v>
      </c>
      <c r="F34" s="1" t="s">
        <v>994</v>
      </c>
      <c r="G34" s="1" t="s">
        <v>344</v>
      </c>
      <c r="H34" s="4">
        <v>0</v>
      </c>
      <c r="I34" s="1" t="s">
        <v>990</v>
      </c>
      <c r="J34" s="1" t="s">
        <v>995</v>
      </c>
    </row>
    <row r="35" spans="1:10">
      <c r="A35" s="1" t="s">
        <v>55</v>
      </c>
      <c r="B35" s="1" t="s">
        <v>1488</v>
      </c>
      <c r="C35" s="4">
        <v>200</v>
      </c>
      <c r="D35" s="77" t="str">
        <f>DEC2HEX(HEX2DEC(INDEX(BaseAddressTable!$B$2:$B$96,(MATCH(A35,BaseAddressTable!$A$2:$A$96,0))))+HEX2DEC(C35))</f>
        <v>A026E200</v>
      </c>
      <c r="E35" s="1" t="s">
        <v>153</v>
      </c>
      <c r="F35" s="1" t="s">
        <v>996</v>
      </c>
      <c r="G35" s="1" t="s">
        <v>359</v>
      </c>
      <c r="H35" s="4">
        <v>0</v>
      </c>
      <c r="I35" s="1" t="s">
        <v>997</v>
      </c>
      <c r="J35" s="1" t="s">
        <v>998</v>
      </c>
    </row>
    <row r="36" spans="1:10">
      <c r="A36" s="1" t="s">
        <v>55</v>
      </c>
      <c r="B36" s="1" t="s">
        <v>1488</v>
      </c>
      <c r="C36" s="4">
        <v>200</v>
      </c>
      <c r="D36" s="77" t="str">
        <f>DEC2HEX(HEX2DEC(INDEX(BaseAddressTable!$B$2:$B$96,(MATCH(A36,BaseAddressTable!$A$2:$A$96,0))))+HEX2DEC(C36))</f>
        <v>A026E200</v>
      </c>
      <c r="E36" s="1" t="s">
        <v>153</v>
      </c>
      <c r="F36" s="1" t="s">
        <v>999</v>
      </c>
      <c r="G36" s="1" t="s">
        <v>362</v>
      </c>
      <c r="H36" s="4">
        <v>0</v>
      </c>
      <c r="I36" s="1" t="s">
        <v>1000</v>
      </c>
      <c r="J36" s="1" t="s">
        <v>1001</v>
      </c>
    </row>
    <row r="37" spans="1:10">
      <c r="A37" s="1" t="s">
        <v>55</v>
      </c>
      <c r="B37" s="1" t="s">
        <v>1488</v>
      </c>
      <c r="C37" s="4">
        <v>200</v>
      </c>
      <c r="D37" s="77" t="str">
        <f>DEC2HEX(HEX2DEC(INDEX(BaseAddressTable!$B$2:$B$96,(MATCH(A37,BaseAddressTable!$A$2:$A$96,0))))+HEX2DEC(C37))</f>
        <v>A026E200</v>
      </c>
      <c r="E37" s="1" t="s">
        <v>153</v>
      </c>
      <c r="F37" s="1" t="s">
        <v>1002</v>
      </c>
      <c r="G37" s="1" t="s">
        <v>365</v>
      </c>
      <c r="H37" s="4">
        <v>0</v>
      </c>
      <c r="I37" s="1" t="s">
        <v>997</v>
      </c>
      <c r="J37" s="1" t="s">
        <v>1003</v>
      </c>
    </row>
    <row r="38" spans="1:10">
      <c r="A38" s="1" t="s">
        <v>55</v>
      </c>
      <c r="B38" s="1" t="s">
        <v>1488</v>
      </c>
      <c r="C38" s="4">
        <v>200</v>
      </c>
      <c r="D38" s="77" t="str">
        <f>DEC2HEX(HEX2DEC(INDEX(BaseAddressTable!$B$2:$B$96,(MATCH(A38,BaseAddressTable!$A$2:$A$96,0))))+HEX2DEC(C38))</f>
        <v>A026E200</v>
      </c>
      <c r="E38" s="1" t="s">
        <v>153</v>
      </c>
      <c r="F38" s="1" t="s">
        <v>1004</v>
      </c>
      <c r="G38" s="1" t="s">
        <v>473</v>
      </c>
      <c r="H38" s="4">
        <v>0</v>
      </c>
      <c r="I38" s="1" t="s">
        <v>1000</v>
      </c>
      <c r="J38" s="1" t="s">
        <v>1005</v>
      </c>
    </row>
    <row r="39" spans="1:10">
      <c r="A39" s="1" t="s">
        <v>55</v>
      </c>
      <c r="B39" s="1" t="s">
        <v>1488</v>
      </c>
      <c r="C39" s="4">
        <v>200</v>
      </c>
      <c r="D39" s="77" t="str">
        <f>DEC2HEX(HEX2DEC(INDEX(BaseAddressTable!$B$2:$B$96,(MATCH(A39,BaseAddressTable!$A$2:$A$96,0))))+HEX2DEC(C39))</f>
        <v>A026E200</v>
      </c>
      <c r="E39" s="1" t="s">
        <v>153</v>
      </c>
      <c r="F39" s="1" t="s">
        <v>1006</v>
      </c>
      <c r="G39" s="1" t="s">
        <v>483</v>
      </c>
      <c r="H39" s="4">
        <v>0</v>
      </c>
      <c r="I39" s="1" t="s">
        <v>1007</v>
      </c>
      <c r="J39" s="1" t="s">
        <v>1008</v>
      </c>
    </row>
    <row r="40" spans="1:10">
      <c r="A40" s="1" t="s">
        <v>55</v>
      </c>
      <c r="B40" s="1" t="s">
        <v>1488</v>
      </c>
      <c r="C40" s="4">
        <v>200</v>
      </c>
      <c r="D40" s="77" t="str">
        <f>DEC2HEX(HEX2DEC(INDEX(BaseAddressTable!$B$2:$B$96,(MATCH(A40,BaseAddressTable!$A$2:$A$96,0))))+HEX2DEC(C40))</f>
        <v>A026E200</v>
      </c>
      <c r="E40" s="1" t="s">
        <v>153</v>
      </c>
      <c r="F40" s="1" t="s">
        <v>1009</v>
      </c>
      <c r="G40" s="1" t="s">
        <v>485</v>
      </c>
      <c r="H40" s="4">
        <v>0</v>
      </c>
      <c r="I40" s="1" t="s">
        <v>1010</v>
      </c>
      <c r="J40" s="1" t="s">
        <v>1011</v>
      </c>
    </row>
    <row r="41" spans="1:10">
      <c r="A41" s="1" t="s">
        <v>55</v>
      </c>
      <c r="B41" s="1" t="s">
        <v>1488</v>
      </c>
      <c r="C41" s="4">
        <v>200</v>
      </c>
      <c r="D41" s="77" t="str">
        <f>DEC2HEX(HEX2DEC(INDEX(BaseAddressTable!$B$2:$B$96,(MATCH(A41,BaseAddressTable!$A$2:$A$96,0))))+HEX2DEC(C41))</f>
        <v>A026E200</v>
      </c>
      <c r="E41" s="1" t="s">
        <v>153</v>
      </c>
      <c r="F41" s="1" t="s">
        <v>1012</v>
      </c>
      <c r="G41" s="1" t="s">
        <v>487</v>
      </c>
      <c r="H41" s="4">
        <v>0</v>
      </c>
      <c r="I41" s="1" t="s">
        <v>1007</v>
      </c>
      <c r="J41" s="1" t="s">
        <v>1013</v>
      </c>
    </row>
    <row r="42" spans="1:10">
      <c r="A42" s="1" t="s">
        <v>55</v>
      </c>
      <c r="B42" s="1" t="s">
        <v>1488</v>
      </c>
      <c r="C42" s="4">
        <v>200</v>
      </c>
      <c r="D42" s="77" t="str">
        <f>DEC2HEX(HEX2DEC(INDEX(BaseAddressTable!$B$2:$B$96,(MATCH(A42,BaseAddressTable!$A$2:$A$96,0))))+HEX2DEC(C42))</f>
        <v>A026E200</v>
      </c>
      <c r="E42" s="1" t="s">
        <v>153</v>
      </c>
      <c r="F42" s="1" t="s">
        <v>1014</v>
      </c>
      <c r="G42" s="1" t="s">
        <v>489</v>
      </c>
      <c r="H42" s="4">
        <v>0</v>
      </c>
      <c r="I42" s="1" t="s">
        <v>1010</v>
      </c>
      <c r="J42" s="1" t="s">
        <v>1015</v>
      </c>
    </row>
    <row r="43" spans="1:10" ht="43.2">
      <c r="A43" s="1" t="s">
        <v>55</v>
      </c>
      <c r="B43" s="1" t="s">
        <v>1489</v>
      </c>
      <c r="C43" s="4" t="str">
        <f>DEC2HEX(HEX2DEC(C40)+4)</f>
        <v>204</v>
      </c>
      <c r="D43" s="77" t="str">
        <f>DEC2HEX(HEX2DEC(INDEX(BaseAddressTable!$B$2:$B$96,(MATCH(A43,BaseAddressTable!$A$2:$A$96,0))))+HEX2DEC(C43))</f>
        <v>A026E204</v>
      </c>
      <c r="E43" s="1" t="s">
        <v>153</v>
      </c>
      <c r="F43" s="1" t="s">
        <v>1017</v>
      </c>
      <c r="G43" s="1" t="s">
        <v>259</v>
      </c>
      <c r="H43" s="4">
        <v>0</v>
      </c>
      <c r="I43" s="5" t="s">
        <v>1018</v>
      </c>
      <c r="J43" s="1" t="s">
        <v>1019</v>
      </c>
    </row>
    <row r="44" spans="1:10" ht="43.2">
      <c r="A44" s="1" t="s">
        <v>55</v>
      </c>
      <c r="B44" s="1" t="s">
        <v>1489</v>
      </c>
      <c r="C44" s="4" t="str">
        <f>C43</f>
        <v>204</v>
      </c>
      <c r="D44" s="77" t="str">
        <f>DEC2HEX(HEX2DEC(INDEX(BaseAddressTable!$B$2:$B$96,(MATCH(A44,BaseAddressTable!$A$2:$A$96,0))))+HEX2DEC(C44))</f>
        <v>A026E204</v>
      </c>
      <c r="E44" s="1" t="s">
        <v>153</v>
      </c>
      <c r="F44" s="1" t="s">
        <v>1020</v>
      </c>
      <c r="G44" s="1" t="s">
        <v>264</v>
      </c>
      <c r="H44" s="4">
        <v>0</v>
      </c>
      <c r="I44" s="5" t="s">
        <v>1018</v>
      </c>
      <c r="J44" s="1" t="s">
        <v>1021</v>
      </c>
    </row>
    <row r="45" spans="1:10" ht="43.2">
      <c r="A45" s="1" t="s">
        <v>55</v>
      </c>
      <c r="B45" s="1" t="s">
        <v>1489</v>
      </c>
      <c r="C45" s="4" t="str">
        <f>DEC2HEX(HEX2DEC(C42)+4)</f>
        <v>204</v>
      </c>
      <c r="D45" s="77" t="str">
        <f>DEC2HEX(HEX2DEC(INDEX(BaseAddressTable!$B$2:$B$96,(MATCH(A45,BaseAddressTable!$A$2:$A$96,0))))+HEX2DEC(C45))</f>
        <v>A026E204</v>
      </c>
      <c r="E45" s="1" t="s">
        <v>153</v>
      </c>
      <c r="F45" s="1" t="s">
        <v>1022</v>
      </c>
      <c r="G45" s="1" t="s">
        <v>244</v>
      </c>
      <c r="H45" s="4">
        <v>0</v>
      </c>
      <c r="I45" s="5" t="s">
        <v>1018</v>
      </c>
      <c r="J45" s="1" t="s">
        <v>1023</v>
      </c>
    </row>
    <row r="46" spans="1:10" ht="43.2">
      <c r="A46" s="1" t="s">
        <v>55</v>
      </c>
      <c r="B46" s="1" t="s">
        <v>1489</v>
      </c>
      <c r="C46" s="4" t="str">
        <f>C45</f>
        <v>204</v>
      </c>
      <c r="D46" s="77" t="str">
        <f>DEC2HEX(HEX2DEC(INDEX(BaseAddressTable!$B$2:$B$96,(MATCH(A46,BaseAddressTable!$A$2:$A$96,0))))+HEX2DEC(C46))</f>
        <v>A026E204</v>
      </c>
      <c r="E46" s="1" t="s">
        <v>153</v>
      </c>
      <c r="F46" s="1" t="s">
        <v>1024</v>
      </c>
      <c r="G46" s="1" t="s">
        <v>270</v>
      </c>
      <c r="H46" s="4">
        <v>0</v>
      </c>
      <c r="I46" s="5" t="s">
        <v>1018</v>
      </c>
      <c r="J46" s="1" t="s">
        <v>1025</v>
      </c>
    </row>
    <row r="47" spans="1:10">
      <c r="A47" s="1" t="s">
        <v>55</v>
      </c>
      <c r="B47" s="1" t="s">
        <v>1490</v>
      </c>
      <c r="C47" s="4" t="str">
        <f>DEC2HEX(HEX2DEC(C44)+4)</f>
        <v>208</v>
      </c>
      <c r="D47" s="77" t="str">
        <f>DEC2HEX(HEX2DEC(INDEX(BaseAddressTable!$B$2:$B$96,(MATCH(A47,BaseAddressTable!$A$2:$A$96,0))))+HEX2DEC(C47))</f>
        <v>A026E208</v>
      </c>
      <c r="E47" s="1" t="s">
        <v>153</v>
      </c>
      <c r="F47" s="48" t="s">
        <v>1027</v>
      </c>
      <c r="G47" s="48" t="s">
        <v>166</v>
      </c>
      <c r="H47" s="88">
        <v>1</v>
      </c>
      <c r="I47" s="48" t="s">
        <v>1028</v>
      </c>
      <c r="J47" s="48" t="s">
        <v>1029</v>
      </c>
    </row>
    <row r="48" spans="1:10">
      <c r="A48" s="1" t="s">
        <v>55</v>
      </c>
      <c r="B48" s="1" t="s">
        <v>1490</v>
      </c>
      <c r="C48" s="4" t="str">
        <f t="shared" ref="C48:C62" si="3">C47</f>
        <v>208</v>
      </c>
      <c r="D48" s="77" t="str">
        <f>DEC2HEX(HEX2DEC(INDEX(BaseAddressTable!$B$2:$B$96,(MATCH(A48,BaseAddressTable!$A$2:$A$96,0))))+HEX2DEC(C48))</f>
        <v>A026E208</v>
      </c>
      <c r="E48" s="1" t="s">
        <v>153</v>
      </c>
      <c r="F48" s="1" t="s">
        <v>1030</v>
      </c>
      <c r="G48" s="1" t="s">
        <v>255</v>
      </c>
      <c r="H48" s="88">
        <v>1</v>
      </c>
      <c r="I48" s="1" t="s">
        <v>1031</v>
      </c>
      <c r="J48" s="1" t="s">
        <v>1032</v>
      </c>
    </row>
    <row r="49" spans="1:10">
      <c r="A49" s="1" t="s">
        <v>55</v>
      </c>
      <c r="B49" s="1" t="s">
        <v>1490</v>
      </c>
      <c r="C49" s="4" t="str">
        <f t="shared" si="3"/>
        <v>208</v>
      </c>
      <c r="D49" s="77" t="str">
        <f>DEC2HEX(HEX2DEC(INDEX(BaseAddressTable!$B$2:$B$96,(MATCH(A49,BaseAddressTable!$A$2:$A$96,0))))+HEX2DEC(C49))</f>
        <v>A026E208</v>
      </c>
      <c r="E49" s="1" t="s">
        <v>153</v>
      </c>
      <c r="F49" s="48" t="s">
        <v>1033</v>
      </c>
      <c r="G49" s="48" t="s">
        <v>323</v>
      </c>
      <c r="H49" s="88">
        <v>1</v>
      </c>
      <c r="I49" s="48" t="s">
        <v>1034</v>
      </c>
      <c r="J49" s="48" t="s">
        <v>1035</v>
      </c>
    </row>
    <row r="50" spans="1:10">
      <c r="A50" s="1" t="s">
        <v>55</v>
      </c>
      <c r="B50" s="1" t="s">
        <v>1490</v>
      </c>
      <c r="C50" s="4" t="str">
        <f t="shared" si="3"/>
        <v>208</v>
      </c>
      <c r="D50" s="77" t="str">
        <f>DEC2HEX(HEX2DEC(INDEX(BaseAddressTable!$B$2:$B$96,(MATCH(A50,BaseAddressTable!$A$2:$A$96,0))))+HEX2DEC(C50))</f>
        <v>A026E208</v>
      </c>
      <c r="E50" s="1" t="s">
        <v>153</v>
      </c>
      <c r="F50" s="1" t="s">
        <v>1036</v>
      </c>
      <c r="G50" s="1" t="s">
        <v>308</v>
      </c>
      <c r="H50" s="88">
        <v>1</v>
      </c>
      <c r="I50" s="1" t="s">
        <v>1037</v>
      </c>
      <c r="J50" s="1" t="s">
        <v>1038</v>
      </c>
    </row>
    <row r="51" spans="1:10">
      <c r="A51" s="1" t="s">
        <v>55</v>
      </c>
      <c r="B51" s="1" t="s">
        <v>1490</v>
      </c>
      <c r="C51" s="4" t="str">
        <f t="shared" si="3"/>
        <v>208</v>
      </c>
      <c r="D51" s="77" t="str">
        <f>DEC2HEX(HEX2DEC(INDEX(BaseAddressTable!$B$2:$B$96,(MATCH(A51,BaseAddressTable!$A$2:$A$96,0))))+HEX2DEC(C51))</f>
        <v>A026E208</v>
      </c>
      <c r="E51" s="1" t="s">
        <v>153</v>
      </c>
      <c r="F51" s="1" t="s">
        <v>1039</v>
      </c>
      <c r="G51" s="1" t="s">
        <v>180</v>
      </c>
      <c r="H51" s="88">
        <v>1</v>
      </c>
      <c r="I51" s="1" t="s">
        <v>1040</v>
      </c>
      <c r="J51" s="1" t="s">
        <v>1041</v>
      </c>
    </row>
    <row r="52" spans="1:10">
      <c r="A52" s="1" t="s">
        <v>55</v>
      </c>
      <c r="B52" s="1" t="s">
        <v>1490</v>
      </c>
      <c r="C52" s="4" t="str">
        <f t="shared" si="3"/>
        <v>208</v>
      </c>
      <c r="D52" s="77" t="str">
        <f>DEC2HEX(HEX2DEC(INDEX(BaseAddressTable!$B$2:$B$96,(MATCH(A52,BaseAddressTable!$A$2:$A$96,0))))+HEX2DEC(C52))</f>
        <v>A026E208</v>
      </c>
      <c r="E52" s="1" t="s">
        <v>153</v>
      </c>
      <c r="F52" s="1" t="s">
        <v>1042</v>
      </c>
      <c r="G52" s="1" t="s">
        <v>338</v>
      </c>
      <c r="H52" s="88">
        <v>1</v>
      </c>
      <c r="I52" s="1" t="s">
        <v>1043</v>
      </c>
      <c r="J52" s="1" t="s">
        <v>1044</v>
      </c>
    </row>
    <row r="53" spans="1:10">
      <c r="A53" s="1" t="s">
        <v>55</v>
      </c>
      <c r="B53" s="1" t="s">
        <v>1490</v>
      </c>
      <c r="C53" s="4" t="str">
        <f t="shared" si="3"/>
        <v>208</v>
      </c>
      <c r="D53" s="77" t="str">
        <f>DEC2HEX(HEX2DEC(INDEX(BaseAddressTable!$B$2:$B$96,(MATCH(A53,BaseAddressTable!$A$2:$A$96,0))))+HEX2DEC(C53))</f>
        <v>A026E208</v>
      </c>
      <c r="E53" s="1" t="s">
        <v>153</v>
      </c>
      <c r="F53" s="1" t="s">
        <v>1045</v>
      </c>
      <c r="G53" s="1" t="s">
        <v>341</v>
      </c>
      <c r="H53" s="88">
        <v>1</v>
      </c>
      <c r="I53" s="1" t="s">
        <v>1046</v>
      </c>
      <c r="J53" s="1" t="s">
        <v>1047</v>
      </c>
    </row>
    <row r="54" spans="1:10">
      <c r="A54" s="1" t="s">
        <v>55</v>
      </c>
      <c r="B54" s="1" t="s">
        <v>1490</v>
      </c>
      <c r="C54" s="4" t="str">
        <f t="shared" si="3"/>
        <v>208</v>
      </c>
      <c r="D54" s="77" t="str">
        <f>DEC2HEX(HEX2DEC(INDEX(BaseAddressTable!$B$2:$B$96,(MATCH(A54,BaseAddressTable!$A$2:$A$96,0))))+HEX2DEC(C54))</f>
        <v>A026E208</v>
      </c>
      <c r="E54" s="1" t="s">
        <v>153</v>
      </c>
      <c r="F54" s="1" t="s">
        <v>1048</v>
      </c>
      <c r="G54" s="1" t="s">
        <v>344</v>
      </c>
      <c r="H54" s="88">
        <v>1</v>
      </c>
      <c r="I54" s="1" t="s">
        <v>1049</v>
      </c>
      <c r="J54" s="1" t="s">
        <v>1050</v>
      </c>
    </row>
    <row r="55" spans="1:10">
      <c r="A55" s="1" t="s">
        <v>55</v>
      </c>
      <c r="B55" s="1" t="s">
        <v>1490</v>
      </c>
      <c r="C55" s="4" t="str">
        <f t="shared" si="3"/>
        <v>208</v>
      </c>
      <c r="D55" s="77" t="str">
        <f>DEC2HEX(HEX2DEC(INDEX(BaseAddressTable!$B$2:$B$96,(MATCH(A55,BaseAddressTable!$A$2:$A$96,0))))+HEX2DEC(C55))</f>
        <v>A026E208</v>
      </c>
      <c r="E55" s="1" t="s">
        <v>153</v>
      </c>
      <c r="F55" s="1" t="s">
        <v>1051</v>
      </c>
      <c r="G55" s="1" t="s">
        <v>359</v>
      </c>
      <c r="H55" s="88">
        <v>1</v>
      </c>
      <c r="I55" s="1" t="s">
        <v>1052</v>
      </c>
      <c r="J55" s="1" t="s">
        <v>1053</v>
      </c>
    </row>
    <row r="56" spans="1:10">
      <c r="A56" s="1" t="s">
        <v>55</v>
      </c>
      <c r="B56" s="1" t="s">
        <v>1490</v>
      </c>
      <c r="C56" s="4" t="str">
        <f t="shared" si="3"/>
        <v>208</v>
      </c>
      <c r="D56" s="77" t="str">
        <f>DEC2HEX(HEX2DEC(INDEX(BaseAddressTable!$B$2:$B$96,(MATCH(A56,BaseAddressTable!$A$2:$A$96,0))))+HEX2DEC(C56))</f>
        <v>A026E208</v>
      </c>
      <c r="E56" s="1" t="s">
        <v>153</v>
      </c>
      <c r="F56" s="1" t="s">
        <v>1054</v>
      </c>
      <c r="G56" s="1" t="s">
        <v>362</v>
      </c>
      <c r="H56" s="88">
        <v>1</v>
      </c>
      <c r="I56" s="1" t="s">
        <v>1055</v>
      </c>
      <c r="J56" s="1" t="s">
        <v>1056</v>
      </c>
    </row>
    <row r="57" spans="1:10">
      <c r="A57" s="1" t="s">
        <v>55</v>
      </c>
      <c r="B57" s="1" t="s">
        <v>1490</v>
      </c>
      <c r="C57" s="4" t="str">
        <f t="shared" si="3"/>
        <v>208</v>
      </c>
      <c r="D57" s="77" t="str">
        <f>DEC2HEX(HEX2DEC(INDEX(BaseAddressTable!$B$2:$B$96,(MATCH(A57,BaseAddressTable!$A$2:$A$96,0))))+HEX2DEC(C57))</f>
        <v>A026E208</v>
      </c>
      <c r="E57" s="1" t="s">
        <v>153</v>
      </c>
      <c r="F57" s="1" t="s">
        <v>1057</v>
      </c>
      <c r="G57" s="1" t="s">
        <v>365</v>
      </c>
      <c r="H57" s="88">
        <v>1</v>
      </c>
      <c r="I57" s="1" t="s">
        <v>1058</v>
      </c>
      <c r="J57" s="1" t="s">
        <v>1059</v>
      </c>
    </row>
    <row r="58" spans="1:10">
      <c r="A58" s="1" t="s">
        <v>55</v>
      </c>
      <c r="B58" s="1" t="s">
        <v>1490</v>
      </c>
      <c r="C58" s="4" t="str">
        <f t="shared" si="3"/>
        <v>208</v>
      </c>
      <c r="D58" s="77" t="str">
        <f>DEC2HEX(HEX2DEC(INDEX(BaseAddressTable!$B$2:$B$96,(MATCH(A58,BaseAddressTable!$A$2:$A$96,0))))+HEX2DEC(C58))</f>
        <v>A026E208</v>
      </c>
      <c r="E58" s="1" t="s">
        <v>153</v>
      </c>
      <c r="F58" s="1" t="s">
        <v>1060</v>
      </c>
      <c r="G58" s="1" t="s">
        <v>473</v>
      </c>
      <c r="H58" s="88">
        <v>1</v>
      </c>
      <c r="I58" s="1" t="s">
        <v>1061</v>
      </c>
      <c r="J58" s="1" t="s">
        <v>1062</v>
      </c>
    </row>
    <row r="59" spans="1:10">
      <c r="A59" s="1" t="s">
        <v>55</v>
      </c>
      <c r="B59" s="1" t="s">
        <v>1490</v>
      </c>
      <c r="C59" s="4" t="str">
        <f t="shared" si="3"/>
        <v>208</v>
      </c>
      <c r="D59" s="77" t="str">
        <f>DEC2HEX(HEX2DEC(INDEX(BaseAddressTable!$B$2:$B$96,(MATCH(A59,BaseAddressTable!$A$2:$A$96,0))))+HEX2DEC(C59))</f>
        <v>A026E208</v>
      </c>
      <c r="E59" s="1" t="s">
        <v>153</v>
      </c>
      <c r="F59" s="1" t="s">
        <v>1063</v>
      </c>
      <c r="G59" s="1" t="s">
        <v>483</v>
      </c>
      <c r="H59" s="88">
        <v>1</v>
      </c>
      <c r="I59" s="1" t="s">
        <v>1064</v>
      </c>
      <c r="J59" s="1" t="s">
        <v>1065</v>
      </c>
    </row>
    <row r="60" spans="1:10">
      <c r="A60" s="1" t="s">
        <v>55</v>
      </c>
      <c r="B60" s="1" t="s">
        <v>1490</v>
      </c>
      <c r="C60" s="4" t="str">
        <f t="shared" si="3"/>
        <v>208</v>
      </c>
      <c r="D60" s="77" t="str">
        <f>DEC2HEX(HEX2DEC(INDEX(BaseAddressTable!$B$2:$B$96,(MATCH(A60,BaseAddressTable!$A$2:$A$96,0))))+HEX2DEC(C60))</f>
        <v>A026E208</v>
      </c>
      <c r="E60" s="1" t="s">
        <v>153</v>
      </c>
      <c r="F60" s="1" t="s">
        <v>1066</v>
      </c>
      <c r="G60" s="1" t="s">
        <v>485</v>
      </c>
      <c r="H60" s="88">
        <v>1</v>
      </c>
      <c r="I60" s="1" t="s">
        <v>1067</v>
      </c>
      <c r="J60" s="1" t="s">
        <v>1068</v>
      </c>
    </row>
    <row r="61" spans="1:10">
      <c r="A61" s="1" t="s">
        <v>55</v>
      </c>
      <c r="B61" s="1" t="s">
        <v>1490</v>
      </c>
      <c r="C61" s="4" t="str">
        <f t="shared" si="3"/>
        <v>208</v>
      </c>
      <c r="D61" s="77" t="str">
        <f>DEC2HEX(HEX2DEC(INDEX(BaseAddressTable!$B$2:$B$96,(MATCH(A61,BaseAddressTable!$A$2:$A$96,0))))+HEX2DEC(C61))</f>
        <v>A026E208</v>
      </c>
      <c r="E61" s="1" t="s">
        <v>153</v>
      </c>
      <c r="F61" s="1" t="s">
        <v>1069</v>
      </c>
      <c r="G61" s="1" t="s">
        <v>487</v>
      </c>
      <c r="H61" s="88">
        <v>1</v>
      </c>
      <c r="I61" s="1" t="s">
        <v>1070</v>
      </c>
      <c r="J61" s="1" t="s">
        <v>1071</v>
      </c>
    </row>
    <row r="62" spans="1:10">
      <c r="A62" s="1" t="s">
        <v>55</v>
      </c>
      <c r="B62" s="1" t="s">
        <v>1490</v>
      </c>
      <c r="C62" s="4" t="str">
        <f t="shared" si="3"/>
        <v>208</v>
      </c>
      <c r="D62" s="77" t="str">
        <f>DEC2HEX(HEX2DEC(INDEX(BaseAddressTable!$B$2:$B$96,(MATCH(A62,BaseAddressTable!$A$2:$A$96,0))))+HEX2DEC(C62))</f>
        <v>A026E208</v>
      </c>
      <c r="E62" s="1" t="s">
        <v>153</v>
      </c>
      <c r="F62" s="1" t="s">
        <v>1072</v>
      </c>
      <c r="G62" s="1" t="s">
        <v>489</v>
      </c>
      <c r="H62" s="88">
        <v>1</v>
      </c>
      <c r="I62" s="1" t="s">
        <v>1073</v>
      </c>
      <c r="J62" s="1" t="s">
        <v>1074</v>
      </c>
    </row>
    <row r="63" spans="1:10">
      <c r="A63" s="1" t="s">
        <v>55</v>
      </c>
      <c r="B63" s="15" t="s">
        <v>1491</v>
      </c>
      <c r="C63" s="4" t="str">
        <f>DEC2HEX(HEX2DEC(C60)+4)</f>
        <v>20C</v>
      </c>
      <c r="D63" s="77" t="str">
        <f>DEC2HEX(HEX2DEC(INDEX(BaseAddressTable!$B$2:$B$96,(MATCH(A63,BaseAddressTable!$A$2:$A$96,0))))+HEX2DEC(C63))</f>
        <v>A026E20C</v>
      </c>
      <c r="E63" s="15" t="s">
        <v>153</v>
      </c>
      <c r="F63" s="15" t="s">
        <v>1076</v>
      </c>
      <c r="G63" s="15" t="s">
        <v>135</v>
      </c>
      <c r="H63" s="81" t="s">
        <v>190</v>
      </c>
      <c r="I63" s="82" t="s">
        <v>1077</v>
      </c>
      <c r="J63" s="15" t="s">
        <v>1078</v>
      </c>
    </row>
    <row r="64" spans="1:10">
      <c r="A64" s="1" t="s">
        <v>55</v>
      </c>
      <c r="B64" s="15" t="s">
        <v>1491</v>
      </c>
      <c r="C64" s="81" t="str">
        <f>C63</f>
        <v>20C</v>
      </c>
      <c r="D64" s="77" t="str">
        <f>DEC2HEX(HEX2DEC(INDEX(BaseAddressTable!$B$2:$B$96,(MATCH(A64,BaseAddressTable!$A$2:$A$96,0))))+HEX2DEC(C64))</f>
        <v>A026E20C</v>
      </c>
      <c r="E64" s="15" t="s">
        <v>153</v>
      </c>
      <c r="F64" s="15" t="s">
        <v>1079</v>
      </c>
      <c r="G64" s="15" t="s">
        <v>244</v>
      </c>
      <c r="H64" s="81">
        <v>0</v>
      </c>
      <c r="I64" s="82" t="s">
        <v>1080</v>
      </c>
      <c r="J64" s="15" t="s">
        <v>1081</v>
      </c>
    </row>
    <row r="65" spans="1:10">
      <c r="A65" s="1" t="s">
        <v>55</v>
      </c>
      <c r="B65" s="15" t="s">
        <v>1491</v>
      </c>
      <c r="C65" s="81" t="str">
        <f>C64</f>
        <v>20C</v>
      </c>
      <c r="D65" s="77" t="str">
        <f>DEC2HEX(HEX2DEC(INDEX(BaseAddressTable!$B$2:$B$96,(MATCH(A65,BaseAddressTable!$A$2:$A$96,0))))+HEX2DEC(C65))</f>
        <v>A026E20C</v>
      </c>
      <c r="E65" s="15" t="s">
        <v>153</v>
      </c>
      <c r="F65" s="15" t="s">
        <v>1082</v>
      </c>
      <c r="G65" s="15" t="s">
        <v>1083</v>
      </c>
      <c r="H65" s="81">
        <v>0</v>
      </c>
      <c r="I65" s="89" t="s">
        <v>1084</v>
      </c>
      <c r="J65" s="15" t="s">
        <v>1085</v>
      </c>
    </row>
    <row r="66" spans="1:10">
      <c r="A66" s="1" t="s">
        <v>55</v>
      </c>
      <c r="B66" s="15" t="s">
        <v>1492</v>
      </c>
      <c r="C66" s="81" t="str">
        <f>DEC2HEX(HEX2DEC(C63)+4)</f>
        <v>210</v>
      </c>
      <c r="D66" s="77" t="str">
        <f>DEC2HEX(HEX2DEC(INDEX(BaseAddressTable!$B$2:$B$96,(MATCH(A66,BaseAddressTable!$A$2:$A$96,0))))+HEX2DEC(C66))</f>
        <v>A026E210</v>
      </c>
      <c r="E66" s="15" t="s">
        <v>153</v>
      </c>
      <c r="F66" s="15" t="s">
        <v>1087</v>
      </c>
      <c r="G66" s="15" t="s">
        <v>135</v>
      </c>
      <c r="H66" s="81" t="s">
        <v>190</v>
      </c>
      <c r="I66" s="82" t="s">
        <v>1077</v>
      </c>
      <c r="J66" s="15" t="s">
        <v>1088</v>
      </c>
    </row>
    <row r="67" spans="1:10">
      <c r="A67" s="1" t="s">
        <v>55</v>
      </c>
      <c r="B67" s="15" t="s">
        <v>1492</v>
      </c>
      <c r="C67" s="81" t="str">
        <f>DEC2HEX(HEX2DEC(C64)+4)</f>
        <v>210</v>
      </c>
      <c r="D67" s="77" t="str">
        <f>DEC2HEX(HEX2DEC(INDEX(BaseAddressTable!$B$2:$B$96,(MATCH(A67,BaseAddressTable!$A$2:$A$96,0))))+HEX2DEC(C67))</f>
        <v>A026E210</v>
      </c>
      <c r="E67" s="15" t="s">
        <v>153</v>
      </c>
      <c r="F67" s="15" t="s">
        <v>1089</v>
      </c>
      <c r="G67" s="15" t="s">
        <v>244</v>
      </c>
      <c r="H67" s="81">
        <v>0</v>
      </c>
      <c r="I67" s="82" t="s">
        <v>1080</v>
      </c>
      <c r="J67" s="15" t="s">
        <v>1090</v>
      </c>
    </row>
    <row r="68" spans="1:10">
      <c r="A68" s="1" t="s">
        <v>55</v>
      </c>
      <c r="B68" s="15" t="s">
        <v>1492</v>
      </c>
      <c r="C68" s="81" t="str">
        <f>DEC2HEX(HEX2DEC(C65)+4)</f>
        <v>210</v>
      </c>
      <c r="D68" s="77" t="str">
        <f>DEC2HEX(HEX2DEC(INDEX(BaseAddressTable!$B$2:$B$96,(MATCH(A68,BaseAddressTable!$A$2:$A$96,0))))+HEX2DEC(C68))</f>
        <v>A026E210</v>
      </c>
      <c r="E68" s="15" t="s">
        <v>153</v>
      </c>
      <c r="F68" s="15" t="s">
        <v>1091</v>
      </c>
      <c r="G68" s="15" t="s">
        <v>1083</v>
      </c>
      <c r="H68" s="81">
        <v>0</v>
      </c>
      <c r="I68" s="89" t="s">
        <v>1084</v>
      </c>
      <c r="J68" s="15" t="s">
        <v>1092</v>
      </c>
    </row>
    <row r="69" spans="1:10">
      <c r="A69" s="1" t="s">
        <v>55</v>
      </c>
      <c r="B69" s="15" t="s">
        <v>1493</v>
      </c>
      <c r="C69" s="81" t="str">
        <f>DEC2HEX(HEX2DEC(C66)+4)</f>
        <v>214</v>
      </c>
      <c r="D69" s="77" t="str">
        <f>DEC2HEX(HEX2DEC(INDEX(BaseAddressTable!$B$2:$B$96,(MATCH(A69,BaseAddressTable!$A$2:$A$96,0))))+HEX2DEC(C69))</f>
        <v>A026E214</v>
      </c>
      <c r="E69" s="15" t="s">
        <v>153</v>
      </c>
      <c r="F69" s="15" t="s">
        <v>1094</v>
      </c>
      <c r="G69" s="15" t="s">
        <v>135</v>
      </c>
      <c r="H69" s="81" t="s">
        <v>190</v>
      </c>
      <c r="I69" s="82" t="s">
        <v>1077</v>
      </c>
      <c r="J69" s="15" t="s">
        <v>1095</v>
      </c>
    </row>
    <row r="70" spans="1:10">
      <c r="A70" s="1" t="s">
        <v>55</v>
      </c>
      <c r="B70" s="15" t="s">
        <v>1493</v>
      </c>
      <c r="C70" s="81" t="str">
        <f>C71</f>
        <v>214</v>
      </c>
      <c r="D70" s="77" t="str">
        <f>DEC2HEX(HEX2DEC(INDEX(BaseAddressTable!$B$2:$B$96,(MATCH(A70,BaseAddressTable!$A$2:$A$96,0))))+HEX2DEC(C70))</f>
        <v>A026E214</v>
      </c>
      <c r="E70" s="15" t="s">
        <v>153</v>
      </c>
      <c r="F70" s="15" t="s">
        <v>1096</v>
      </c>
      <c r="G70" s="15" t="s">
        <v>244</v>
      </c>
      <c r="H70" s="81">
        <v>0</v>
      </c>
      <c r="I70" s="82" t="s">
        <v>1080</v>
      </c>
      <c r="J70" s="15" t="s">
        <v>1097</v>
      </c>
    </row>
    <row r="71" spans="1:10">
      <c r="A71" s="1" t="s">
        <v>55</v>
      </c>
      <c r="B71" s="15" t="s">
        <v>1493</v>
      </c>
      <c r="C71" s="81" t="str">
        <f>DEC2HEX(HEX2DEC(C66)+4)</f>
        <v>214</v>
      </c>
      <c r="D71" s="77" t="str">
        <f>DEC2HEX(HEX2DEC(INDEX(BaseAddressTable!$B$2:$B$96,(MATCH(A71,BaseAddressTable!$A$2:$A$96,0))))+HEX2DEC(C71))</f>
        <v>A026E214</v>
      </c>
      <c r="E71" s="15" t="s">
        <v>153</v>
      </c>
      <c r="F71" s="15" t="s">
        <v>1098</v>
      </c>
      <c r="G71" s="15" t="s">
        <v>1083</v>
      </c>
      <c r="H71" s="81">
        <v>0</v>
      </c>
      <c r="I71" s="89" t="s">
        <v>1084</v>
      </c>
      <c r="J71" s="15" t="s">
        <v>1099</v>
      </c>
    </row>
    <row r="72" spans="1:10">
      <c r="A72" s="1" t="s">
        <v>55</v>
      </c>
      <c r="B72" s="1" t="s">
        <v>1494</v>
      </c>
      <c r="C72" s="81" t="str">
        <f>DEC2HEX(HEX2DEC(C69)+4)</f>
        <v>218</v>
      </c>
      <c r="D72" s="77" t="str">
        <f>DEC2HEX(HEX2DEC(INDEX(BaseAddressTable!$B$2:$B$96,(MATCH(A72,BaseAddressTable!$A$2:$A$96,0))))+HEX2DEC(C72))</f>
        <v>A026E218</v>
      </c>
      <c r="E72" s="1" t="s">
        <v>153</v>
      </c>
      <c r="F72" s="1" t="s">
        <v>1101</v>
      </c>
      <c r="G72" s="1" t="s">
        <v>135</v>
      </c>
      <c r="H72" s="4" t="s">
        <v>190</v>
      </c>
      <c r="I72" s="41" t="s">
        <v>1077</v>
      </c>
      <c r="J72" s="1" t="s">
        <v>1102</v>
      </c>
    </row>
    <row r="73" spans="1:10">
      <c r="A73" s="1" t="s">
        <v>55</v>
      </c>
      <c r="B73" s="1" t="s">
        <v>1494</v>
      </c>
      <c r="C73" s="4" t="str">
        <f>C74</f>
        <v>218</v>
      </c>
      <c r="D73" s="77" t="str">
        <f>DEC2HEX(HEX2DEC(INDEX(BaseAddressTable!$B$2:$B$96,(MATCH(A73,BaseAddressTable!$A$2:$A$96,0))))+HEX2DEC(C73))</f>
        <v>A026E218</v>
      </c>
      <c r="E73" s="1" t="s">
        <v>153</v>
      </c>
      <c r="F73" s="1" t="s">
        <v>1103</v>
      </c>
      <c r="G73" s="1" t="s">
        <v>244</v>
      </c>
      <c r="H73" s="4">
        <v>0</v>
      </c>
      <c r="I73" s="41" t="s">
        <v>1080</v>
      </c>
      <c r="J73" s="1" t="s">
        <v>1104</v>
      </c>
    </row>
    <row r="74" spans="1:10">
      <c r="A74" s="1" t="s">
        <v>55</v>
      </c>
      <c r="B74" s="39" t="s">
        <v>1494</v>
      </c>
      <c r="C74" s="87" t="str">
        <f>DEC2HEX(HEX2DEC(C69)+4)</f>
        <v>218</v>
      </c>
      <c r="D74" s="77" t="str">
        <f>DEC2HEX(HEX2DEC(INDEX(BaseAddressTable!$B$2:$B$96,(MATCH(A74,BaseAddressTable!$A$2:$A$96,0))))+HEX2DEC(C74))</f>
        <v>A026E218</v>
      </c>
      <c r="E74" s="39" t="s">
        <v>153</v>
      </c>
      <c r="F74" s="39" t="s">
        <v>1105</v>
      </c>
      <c r="G74" s="39" t="s">
        <v>1083</v>
      </c>
      <c r="H74" s="87">
        <v>0</v>
      </c>
      <c r="I74" s="90" t="s">
        <v>1084</v>
      </c>
      <c r="J74" s="39" t="s">
        <v>1106</v>
      </c>
    </row>
    <row r="75" spans="1:10">
      <c r="A75" s="1" t="s">
        <v>55</v>
      </c>
      <c r="B75" s="1" t="s">
        <v>1495</v>
      </c>
      <c r="C75" s="85" t="str">
        <f>DEC2HEX(HEX2DEC(C72)+4)</f>
        <v>21C</v>
      </c>
      <c r="D75" s="77" t="str">
        <f>DEC2HEX(HEX2DEC(INDEX(BaseAddressTable!$B$2:$B$96,(MATCH(A75,BaseAddressTable!$A$2:$A$96,0))))+HEX2DEC(C75))</f>
        <v>A026E21C</v>
      </c>
      <c r="E75" s="1" t="s">
        <v>153</v>
      </c>
      <c r="F75" s="1" t="s">
        <v>1108</v>
      </c>
      <c r="G75" s="1" t="s">
        <v>135</v>
      </c>
      <c r="H75" s="4" t="s">
        <v>190</v>
      </c>
      <c r="I75" s="41" t="s">
        <v>1077</v>
      </c>
      <c r="J75" s="1" t="s">
        <v>1109</v>
      </c>
    </row>
    <row r="76" spans="1:10">
      <c r="A76" s="1" t="s">
        <v>55</v>
      </c>
      <c r="B76" s="1" t="s">
        <v>1495</v>
      </c>
      <c r="C76" s="88" t="str">
        <f>C77</f>
        <v>21C</v>
      </c>
      <c r="D76" s="77" t="str">
        <f>DEC2HEX(HEX2DEC(INDEX(BaseAddressTable!$B$2:$B$96,(MATCH(A76,BaseAddressTable!$A$2:$A$96,0))))+HEX2DEC(C76))</f>
        <v>A026E21C</v>
      </c>
      <c r="E76" s="1" t="s">
        <v>153</v>
      </c>
      <c r="F76" s="1" t="s">
        <v>1110</v>
      </c>
      <c r="G76" s="1" t="s">
        <v>244</v>
      </c>
      <c r="H76" s="4">
        <v>0</v>
      </c>
      <c r="I76" s="41" t="s">
        <v>1080</v>
      </c>
      <c r="J76" s="1" t="s">
        <v>1111</v>
      </c>
    </row>
    <row r="77" spans="1:10">
      <c r="A77" s="1" t="s">
        <v>55</v>
      </c>
      <c r="B77" s="1" t="s">
        <v>1495</v>
      </c>
      <c r="C77" s="88" t="str">
        <f>DEC2HEX(HEX2DEC(C74)+4)</f>
        <v>21C</v>
      </c>
      <c r="D77" s="77" t="str">
        <f>DEC2HEX(HEX2DEC(INDEX(BaseAddressTable!$B$2:$B$96,(MATCH(A77,BaseAddressTable!$A$2:$A$96,0))))+HEX2DEC(C77))</f>
        <v>A026E21C</v>
      </c>
      <c r="E77" s="1" t="s">
        <v>153</v>
      </c>
      <c r="F77" s="1" t="s">
        <v>1112</v>
      </c>
      <c r="G77" s="1" t="s">
        <v>1083</v>
      </c>
      <c r="H77" s="4">
        <v>0</v>
      </c>
      <c r="I77" s="5" t="s">
        <v>1084</v>
      </c>
      <c r="J77" s="1" t="s">
        <v>1113</v>
      </c>
    </row>
    <row r="78" spans="1:10">
      <c r="A78" s="1" t="s">
        <v>55</v>
      </c>
      <c r="B78" s="1" t="s">
        <v>1496</v>
      </c>
      <c r="C78" s="85" t="str">
        <f>DEC2HEX(HEX2DEC(C75)+4)</f>
        <v>220</v>
      </c>
      <c r="D78" s="77" t="str">
        <f>DEC2HEX(HEX2DEC(INDEX(BaseAddressTable!$B$2:$B$96,(MATCH(A78,BaseAddressTable!$A$2:$A$96,0))))+HEX2DEC(C78))</f>
        <v>A026E220</v>
      </c>
      <c r="E78" s="1" t="s">
        <v>153</v>
      </c>
      <c r="F78" s="1" t="s">
        <v>1115</v>
      </c>
      <c r="G78" s="1" t="s">
        <v>135</v>
      </c>
      <c r="H78" s="4" t="s">
        <v>190</v>
      </c>
      <c r="I78" s="41" t="s">
        <v>1077</v>
      </c>
      <c r="J78" s="1" t="s">
        <v>1116</v>
      </c>
    </row>
    <row r="79" spans="1:10">
      <c r="A79" s="1" t="s">
        <v>55</v>
      </c>
      <c r="B79" s="1" t="s">
        <v>1496</v>
      </c>
      <c r="C79" s="4" t="str">
        <f>C80</f>
        <v>220</v>
      </c>
      <c r="D79" s="77" t="str">
        <f>DEC2HEX(HEX2DEC(INDEX(BaseAddressTable!$B$2:$B$96,(MATCH(A79,BaseAddressTable!$A$2:$A$96,0))))+HEX2DEC(C79))</f>
        <v>A026E220</v>
      </c>
      <c r="E79" s="1" t="s">
        <v>153</v>
      </c>
      <c r="F79" s="1" t="s">
        <v>1117</v>
      </c>
      <c r="G79" s="1" t="s">
        <v>244</v>
      </c>
      <c r="H79" s="4">
        <v>0</v>
      </c>
      <c r="I79" s="41" t="s">
        <v>1080</v>
      </c>
      <c r="J79" s="1" t="s">
        <v>1118</v>
      </c>
    </row>
    <row r="80" spans="1:10">
      <c r="A80" s="1" t="s">
        <v>55</v>
      </c>
      <c r="B80" s="1" t="s">
        <v>1496</v>
      </c>
      <c r="C80" s="4" t="str">
        <f>DEC2HEX(HEX2DEC(C77)+4)</f>
        <v>220</v>
      </c>
      <c r="D80" s="77" t="str">
        <f>DEC2HEX(HEX2DEC(INDEX(BaseAddressTable!$B$2:$B$96,(MATCH(A80,BaseAddressTable!$A$2:$A$96,0))))+HEX2DEC(C80))</f>
        <v>A026E220</v>
      </c>
      <c r="E80" s="1" t="s">
        <v>153</v>
      </c>
      <c r="F80" s="1" t="s">
        <v>1119</v>
      </c>
      <c r="G80" s="1" t="s">
        <v>1083</v>
      </c>
      <c r="H80" s="4">
        <v>0</v>
      </c>
      <c r="I80" s="5" t="s">
        <v>1084</v>
      </c>
      <c r="J80" s="1" t="s">
        <v>1120</v>
      </c>
    </row>
    <row r="81" spans="1:10">
      <c r="A81" s="1" t="s">
        <v>55</v>
      </c>
      <c r="B81" s="1" t="s">
        <v>1497</v>
      </c>
      <c r="C81" s="4" t="str">
        <f>C82</f>
        <v>224</v>
      </c>
      <c r="D81" s="77" t="str">
        <f>DEC2HEX(HEX2DEC(INDEX(BaseAddressTable!$B$2:$B$96,(MATCH(A81,BaseAddressTable!$A$2:$A$96,0))))+HEX2DEC(C81))</f>
        <v>A026E224</v>
      </c>
      <c r="E81" s="1" t="s">
        <v>153</v>
      </c>
      <c r="F81" s="1" t="s">
        <v>1122</v>
      </c>
      <c r="G81" s="1" t="s">
        <v>135</v>
      </c>
      <c r="H81" s="4" t="s">
        <v>190</v>
      </c>
      <c r="I81" s="41" t="s">
        <v>1077</v>
      </c>
      <c r="J81" s="1" t="s">
        <v>1123</v>
      </c>
    </row>
    <row r="82" spans="1:10">
      <c r="A82" s="1" t="s">
        <v>55</v>
      </c>
      <c r="B82" s="1" t="s">
        <v>1497</v>
      </c>
      <c r="C82" s="4" t="str">
        <f>C83</f>
        <v>224</v>
      </c>
      <c r="D82" s="77" t="str">
        <f>DEC2HEX(HEX2DEC(INDEX(BaseAddressTable!$B$2:$B$96,(MATCH(A82,BaseAddressTable!$A$2:$A$96,0))))+HEX2DEC(C82))</f>
        <v>A026E224</v>
      </c>
      <c r="E82" s="1" t="s">
        <v>153</v>
      </c>
      <c r="F82" s="1" t="s">
        <v>1124</v>
      </c>
      <c r="G82" s="1" t="s">
        <v>244</v>
      </c>
      <c r="H82" s="4">
        <v>0</v>
      </c>
      <c r="I82" s="41" t="s">
        <v>1080</v>
      </c>
      <c r="J82" s="1" t="s">
        <v>1125</v>
      </c>
    </row>
    <row r="83" spans="1:10">
      <c r="A83" s="1" t="s">
        <v>55</v>
      </c>
      <c r="B83" s="1" t="s">
        <v>1497</v>
      </c>
      <c r="C83" s="4" t="str">
        <f>DEC2HEX(HEX2DEC(C78)+4)</f>
        <v>224</v>
      </c>
      <c r="D83" s="77" t="str">
        <f>DEC2HEX(HEX2DEC(INDEX(BaseAddressTable!$B$2:$B$96,(MATCH(A83,BaseAddressTable!$A$2:$A$96,0))))+HEX2DEC(C83))</f>
        <v>A026E224</v>
      </c>
      <c r="E83" s="1" t="s">
        <v>153</v>
      </c>
      <c r="F83" s="1" t="s">
        <v>1126</v>
      </c>
      <c r="G83" s="1" t="s">
        <v>1083</v>
      </c>
      <c r="H83" s="4">
        <v>0</v>
      </c>
      <c r="I83" s="5" t="s">
        <v>1084</v>
      </c>
      <c r="J83" s="1" t="s">
        <v>1127</v>
      </c>
    </row>
    <row r="84" spans="1:10">
      <c r="A84" s="1" t="s">
        <v>55</v>
      </c>
      <c r="B84" s="1" t="s">
        <v>1498</v>
      </c>
      <c r="C84" s="4" t="str">
        <f>C85</f>
        <v>228</v>
      </c>
      <c r="D84" s="77" t="str">
        <f>DEC2HEX(HEX2DEC(INDEX(BaseAddressTable!$B$2:$B$96,(MATCH(A84,BaseAddressTable!$A$2:$A$96,0))))+HEX2DEC(C84))</f>
        <v>A026E228</v>
      </c>
      <c r="E84" s="1" t="s">
        <v>153</v>
      </c>
      <c r="F84" s="1" t="s">
        <v>1129</v>
      </c>
      <c r="G84" s="1" t="s">
        <v>135</v>
      </c>
      <c r="H84" s="4" t="s">
        <v>190</v>
      </c>
      <c r="I84" s="41" t="s">
        <v>1077</v>
      </c>
      <c r="J84" s="1" t="s">
        <v>1130</v>
      </c>
    </row>
    <row r="85" spans="1:10">
      <c r="A85" s="1" t="s">
        <v>55</v>
      </c>
      <c r="B85" s="1" t="s">
        <v>1498</v>
      </c>
      <c r="C85" s="4" t="str">
        <f>C86</f>
        <v>228</v>
      </c>
      <c r="D85" s="77" t="str">
        <f>DEC2HEX(HEX2DEC(INDEX(BaseAddressTable!$B$2:$B$96,(MATCH(A85,BaseAddressTable!$A$2:$A$96,0))))+HEX2DEC(C85))</f>
        <v>A026E228</v>
      </c>
      <c r="E85" s="1" t="s">
        <v>153</v>
      </c>
      <c r="F85" s="1" t="s">
        <v>1131</v>
      </c>
      <c r="G85" s="1" t="s">
        <v>244</v>
      </c>
      <c r="H85" s="4">
        <v>0</v>
      </c>
      <c r="I85" s="41" t="s">
        <v>1080</v>
      </c>
      <c r="J85" s="1" t="s">
        <v>1132</v>
      </c>
    </row>
    <row r="86" spans="1:10">
      <c r="A86" s="1" t="s">
        <v>55</v>
      </c>
      <c r="B86" s="1" t="s">
        <v>1498</v>
      </c>
      <c r="C86" s="4" t="str">
        <f>DEC2HEX(HEX2DEC(C81)+4)</f>
        <v>228</v>
      </c>
      <c r="D86" s="77" t="str">
        <f>DEC2HEX(HEX2DEC(INDEX(BaseAddressTable!$B$2:$B$96,(MATCH(A86,BaseAddressTable!$A$2:$A$96,0))))+HEX2DEC(C86))</f>
        <v>A026E228</v>
      </c>
      <c r="E86" s="1" t="s">
        <v>153</v>
      </c>
      <c r="F86" s="1" t="s">
        <v>1133</v>
      </c>
      <c r="G86" s="1" t="s">
        <v>1083</v>
      </c>
      <c r="H86" s="4">
        <v>0</v>
      </c>
      <c r="I86" s="5" t="s">
        <v>1084</v>
      </c>
      <c r="J86" s="1" t="s">
        <v>1134</v>
      </c>
    </row>
    <row r="87" spans="1:10">
      <c r="A87" s="1" t="s">
        <v>55</v>
      </c>
      <c r="B87" s="1" t="s">
        <v>1499</v>
      </c>
      <c r="C87" s="4" t="str">
        <f>C88</f>
        <v>22C</v>
      </c>
      <c r="D87" s="77" t="str">
        <f>DEC2HEX(HEX2DEC(INDEX(BaseAddressTable!$B$2:$B$96,(MATCH(A87,BaseAddressTable!$A$2:$A$96,0))))+HEX2DEC(C87))</f>
        <v>A026E22C</v>
      </c>
      <c r="E87" s="1" t="s">
        <v>153</v>
      </c>
      <c r="F87" s="1" t="s">
        <v>1136</v>
      </c>
      <c r="G87" s="1" t="s">
        <v>135</v>
      </c>
      <c r="H87" s="4" t="s">
        <v>190</v>
      </c>
      <c r="I87" s="41" t="s">
        <v>1077</v>
      </c>
      <c r="J87" s="1" t="s">
        <v>1137</v>
      </c>
    </row>
    <row r="88" spans="1:10">
      <c r="A88" s="1" t="s">
        <v>55</v>
      </c>
      <c r="B88" s="1" t="s">
        <v>1499</v>
      </c>
      <c r="C88" s="4" t="str">
        <f>C89</f>
        <v>22C</v>
      </c>
      <c r="D88" s="77" t="str">
        <f>DEC2HEX(HEX2DEC(INDEX(BaseAddressTable!$B$2:$B$96,(MATCH(A88,BaseAddressTable!$A$2:$A$96,0))))+HEX2DEC(C88))</f>
        <v>A026E22C</v>
      </c>
      <c r="E88" s="1" t="s">
        <v>153</v>
      </c>
      <c r="F88" s="1" t="s">
        <v>1138</v>
      </c>
      <c r="G88" s="1" t="s">
        <v>244</v>
      </c>
      <c r="H88" s="4">
        <v>0</v>
      </c>
      <c r="I88" s="41" t="s">
        <v>1080</v>
      </c>
      <c r="J88" s="1" t="s">
        <v>1139</v>
      </c>
    </row>
    <row r="89" spans="1:10">
      <c r="A89" s="1" t="s">
        <v>55</v>
      </c>
      <c r="B89" s="1" t="s">
        <v>1499</v>
      </c>
      <c r="C89" s="4" t="str">
        <f>DEC2HEX(HEX2DEC(C86)+4)</f>
        <v>22C</v>
      </c>
      <c r="D89" s="77" t="str">
        <f>DEC2HEX(HEX2DEC(INDEX(BaseAddressTable!$B$2:$B$96,(MATCH(A89,BaseAddressTable!$A$2:$A$96,0))))+HEX2DEC(C89))</f>
        <v>A026E22C</v>
      </c>
      <c r="E89" s="1" t="s">
        <v>153</v>
      </c>
      <c r="F89" s="1" t="s">
        <v>1140</v>
      </c>
      <c r="G89" s="1" t="s">
        <v>1083</v>
      </c>
      <c r="H89" s="4">
        <v>0</v>
      </c>
      <c r="I89" s="5" t="s">
        <v>1084</v>
      </c>
      <c r="J89" s="1" t="s">
        <v>1141</v>
      </c>
    </row>
    <row r="90" spans="1:10">
      <c r="A90" s="1" t="s">
        <v>55</v>
      </c>
      <c r="B90" s="1" t="s">
        <v>1500</v>
      </c>
      <c r="C90" s="4" t="str">
        <f>C91</f>
        <v>230</v>
      </c>
      <c r="D90" s="77" t="str">
        <f>DEC2HEX(HEX2DEC(INDEX(BaseAddressTable!$B$2:$B$96,(MATCH(A90,BaseAddressTable!$A$2:$A$96,0))))+HEX2DEC(C90))</f>
        <v>A026E230</v>
      </c>
      <c r="E90" s="1" t="s">
        <v>153</v>
      </c>
      <c r="F90" s="1" t="s">
        <v>1143</v>
      </c>
      <c r="G90" s="1" t="s">
        <v>135</v>
      </c>
      <c r="H90" s="4" t="s">
        <v>190</v>
      </c>
      <c r="I90" s="41" t="s">
        <v>1077</v>
      </c>
      <c r="J90" s="1" t="s">
        <v>1144</v>
      </c>
    </row>
    <row r="91" spans="1:10">
      <c r="A91" s="1" t="s">
        <v>55</v>
      </c>
      <c r="B91" s="1" t="s">
        <v>1500</v>
      </c>
      <c r="C91" s="4" t="str">
        <f>C92</f>
        <v>230</v>
      </c>
      <c r="D91" s="77" t="str">
        <f>DEC2HEX(HEX2DEC(INDEX(BaseAddressTable!$B$2:$B$96,(MATCH(A91,BaseAddressTable!$A$2:$A$96,0))))+HEX2DEC(C91))</f>
        <v>A026E230</v>
      </c>
      <c r="E91" s="1" t="s">
        <v>153</v>
      </c>
      <c r="F91" s="1" t="s">
        <v>1145</v>
      </c>
      <c r="G91" s="1" t="s">
        <v>244</v>
      </c>
      <c r="H91" s="4">
        <v>0</v>
      </c>
      <c r="I91" s="41" t="s">
        <v>1080</v>
      </c>
      <c r="J91" s="1" t="s">
        <v>1146</v>
      </c>
    </row>
    <row r="92" spans="1:10">
      <c r="A92" s="1" t="s">
        <v>55</v>
      </c>
      <c r="B92" s="1" t="s">
        <v>1500</v>
      </c>
      <c r="C92" s="4" t="str">
        <f>DEC2HEX(HEX2DEC(C89)+4)</f>
        <v>230</v>
      </c>
      <c r="D92" s="77" t="str">
        <f>DEC2HEX(HEX2DEC(INDEX(BaseAddressTable!$B$2:$B$96,(MATCH(A92,BaseAddressTable!$A$2:$A$96,0))))+HEX2DEC(C92))</f>
        <v>A026E230</v>
      </c>
      <c r="E92" s="1" t="s">
        <v>153</v>
      </c>
      <c r="F92" s="1" t="s">
        <v>1147</v>
      </c>
      <c r="G92" s="1" t="s">
        <v>1083</v>
      </c>
      <c r="H92" s="4">
        <v>0</v>
      </c>
      <c r="I92" s="5" t="s">
        <v>1084</v>
      </c>
      <c r="J92" s="1" t="s">
        <v>1148</v>
      </c>
    </row>
    <row r="93" spans="1:10">
      <c r="A93" s="1" t="s">
        <v>55</v>
      </c>
      <c r="B93" s="1" t="s">
        <v>1501</v>
      </c>
      <c r="C93" s="4" t="str">
        <f>C94</f>
        <v>234</v>
      </c>
      <c r="D93" s="77" t="str">
        <f>DEC2HEX(HEX2DEC(INDEX(BaseAddressTable!$B$2:$B$96,(MATCH(A93,BaseAddressTable!$A$2:$A$96,0))))+HEX2DEC(C93))</f>
        <v>A026E234</v>
      </c>
      <c r="E93" s="1" t="s">
        <v>153</v>
      </c>
      <c r="F93" s="1" t="s">
        <v>1150</v>
      </c>
      <c r="G93" s="1" t="s">
        <v>135</v>
      </c>
      <c r="H93" s="4" t="s">
        <v>190</v>
      </c>
      <c r="I93" s="41" t="s">
        <v>1077</v>
      </c>
      <c r="J93" s="1" t="s">
        <v>1151</v>
      </c>
    </row>
    <row r="94" spans="1:10">
      <c r="A94" s="1" t="s">
        <v>55</v>
      </c>
      <c r="B94" s="1" t="s">
        <v>1501</v>
      </c>
      <c r="C94" s="4" t="str">
        <f>C95</f>
        <v>234</v>
      </c>
      <c r="D94" s="77" t="str">
        <f>DEC2HEX(HEX2DEC(INDEX(BaseAddressTable!$B$2:$B$96,(MATCH(A94,BaseAddressTable!$A$2:$A$96,0))))+HEX2DEC(C94))</f>
        <v>A026E234</v>
      </c>
      <c r="E94" s="1" t="s">
        <v>153</v>
      </c>
      <c r="F94" s="1" t="s">
        <v>1152</v>
      </c>
      <c r="G94" s="1" t="s">
        <v>244</v>
      </c>
      <c r="H94" s="4">
        <v>0</v>
      </c>
      <c r="I94" s="41" t="s">
        <v>1080</v>
      </c>
      <c r="J94" s="1" t="s">
        <v>1153</v>
      </c>
    </row>
    <row r="95" spans="1:10">
      <c r="A95" s="1" t="s">
        <v>55</v>
      </c>
      <c r="B95" s="1" t="s">
        <v>1501</v>
      </c>
      <c r="C95" s="4" t="str">
        <f>DEC2HEX(HEX2DEC(C90)+4)</f>
        <v>234</v>
      </c>
      <c r="D95" s="77" t="str">
        <f>DEC2HEX(HEX2DEC(INDEX(BaseAddressTable!$B$2:$B$96,(MATCH(A95,BaseAddressTable!$A$2:$A$96,0))))+HEX2DEC(C95))</f>
        <v>A026E234</v>
      </c>
      <c r="E95" s="1" t="s">
        <v>153</v>
      </c>
      <c r="F95" s="1" t="s">
        <v>1154</v>
      </c>
      <c r="G95" s="1" t="s">
        <v>1083</v>
      </c>
      <c r="H95" s="4">
        <v>0</v>
      </c>
      <c r="I95" s="5" t="s">
        <v>1084</v>
      </c>
      <c r="J95" s="1" t="s">
        <v>1155</v>
      </c>
    </row>
    <row r="96" spans="1:10">
      <c r="A96" s="1" t="s">
        <v>55</v>
      </c>
      <c r="B96" s="1" t="s">
        <v>1502</v>
      </c>
      <c r="C96" s="4" t="str">
        <f>C97</f>
        <v>238</v>
      </c>
      <c r="D96" s="77" t="str">
        <f>DEC2HEX(HEX2DEC(INDEX(BaseAddressTable!$B$2:$B$96,(MATCH(A96,BaseAddressTable!$A$2:$A$96,0))))+HEX2DEC(C96))</f>
        <v>A026E238</v>
      </c>
      <c r="E96" s="1" t="s">
        <v>153</v>
      </c>
      <c r="F96" s="1" t="s">
        <v>1157</v>
      </c>
      <c r="G96" s="1" t="s">
        <v>135</v>
      </c>
      <c r="H96" s="4" t="s">
        <v>190</v>
      </c>
      <c r="I96" s="41" t="s">
        <v>1077</v>
      </c>
      <c r="J96" s="1" t="s">
        <v>1158</v>
      </c>
    </row>
    <row r="97" spans="1:10">
      <c r="A97" s="1" t="s">
        <v>55</v>
      </c>
      <c r="B97" s="1" t="s">
        <v>1502</v>
      </c>
      <c r="C97" s="4" t="str">
        <f>C98</f>
        <v>238</v>
      </c>
      <c r="D97" s="77" t="str">
        <f>DEC2HEX(HEX2DEC(INDEX(BaseAddressTable!$B$2:$B$96,(MATCH(A97,BaseAddressTable!$A$2:$A$96,0))))+HEX2DEC(C97))</f>
        <v>A026E238</v>
      </c>
      <c r="E97" s="1" t="s">
        <v>153</v>
      </c>
      <c r="F97" s="1" t="s">
        <v>1159</v>
      </c>
      <c r="G97" s="1" t="s">
        <v>244</v>
      </c>
      <c r="H97" s="4">
        <v>0</v>
      </c>
      <c r="I97" s="41" t="s">
        <v>1080</v>
      </c>
      <c r="J97" s="1" t="s">
        <v>1160</v>
      </c>
    </row>
    <row r="98" spans="1:10">
      <c r="A98" s="1" t="s">
        <v>55</v>
      </c>
      <c r="B98" s="1" t="s">
        <v>1502</v>
      </c>
      <c r="C98" s="4" t="str">
        <f>DEC2HEX(HEX2DEC(C93)+4)</f>
        <v>238</v>
      </c>
      <c r="D98" s="77" t="str">
        <f>DEC2HEX(HEX2DEC(INDEX(BaseAddressTable!$B$2:$B$96,(MATCH(A98,BaseAddressTable!$A$2:$A$96,0))))+HEX2DEC(C98))</f>
        <v>A026E238</v>
      </c>
      <c r="E98" s="1" t="s">
        <v>153</v>
      </c>
      <c r="F98" s="1" t="s">
        <v>1161</v>
      </c>
      <c r="G98" s="1" t="s">
        <v>1083</v>
      </c>
      <c r="H98" s="4">
        <v>0</v>
      </c>
      <c r="I98" s="5" t="s">
        <v>1084</v>
      </c>
      <c r="J98" s="1" t="s">
        <v>1162</v>
      </c>
    </row>
    <row r="99" spans="1:10">
      <c r="A99" s="1" t="s">
        <v>55</v>
      </c>
      <c r="B99" s="1" t="s">
        <v>1503</v>
      </c>
      <c r="C99" s="4" t="str">
        <f>C100</f>
        <v>23C</v>
      </c>
      <c r="D99" s="77" t="str">
        <f>DEC2HEX(HEX2DEC(INDEX(BaseAddressTable!$B$2:$B$96,(MATCH(A99,BaseAddressTable!$A$2:$A$96,0))))+HEX2DEC(C99))</f>
        <v>A026E23C</v>
      </c>
      <c r="E99" s="1" t="s">
        <v>153</v>
      </c>
      <c r="F99" s="1" t="s">
        <v>1164</v>
      </c>
      <c r="G99" s="1" t="s">
        <v>135</v>
      </c>
      <c r="H99" s="4" t="s">
        <v>190</v>
      </c>
      <c r="I99" s="41" t="s">
        <v>1077</v>
      </c>
      <c r="J99" s="1" t="s">
        <v>1165</v>
      </c>
    </row>
    <row r="100" spans="1:10">
      <c r="A100" s="1" t="s">
        <v>55</v>
      </c>
      <c r="B100" s="1" t="s">
        <v>1503</v>
      </c>
      <c r="C100" s="4" t="str">
        <f>C101</f>
        <v>23C</v>
      </c>
      <c r="D100" s="77" t="str">
        <f>DEC2HEX(HEX2DEC(INDEX(BaseAddressTable!$B$2:$B$96,(MATCH(A100,BaseAddressTable!$A$2:$A$96,0))))+HEX2DEC(C100))</f>
        <v>A026E23C</v>
      </c>
      <c r="E100" s="1" t="s">
        <v>153</v>
      </c>
      <c r="F100" s="1" t="s">
        <v>1166</v>
      </c>
      <c r="G100" s="1" t="s">
        <v>244</v>
      </c>
      <c r="H100" s="4">
        <v>0</v>
      </c>
      <c r="I100" s="41" t="s">
        <v>1080</v>
      </c>
      <c r="J100" s="1" t="s">
        <v>1167</v>
      </c>
    </row>
    <row r="101" spans="1:10">
      <c r="A101" s="1" t="s">
        <v>55</v>
      </c>
      <c r="B101" s="1" t="s">
        <v>1503</v>
      </c>
      <c r="C101" s="4" t="str">
        <f>DEC2HEX(HEX2DEC(C98)+4)</f>
        <v>23C</v>
      </c>
      <c r="D101" s="77" t="str">
        <f>DEC2HEX(HEX2DEC(INDEX(BaseAddressTable!$B$2:$B$96,(MATCH(A101,BaseAddressTable!$A$2:$A$96,0))))+HEX2DEC(C101))</f>
        <v>A026E23C</v>
      </c>
      <c r="E101" s="1" t="s">
        <v>153</v>
      </c>
      <c r="F101" s="1" t="s">
        <v>1168</v>
      </c>
      <c r="G101" s="1" t="s">
        <v>1083</v>
      </c>
      <c r="H101" s="4">
        <v>0</v>
      </c>
      <c r="I101" s="5" t="s">
        <v>1084</v>
      </c>
      <c r="J101" s="1" t="s">
        <v>1169</v>
      </c>
    </row>
    <row r="102" spans="1:10">
      <c r="A102" s="1" t="s">
        <v>55</v>
      </c>
      <c r="B102" s="1" t="s">
        <v>1504</v>
      </c>
      <c r="C102" s="4" t="str">
        <f>C103</f>
        <v>240</v>
      </c>
      <c r="D102" s="77" t="str">
        <f>DEC2HEX(HEX2DEC(INDEX(BaseAddressTable!$B$2:$B$96,(MATCH(A102,BaseAddressTable!$A$2:$A$96,0))))+HEX2DEC(C102))</f>
        <v>A026E240</v>
      </c>
      <c r="E102" s="1" t="s">
        <v>153</v>
      </c>
      <c r="F102" s="1" t="s">
        <v>1171</v>
      </c>
      <c r="G102" s="1" t="s">
        <v>135</v>
      </c>
      <c r="H102" s="4" t="s">
        <v>190</v>
      </c>
      <c r="I102" s="41" t="s">
        <v>1077</v>
      </c>
      <c r="J102" s="1" t="s">
        <v>1172</v>
      </c>
    </row>
    <row r="103" spans="1:10">
      <c r="A103" s="1" t="s">
        <v>55</v>
      </c>
      <c r="B103" s="1" t="s">
        <v>1504</v>
      </c>
      <c r="C103" s="4" t="str">
        <f>C104</f>
        <v>240</v>
      </c>
      <c r="D103" s="77" t="str">
        <f>DEC2HEX(HEX2DEC(INDEX(BaseAddressTable!$B$2:$B$96,(MATCH(A103,BaseAddressTable!$A$2:$A$96,0))))+HEX2DEC(C103))</f>
        <v>A026E240</v>
      </c>
      <c r="E103" s="1" t="s">
        <v>153</v>
      </c>
      <c r="F103" s="1" t="s">
        <v>1173</v>
      </c>
      <c r="G103" s="1" t="s">
        <v>244</v>
      </c>
      <c r="H103" s="4">
        <v>0</v>
      </c>
      <c r="I103" s="41" t="s">
        <v>1080</v>
      </c>
      <c r="J103" s="1" t="s">
        <v>1174</v>
      </c>
    </row>
    <row r="104" spans="1:10">
      <c r="A104" s="1" t="s">
        <v>55</v>
      </c>
      <c r="B104" s="1" t="s">
        <v>1504</v>
      </c>
      <c r="C104" s="4" t="str">
        <f>DEC2HEX(HEX2DEC(C101)+4)</f>
        <v>240</v>
      </c>
      <c r="D104" s="77" t="str">
        <f>DEC2HEX(HEX2DEC(INDEX(BaseAddressTable!$B$2:$B$96,(MATCH(A104,BaseAddressTable!$A$2:$A$96,0))))+HEX2DEC(C104))</f>
        <v>A026E240</v>
      </c>
      <c r="E104" s="1" t="s">
        <v>153</v>
      </c>
      <c r="F104" s="1" t="s">
        <v>1175</v>
      </c>
      <c r="G104" s="1" t="s">
        <v>1083</v>
      </c>
      <c r="H104" s="4">
        <v>0</v>
      </c>
      <c r="I104" s="5" t="s">
        <v>1084</v>
      </c>
      <c r="J104" s="1" t="s">
        <v>1176</v>
      </c>
    </row>
    <row r="105" spans="1:10">
      <c r="A105" s="1" t="s">
        <v>55</v>
      </c>
      <c r="B105" s="1" t="s">
        <v>1505</v>
      </c>
      <c r="C105" s="4" t="str">
        <f>C106</f>
        <v>244</v>
      </c>
      <c r="D105" s="77" t="str">
        <f>DEC2HEX(HEX2DEC(INDEX(BaseAddressTable!$B$2:$B$96,(MATCH(A105,BaseAddressTable!$A$2:$A$96,0))))+HEX2DEC(C105))</f>
        <v>A026E244</v>
      </c>
      <c r="E105" s="1" t="s">
        <v>153</v>
      </c>
      <c r="F105" s="1" t="s">
        <v>1178</v>
      </c>
      <c r="G105" s="1" t="s">
        <v>135</v>
      </c>
      <c r="H105" s="4" t="s">
        <v>190</v>
      </c>
      <c r="I105" s="41" t="s">
        <v>1077</v>
      </c>
      <c r="J105" s="1" t="s">
        <v>1179</v>
      </c>
    </row>
    <row r="106" spans="1:10">
      <c r="A106" s="1" t="s">
        <v>55</v>
      </c>
      <c r="B106" s="1" t="s">
        <v>1505</v>
      </c>
      <c r="C106" s="4" t="str">
        <f>C107</f>
        <v>244</v>
      </c>
      <c r="D106" s="77" t="str">
        <f>DEC2HEX(HEX2DEC(INDEX(BaseAddressTable!$B$2:$B$96,(MATCH(A106,BaseAddressTable!$A$2:$A$96,0))))+HEX2DEC(C106))</f>
        <v>A026E244</v>
      </c>
      <c r="E106" s="1" t="s">
        <v>153</v>
      </c>
      <c r="F106" s="1" t="s">
        <v>1180</v>
      </c>
      <c r="G106" s="1" t="s">
        <v>244</v>
      </c>
      <c r="H106" s="4">
        <v>0</v>
      </c>
      <c r="I106" s="41" t="s">
        <v>1080</v>
      </c>
      <c r="J106" s="1" t="s">
        <v>1181</v>
      </c>
    </row>
    <row r="107" spans="1:10">
      <c r="A107" s="1" t="s">
        <v>55</v>
      </c>
      <c r="B107" s="1" t="s">
        <v>1505</v>
      </c>
      <c r="C107" s="4" t="str">
        <f>DEC2HEX(HEX2DEC(C102)+4)</f>
        <v>244</v>
      </c>
      <c r="D107" s="77" t="str">
        <f>DEC2HEX(HEX2DEC(INDEX(BaseAddressTable!$B$2:$B$96,(MATCH(A107,BaseAddressTable!$A$2:$A$96,0))))+HEX2DEC(C107))</f>
        <v>A026E244</v>
      </c>
      <c r="E107" s="1" t="s">
        <v>153</v>
      </c>
      <c r="F107" s="1" t="s">
        <v>1182</v>
      </c>
      <c r="G107" s="1" t="s">
        <v>1083</v>
      </c>
      <c r="H107" s="4">
        <v>0</v>
      </c>
      <c r="I107" s="5" t="s">
        <v>1084</v>
      </c>
      <c r="J107" s="1" t="s">
        <v>1183</v>
      </c>
    </row>
    <row r="108" spans="1:10">
      <c r="A108" s="1" t="s">
        <v>55</v>
      </c>
      <c r="B108" s="1" t="s">
        <v>1506</v>
      </c>
      <c r="C108" s="4" t="str">
        <f>C109</f>
        <v>248</v>
      </c>
      <c r="D108" s="77" t="str">
        <f>DEC2HEX(HEX2DEC(INDEX(BaseAddressTable!$B$2:$B$96,(MATCH(A108,BaseAddressTable!$A$2:$A$96,0))))+HEX2DEC(C108))</f>
        <v>A026E248</v>
      </c>
      <c r="E108" s="1" t="s">
        <v>153</v>
      </c>
      <c r="F108" s="1" t="s">
        <v>1185</v>
      </c>
      <c r="G108" s="1" t="s">
        <v>135</v>
      </c>
      <c r="H108" s="4" t="s">
        <v>190</v>
      </c>
      <c r="I108" s="41" t="s">
        <v>1077</v>
      </c>
      <c r="J108" s="1" t="s">
        <v>1186</v>
      </c>
    </row>
    <row r="109" spans="1:10">
      <c r="A109" s="1" t="s">
        <v>55</v>
      </c>
      <c r="B109" s="1" t="s">
        <v>1506</v>
      </c>
      <c r="C109" s="4" t="str">
        <f>C110</f>
        <v>248</v>
      </c>
      <c r="D109" s="77" t="str">
        <f>DEC2HEX(HEX2DEC(INDEX(BaseAddressTable!$B$2:$B$96,(MATCH(A109,BaseAddressTable!$A$2:$A$96,0))))+HEX2DEC(C109))</f>
        <v>A026E248</v>
      </c>
      <c r="E109" s="1" t="s">
        <v>153</v>
      </c>
      <c r="F109" s="1" t="s">
        <v>1187</v>
      </c>
      <c r="G109" s="1" t="s">
        <v>244</v>
      </c>
      <c r="H109" s="4">
        <v>0</v>
      </c>
      <c r="I109" s="41" t="s">
        <v>1080</v>
      </c>
      <c r="J109" s="1" t="s">
        <v>1188</v>
      </c>
    </row>
    <row r="110" spans="1:10">
      <c r="A110" s="1" t="s">
        <v>55</v>
      </c>
      <c r="B110" s="1" t="s">
        <v>1506</v>
      </c>
      <c r="C110" s="4" t="str">
        <f>DEC2HEX(HEX2DEC(C105)+4)</f>
        <v>248</v>
      </c>
      <c r="D110" s="77" t="str">
        <f>DEC2HEX(HEX2DEC(INDEX(BaseAddressTable!$B$2:$B$96,(MATCH(A110,BaseAddressTable!$A$2:$A$96,0))))+HEX2DEC(C110))</f>
        <v>A026E248</v>
      </c>
      <c r="E110" s="1" t="s">
        <v>153</v>
      </c>
      <c r="F110" s="1" t="s">
        <v>1189</v>
      </c>
      <c r="G110" s="1" t="s">
        <v>1083</v>
      </c>
      <c r="H110" s="4">
        <v>0</v>
      </c>
      <c r="I110" s="5" t="s">
        <v>1084</v>
      </c>
      <c r="J110" s="1" t="s">
        <v>1190</v>
      </c>
    </row>
    <row r="111" spans="1:10" ht="28.8">
      <c r="A111" s="1" t="s">
        <v>55</v>
      </c>
      <c r="B111" s="1" t="s">
        <v>1507</v>
      </c>
      <c r="C111" s="4" t="str">
        <f>DEC2HEX(HEX2DEC(C110)+4)</f>
        <v>24C</v>
      </c>
      <c r="D111" s="77" t="str">
        <f>DEC2HEX(HEX2DEC(INDEX(BaseAddressTable!$B$2:$B$96,(MATCH(A111,BaseAddressTable!$A$2:$A$96,0))))+HEX2DEC(C111))</f>
        <v>A026E24C</v>
      </c>
      <c r="E111" s="1" t="s">
        <v>153</v>
      </c>
      <c r="F111" s="1" t="s">
        <v>1192</v>
      </c>
      <c r="G111" s="1" t="s">
        <v>259</v>
      </c>
      <c r="H111" s="4">
        <v>0</v>
      </c>
      <c r="I111" s="5" t="s">
        <v>1193</v>
      </c>
      <c r="J111" s="1" t="s">
        <v>1194</v>
      </c>
    </row>
    <row r="112" spans="1:10" ht="28.8">
      <c r="A112" s="1" t="s">
        <v>55</v>
      </c>
      <c r="B112" s="1" t="s">
        <v>1507</v>
      </c>
      <c r="C112" s="4" t="str">
        <f t="shared" ref="C112:C118" si="4">C111</f>
        <v>24C</v>
      </c>
      <c r="D112" s="77" t="str">
        <f>DEC2HEX(HEX2DEC(INDEX(BaseAddressTable!$B$2:$B$96,(MATCH(A112,BaseAddressTable!$A$2:$A$96,0))))+HEX2DEC(C112))</f>
        <v>A026E24C</v>
      </c>
      <c r="E112" s="1" t="s">
        <v>153</v>
      </c>
      <c r="F112" s="1" t="s">
        <v>1195</v>
      </c>
      <c r="G112" s="1" t="s">
        <v>262</v>
      </c>
      <c r="H112" s="4">
        <v>0</v>
      </c>
      <c r="I112" s="5" t="s">
        <v>1196</v>
      </c>
      <c r="J112" s="1" t="s">
        <v>1197</v>
      </c>
    </row>
    <row r="113" spans="1:10" ht="28.8">
      <c r="A113" s="1" t="s">
        <v>55</v>
      </c>
      <c r="B113" s="1" t="s">
        <v>1507</v>
      </c>
      <c r="C113" s="4" t="str">
        <f t="shared" si="4"/>
        <v>24C</v>
      </c>
      <c r="D113" s="77" t="str">
        <f>DEC2HEX(HEX2DEC(INDEX(BaseAddressTable!$B$2:$B$96,(MATCH(A113,BaseAddressTable!$A$2:$A$96,0))))+HEX2DEC(C113))</f>
        <v>A026E24C</v>
      </c>
      <c r="E113" s="1" t="s">
        <v>153</v>
      </c>
      <c r="F113" s="1" t="s">
        <v>1198</v>
      </c>
      <c r="G113" s="1" t="s">
        <v>264</v>
      </c>
      <c r="H113" s="4">
        <v>0</v>
      </c>
      <c r="I113" s="5" t="s">
        <v>1199</v>
      </c>
      <c r="J113" s="1" t="s">
        <v>1200</v>
      </c>
    </row>
    <row r="114" spans="1:10" ht="28.8">
      <c r="A114" s="1" t="s">
        <v>55</v>
      </c>
      <c r="B114" s="1" t="s">
        <v>1507</v>
      </c>
      <c r="C114" s="4" t="str">
        <f t="shared" si="4"/>
        <v>24C</v>
      </c>
      <c r="D114" s="77" t="str">
        <f>DEC2HEX(HEX2DEC(INDEX(BaseAddressTable!$B$2:$B$96,(MATCH(A114,BaseAddressTable!$A$2:$A$96,0))))+HEX2DEC(C114))</f>
        <v>A026E24C</v>
      </c>
      <c r="E114" s="1" t="s">
        <v>153</v>
      </c>
      <c r="F114" s="1" t="s">
        <v>1201</v>
      </c>
      <c r="G114" s="1" t="s">
        <v>266</v>
      </c>
      <c r="H114" s="4">
        <v>0</v>
      </c>
      <c r="I114" s="5" t="s">
        <v>1202</v>
      </c>
      <c r="J114" s="1" t="s">
        <v>1203</v>
      </c>
    </row>
    <row r="115" spans="1:10" ht="28.8">
      <c r="A115" s="1" t="s">
        <v>55</v>
      </c>
      <c r="B115" s="1" t="s">
        <v>1507</v>
      </c>
      <c r="C115" s="4" t="str">
        <f t="shared" si="4"/>
        <v>24C</v>
      </c>
      <c r="D115" s="77" t="str">
        <f>DEC2HEX(HEX2DEC(INDEX(BaseAddressTable!$B$2:$B$96,(MATCH(A115,BaseAddressTable!$A$2:$A$96,0))))+HEX2DEC(C115))</f>
        <v>A026E24C</v>
      </c>
      <c r="E115" s="1" t="s">
        <v>153</v>
      </c>
      <c r="F115" s="1" t="s">
        <v>1204</v>
      </c>
      <c r="G115" s="1" t="s">
        <v>244</v>
      </c>
      <c r="H115" s="4">
        <v>0</v>
      </c>
      <c r="I115" s="5" t="s">
        <v>1205</v>
      </c>
      <c r="J115" s="1" t="s">
        <v>1206</v>
      </c>
    </row>
    <row r="116" spans="1:10" ht="28.8">
      <c r="A116" s="1" t="s">
        <v>55</v>
      </c>
      <c r="B116" s="1" t="s">
        <v>1507</v>
      </c>
      <c r="C116" s="4" t="str">
        <f t="shared" si="4"/>
        <v>24C</v>
      </c>
      <c r="D116" s="77" t="str">
        <f>DEC2HEX(HEX2DEC(INDEX(BaseAddressTable!$B$2:$B$96,(MATCH(A116,BaseAddressTable!$A$2:$A$96,0))))+HEX2DEC(C116))</f>
        <v>A026E24C</v>
      </c>
      <c r="E116" s="1" t="s">
        <v>153</v>
      </c>
      <c r="F116" s="1" t="s">
        <v>1207</v>
      </c>
      <c r="G116" s="1" t="s">
        <v>247</v>
      </c>
      <c r="H116" s="4">
        <v>0</v>
      </c>
      <c r="I116" s="5" t="s">
        <v>1208</v>
      </c>
      <c r="J116" s="1" t="s">
        <v>1209</v>
      </c>
    </row>
    <row r="117" spans="1:10" ht="28.8">
      <c r="A117" s="1" t="s">
        <v>55</v>
      </c>
      <c r="B117" s="1" t="s">
        <v>1507</v>
      </c>
      <c r="C117" s="4" t="str">
        <f t="shared" si="4"/>
        <v>24C</v>
      </c>
      <c r="D117" s="77" t="str">
        <f>DEC2HEX(HEX2DEC(INDEX(BaseAddressTable!$B$2:$B$96,(MATCH(A117,BaseAddressTable!$A$2:$A$96,0))))+HEX2DEC(C117))</f>
        <v>A026E24C</v>
      </c>
      <c r="E117" s="1" t="s">
        <v>153</v>
      </c>
      <c r="F117" s="1" t="s">
        <v>1210</v>
      </c>
      <c r="G117" s="1" t="s">
        <v>270</v>
      </c>
      <c r="H117" s="4">
        <v>0</v>
      </c>
      <c r="I117" s="5" t="s">
        <v>1211</v>
      </c>
      <c r="J117" s="1" t="s">
        <v>1212</v>
      </c>
    </row>
    <row r="118" spans="1:10" ht="28.8">
      <c r="A118" s="1" t="s">
        <v>55</v>
      </c>
      <c r="B118" s="1" t="s">
        <v>1507</v>
      </c>
      <c r="C118" s="4" t="str">
        <f t="shared" si="4"/>
        <v>24C</v>
      </c>
      <c r="D118" s="77" t="str">
        <f>DEC2HEX(HEX2DEC(INDEX(BaseAddressTable!$B$2:$B$96,(MATCH(A118,BaseAddressTable!$A$2:$A$96,0))))+HEX2DEC(C118))</f>
        <v>A026E24C</v>
      </c>
      <c r="E118" s="1" t="s">
        <v>153</v>
      </c>
      <c r="F118" s="1" t="s">
        <v>1213</v>
      </c>
      <c r="G118" s="1" t="s">
        <v>272</v>
      </c>
      <c r="H118" s="4">
        <v>0</v>
      </c>
      <c r="I118" s="5" t="s">
        <v>1214</v>
      </c>
      <c r="J118" s="1" t="s">
        <v>1215</v>
      </c>
    </row>
    <row r="119" spans="1:10" ht="28.8">
      <c r="A119" s="1" t="s">
        <v>55</v>
      </c>
      <c r="B119" s="1" t="s">
        <v>1508</v>
      </c>
      <c r="C119" s="4" t="str">
        <f>DEC2HEX(HEX2DEC(C117)+4)</f>
        <v>250</v>
      </c>
      <c r="D119" s="77" t="str">
        <f>DEC2HEX(HEX2DEC(INDEX(BaseAddressTable!$B$2:$B$96,(MATCH(A119,BaseAddressTable!$A$2:$A$96,0))))+HEX2DEC(C119))</f>
        <v>A026E250</v>
      </c>
      <c r="E119" s="1" t="s">
        <v>153</v>
      </c>
      <c r="F119" s="1" t="s">
        <v>1217</v>
      </c>
      <c r="G119" s="1" t="s">
        <v>259</v>
      </c>
      <c r="H119" s="4">
        <v>0</v>
      </c>
      <c r="I119" s="5" t="s">
        <v>1193</v>
      </c>
      <c r="J119" s="1" t="s">
        <v>1218</v>
      </c>
    </row>
    <row r="120" spans="1:10" ht="28.8">
      <c r="A120" s="1" t="s">
        <v>55</v>
      </c>
      <c r="B120" s="1" t="s">
        <v>1508</v>
      </c>
      <c r="C120" s="4" t="str">
        <f t="shared" ref="C120:C126" si="5">C119</f>
        <v>250</v>
      </c>
      <c r="D120" s="77" t="str">
        <f>DEC2HEX(HEX2DEC(INDEX(BaseAddressTable!$B$2:$B$96,(MATCH(A120,BaseAddressTable!$A$2:$A$96,0))))+HEX2DEC(C120))</f>
        <v>A026E250</v>
      </c>
      <c r="E120" s="1" t="s">
        <v>153</v>
      </c>
      <c r="F120" s="1" t="s">
        <v>1219</v>
      </c>
      <c r="G120" s="1" t="s">
        <v>262</v>
      </c>
      <c r="H120" s="4">
        <v>0</v>
      </c>
      <c r="I120" s="5" t="s">
        <v>1196</v>
      </c>
      <c r="J120" s="1" t="s">
        <v>1220</v>
      </c>
    </row>
    <row r="121" spans="1:10" ht="28.8">
      <c r="A121" s="1" t="s">
        <v>55</v>
      </c>
      <c r="B121" s="1" t="s">
        <v>1508</v>
      </c>
      <c r="C121" s="4" t="str">
        <f t="shared" si="5"/>
        <v>250</v>
      </c>
      <c r="D121" s="77" t="str">
        <f>DEC2HEX(HEX2DEC(INDEX(BaseAddressTable!$B$2:$B$96,(MATCH(A121,BaseAddressTable!$A$2:$A$96,0))))+HEX2DEC(C121))</f>
        <v>A026E250</v>
      </c>
      <c r="E121" s="1" t="s">
        <v>153</v>
      </c>
      <c r="F121" s="1" t="s">
        <v>1221</v>
      </c>
      <c r="G121" s="1" t="s">
        <v>264</v>
      </c>
      <c r="H121" s="4">
        <v>0</v>
      </c>
      <c r="I121" s="5" t="s">
        <v>1199</v>
      </c>
      <c r="J121" s="1" t="s">
        <v>1222</v>
      </c>
    </row>
    <row r="122" spans="1:10" ht="28.8">
      <c r="A122" s="1" t="s">
        <v>55</v>
      </c>
      <c r="B122" s="1" t="s">
        <v>1508</v>
      </c>
      <c r="C122" s="4" t="str">
        <f t="shared" si="5"/>
        <v>250</v>
      </c>
      <c r="D122" s="77" t="str">
        <f>DEC2HEX(HEX2DEC(INDEX(BaseAddressTable!$B$2:$B$96,(MATCH(A122,BaseAddressTable!$A$2:$A$96,0))))+HEX2DEC(C122))</f>
        <v>A026E250</v>
      </c>
      <c r="E122" s="1" t="s">
        <v>153</v>
      </c>
      <c r="F122" s="1" t="s">
        <v>1223</v>
      </c>
      <c r="G122" s="1" t="s">
        <v>266</v>
      </c>
      <c r="H122" s="4">
        <v>0</v>
      </c>
      <c r="I122" s="5" t="s">
        <v>1202</v>
      </c>
      <c r="J122" s="1" t="s">
        <v>1224</v>
      </c>
    </row>
    <row r="123" spans="1:10" ht="28.8">
      <c r="A123" s="1" t="s">
        <v>55</v>
      </c>
      <c r="B123" s="1" t="s">
        <v>1508</v>
      </c>
      <c r="C123" s="4" t="str">
        <f t="shared" si="5"/>
        <v>250</v>
      </c>
      <c r="D123" s="77" t="str">
        <f>DEC2HEX(HEX2DEC(INDEX(BaseAddressTable!$B$2:$B$96,(MATCH(A123,BaseAddressTable!$A$2:$A$96,0))))+HEX2DEC(C123))</f>
        <v>A026E250</v>
      </c>
      <c r="E123" s="1" t="s">
        <v>153</v>
      </c>
      <c r="F123" s="1" t="s">
        <v>1225</v>
      </c>
      <c r="G123" s="1" t="s">
        <v>244</v>
      </c>
      <c r="H123" s="4">
        <v>0</v>
      </c>
      <c r="I123" s="5" t="s">
        <v>1205</v>
      </c>
      <c r="J123" s="1" t="s">
        <v>1226</v>
      </c>
    </row>
    <row r="124" spans="1:10" ht="28.8">
      <c r="A124" s="1" t="s">
        <v>55</v>
      </c>
      <c r="B124" s="1" t="s">
        <v>1508</v>
      </c>
      <c r="C124" s="4" t="str">
        <f t="shared" si="5"/>
        <v>250</v>
      </c>
      <c r="D124" s="77" t="str">
        <f>DEC2HEX(HEX2DEC(INDEX(BaseAddressTable!$B$2:$B$96,(MATCH(A124,BaseAddressTable!$A$2:$A$96,0))))+HEX2DEC(C124))</f>
        <v>A026E250</v>
      </c>
      <c r="E124" s="1" t="s">
        <v>153</v>
      </c>
      <c r="F124" s="1" t="s">
        <v>1227</v>
      </c>
      <c r="G124" s="1" t="s">
        <v>247</v>
      </c>
      <c r="H124" s="4">
        <v>0</v>
      </c>
      <c r="I124" s="5" t="s">
        <v>1208</v>
      </c>
      <c r="J124" s="1" t="s">
        <v>1228</v>
      </c>
    </row>
    <row r="125" spans="1:10" ht="28.8">
      <c r="A125" s="1" t="s">
        <v>55</v>
      </c>
      <c r="B125" s="1" t="s">
        <v>1508</v>
      </c>
      <c r="C125" s="4" t="str">
        <f t="shared" si="5"/>
        <v>250</v>
      </c>
      <c r="D125" s="77" t="str">
        <f>DEC2HEX(HEX2DEC(INDEX(BaseAddressTable!$B$2:$B$96,(MATCH(A125,BaseAddressTable!$A$2:$A$96,0))))+HEX2DEC(C125))</f>
        <v>A026E250</v>
      </c>
      <c r="E125" s="1" t="s">
        <v>153</v>
      </c>
      <c r="F125" s="1" t="s">
        <v>1229</v>
      </c>
      <c r="G125" s="1" t="s">
        <v>270</v>
      </c>
      <c r="H125" s="4">
        <v>0</v>
      </c>
      <c r="I125" s="5" t="s">
        <v>1211</v>
      </c>
      <c r="J125" s="1" t="s">
        <v>1230</v>
      </c>
    </row>
    <row r="126" spans="1:10" ht="28.8">
      <c r="A126" s="1" t="s">
        <v>55</v>
      </c>
      <c r="B126" s="1" t="s">
        <v>1508</v>
      </c>
      <c r="C126" s="4" t="str">
        <f t="shared" si="5"/>
        <v>250</v>
      </c>
      <c r="D126" s="77" t="str">
        <f>DEC2HEX(HEX2DEC(INDEX(BaseAddressTable!$B$2:$B$96,(MATCH(A126,BaseAddressTable!$A$2:$A$96,0))))+HEX2DEC(C126))</f>
        <v>A026E250</v>
      </c>
      <c r="E126" s="1" t="s">
        <v>153</v>
      </c>
      <c r="F126" s="1" t="s">
        <v>1231</v>
      </c>
      <c r="G126" s="1" t="s">
        <v>272</v>
      </c>
      <c r="H126" s="4">
        <v>0</v>
      </c>
      <c r="I126" s="5" t="s">
        <v>1214</v>
      </c>
      <c r="J126" s="1" t="s">
        <v>1232</v>
      </c>
    </row>
    <row r="127" spans="1:10" s="1" customFormat="1">
      <c r="A127" s="1" t="s">
        <v>55</v>
      </c>
      <c r="B127" s="1" t="s">
        <v>1509</v>
      </c>
      <c r="C127" s="4" t="str">
        <f>DEC2HEX(HEX2DEC(C126)+4)</f>
        <v>254</v>
      </c>
      <c r="D127" s="77" t="str">
        <f>DEC2HEX(HEX2DEC(INDEX(BaseAddressTable!$B$2:$B$96,(MATCH(A127,BaseAddressTable!$A$2:$A$96,0))))+HEX2DEC(C127))</f>
        <v>A026E254</v>
      </c>
      <c r="E127" s="1" t="s">
        <v>153</v>
      </c>
      <c r="F127" s="1" t="s">
        <v>1234</v>
      </c>
      <c r="G127" s="1" t="s">
        <v>259</v>
      </c>
      <c r="H127" s="1">
        <v>0</v>
      </c>
      <c r="I127" s="1" t="s">
        <v>1235</v>
      </c>
      <c r="J127" s="1" t="s">
        <v>1236</v>
      </c>
    </row>
    <row r="128" spans="1:10" s="1" customFormat="1">
      <c r="A128" s="1" t="s">
        <v>55</v>
      </c>
      <c r="B128" s="1" t="s">
        <v>1510</v>
      </c>
      <c r="C128" s="4" t="str">
        <f>DEC2HEX(HEX2DEC(C127)+4)</f>
        <v>258</v>
      </c>
      <c r="D128" s="77" t="str">
        <f>DEC2HEX(HEX2DEC(INDEX(BaseAddressTable!$B$2:$B$96,(MATCH(A128,BaseAddressTable!$A$2:$A$96,0))))+HEX2DEC(C128))</f>
        <v>A026E258</v>
      </c>
      <c r="E128" s="1" t="s">
        <v>153</v>
      </c>
      <c r="F128" s="1" t="s">
        <v>1238</v>
      </c>
      <c r="G128" s="1" t="s">
        <v>259</v>
      </c>
      <c r="H128" s="1">
        <v>0</v>
      </c>
      <c r="I128" s="1" t="s">
        <v>1239</v>
      </c>
      <c r="J128" s="1" t="s">
        <v>1240</v>
      </c>
    </row>
    <row r="129" spans="1:10">
      <c r="A129" s="1" t="s">
        <v>55</v>
      </c>
      <c r="B129" s="1" t="s">
        <v>1511</v>
      </c>
      <c r="C129" s="4">
        <v>400</v>
      </c>
      <c r="D129" s="77" t="str">
        <f>DEC2HEX(HEX2DEC(INDEX(BaseAddressTable!$B$2:$B$96,(MATCH(A129,BaseAddressTable!$A$2:$A$96,0))))+HEX2DEC(C129))</f>
        <v>A026E400</v>
      </c>
      <c r="E129" s="1" t="s">
        <v>153</v>
      </c>
      <c r="F129" s="1" t="s">
        <v>1242</v>
      </c>
      <c r="G129" s="1" t="s">
        <v>166</v>
      </c>
      <c r="H129" s="4">
        <v>0</v>
      </c>
      <c r="I129" s="1" t="s">
        <v>977</v>
      </c>
      <c r="J129" s="1" t="s">
        <v>1243</v>
      </c>
    </row>
    <row r="130" spans="1:10">
      <c r="A130" s="1" t="s">
        <v>55</v>
      </c>
      <c r="B130" s="1" t="s">
        <v>1511</v>
      </c>
      <c r="C130" s="4">
        <v>400</v>
      </c>
      <c r="D130" s="77" t="str">
        <f>DEC2HEX(HEX2DEC(INDEX(BaseAddressTable!$B$2:$B$96,(MATCH(A130,BaseAddressTable!$A$2:$A$96,0))))+HEX2DEC(C130))</f>
        <v>A026E400</v>
      </c>
      <c r="E130" s="1" t="s">
        <v>153</v>
      </c>
      <c r="F130" s="1" t="s">
        <v>1244</v>
      </c>
      <c r="G130" s="1" t="s">
        <v>255</v>
      </c>
      <c r="H130" s="4">
        <v>0</v>
      </c>
      <c r="I130" s="1" t="s">
        <v>980</v>
      </c>
      <c r="J130" s="1" t="s">
        <v>1245</v>
      </c>
    </row>
    <row r="131" spans="1:10">
      <c r="A131" s="1" t="s">
        <v>55</v>
      </c>
      <c r="B131" s="1" t="s">
        <v>1511</v>
      </c>
      <c r="C131" s="4">
        <v>400</v>
      </c>
      <c r="D131" s="77" t="str">
        <f>DEC2HEX(HEX2DEC(INDEX(BaseAddressTable!$B$2:$B$96,(MATCH(A131,BaseAddressTable!$A$2:$A$96,0))))+HEX2DEC(C131))</f>
        <v>A026E400</v>
      </c>
      <c r="E131" s="1" t="s">
        <v>153</v>
      </c>
      <c r="F131" s="1" t="s">
        <v>1246</v>
      </c>
      <c r="G131" s="1" t="s">
        <v>323</v>
      </c>
      <c r="H131" s="4">
        <v>0</v>
      </c>
      <c r="I131" s="1" t="s">
        <v>1247</v>
      </c>
      <c r="J131" s="1" t="s">
        <v>1248</v>
      </c>
    </row>
    <row r="132" spans="1:10">
      <c r="A132" s="1" t="s">
        <v>55</v>
      </c>
      <c r="B132" s="1" t="s">
        <v>1511</v>
      </c>
      <c r="C132" s="4">
        <v>400</v>
      </c>
      <c r="D132" s="77" t="str">
        <f>DEC2HEX(HEX2DEC(INDEX(BaseAddressTable!$B$2:$B$96,(MATCH(A132,BaseAddressTable!$A$2:$A$96,0))))+HEX2DEC(C132))</f>
        <v>A026E400</v>
      </c>
      <c r="E132" s="1" t="s">
        <v>153</v>
      </c>
      <c r="F132" s="1" t="s">
        <v>1249</v>
      </c>
      <c r="G132" s="1" t="s">
        <v>308</v>
      </c>
      <c r="H132" s="4">
        <v>0</v>
      </c>
      <c r="I132" s="1" t="s">
        <v>1250</v>
      </c>
      <c r="J132" s="1" t="s">
        <v>1251</v>
      </c>
    </row>
    <row r="133" spans="1:10">
      <c r="A133" s="1" t="s">
        <v>55</v>
      </c>
      <c r="B133" s="1" t="s">
        <v>1511</v>
      </c>
      <c r="C133" s="4">
        <v>400</v>
      </c>
      <c r="D133" s="77" t="str">
        <f>DEC2HEX(HEX2DEC(INDEX(BaseAddressTable!$B$2:$B$96,(MATCH(A133,BaseAddressTable!$A$2:$A$96,0))))+HEX2DEC(C133))</f>
        <v>A026E400</v>
      </c>
      <c r="E133" s="1" t="s">
        <v>153</v>
      </c>
      <c r="F133" s="1" t="s">
        <v>1252</v>
      </c>
      <c r="G133" s="1" t="s">
        <v>180</v>
      </c>
      <c r="H133" s="4">
        <v>0</v>
      </c>
      <c r="I133" s="1" t="s">
        <v>987</v>
      </c>
      <c r="J133" s="1" t="s">
        <v>1253</v>
      </c>
    </row>
    <row r="134" spans="1:10">
      <c r="A134" s="1" t="s">
        <v>55</v>
      </c>
      <c r="B134" s="1" t="s">
        <v>1511</v>
      </c>
      <c r="C134" s="4">
        <v>400</v>
      </c>
      <c r="D134" s="77" t="str">
        <f>DEC2HEX(HEX2DEC(INDEX(BaseAddressTable!$B$2:$B$96,(MATCH(A134,BaseAddressTable!$A$2:$A$96,0))))+HEX2DEC(C134))</f>
        <v>A026E400</v>
      </c>
      <c r="E134" s="1" t="s">
        <v>153</v>
      </c>
      <c r="F134" s="1" t="s">
        <v>1254</v>
      </c>
      <c r="G134" s="1" t="s">
        <v>338</v>
      </c>
      <c r="H134" s="4">
        <v>0</v>
      </c>
      <c r="I134" s="1" t="s">
        <v>990</v>
      </c>
      <c r="J134" s="1" t="s">
        <v>1255</v>
      </c>
    </row>
    <row r="135" spans="1:10">
      <c r="A135" s="1" t="s">
        <v>55</v>
      </c>
      <c r="B135" s="1" t="s">
        <v>1511</v>
      </c>
      <c r="C135" s="4">
        <v>400</v>
      </c>
      <c r="D135" s="77" t="str">
        <f>DEC2HEX(HEX2DEC(INDEX(BaseAddressTable!$B$2:$B$96,(MATCH(A135,BaseAddressTable!$A$2:$A$96,0))))+HEX2DEC(C135))</f>
        <v>A026E400</v>
      </c>
      <c r="E135" s="1" t="s">
        <v>153</v>
      </c>
      <c r="F135" s="1" t="s">
        <v>1256</v>
      </c>
      <c r="G135" s="1" t="s">
        <v>341</v>
      </c>
      <c r="H135" s="4">
        <v>0</v>
      </c>
      <c r="I135" s="1" t="s">
        <v>1257</v>
      </c>
      <c r="J135" s="1" t="s">
        <v>1258</v>
      </c>
    </row>
    <row r="136" spans="1:10">
      <c r="A136" s="1" t="s">
        <v>55</v>
      </c>
      <c r="B136" s="1" t="s">
        <v>1511</v>
      </c>
      <c r="C136" s="4">
        <v>400</v>
      </c>
      <c r="D136" s="77" t="str">
        <f>DEC2HEX(HEX2DEC(INDEX(BaseAddressTable!$B$2:$B$96,(MATCH(A136,BaseAddressTable!$A$2:$A$96,0))))+HEX2DEC(C136))</f>
        <v>A026E400</v>
      </c>
      <c r="E136" s="1" t="s">
        <v>153</v>
      </c>
      <c r="F136" s="1" t="s">
        <v>1259</v>
      </c>
      <c r="G136" s="1" t="s">
        <v>344</v>
      </c>
      <c r="H136" s="4">
        <v>0</v>
      </c>
      <c r="I136" s="1" t="s">
        <v>1260</v>
      </c>
      <c r="J136" s="1" t="s">
        <v>1261</v>
      </c>
    </row>
    <row r="137" spans="1:10">
      <c r="A137" s="1" t="s">
        <v>55</v>
      </c>
      <c r="B137" s="1" t="s">
        <v>1511</v>
      </c>
      <c r="C137" s="4">
        <v>400</v>
      </c>
      <c r="D137" s="77" t="str">
        <f>DEC2HEX(HEX2DEC(INDEX(BaseAddressTable!$B$2:$B$96,(MATCH(A137,BaseAddressTable!$A$2:$A$96,0))))+HEX2DEC(C137))</f>
        <v>A026E400</v>
      </c>
      <c r="E137" s="1" t="s">
        <v>153</v>
      </c>
      <c r="F137" s="1" t="s">
        <v>1262</v>
      </c>
      <c r="G137" s="1" t="s">
        <v>359</v>
      </c>
      <c r="H137" s="4">
        <v>0</v>
      </c>
      <c r="I137" s="1" t="s">
        <v>997</v>
      </c>
      <c r="J137" s="1" t="s">
        <v>1263</v>
      </c>
    </row>
    <row r="138" spans="1:10">
      <c r="A138" s="1" t="s">
        <v>55</v>
      </c>
      <c r="B138" s="1" t="s">
        <v>1511</v>
      </c>
      <c r="C138" s="4">
        <v>400</v>
      </c>
      <c r="D138" s="77" t="str">
        <f>DEC2HEX(HEX2DEC(INDEX(BaseAddressTable!$B$2:$B$96,(MATCH(A138,BaseAddressTable!$A$2:$A$96,0))))+HEX2DEC(C138))</f>
        <v>A026E400</v>
      </c>
      <c r="E138" s="1" t="s">
        <v>153</v>
      </c>
      <c r="F138" s="1" t="s">
        <v>1264</v>
      </c>
      <c r="G138" s="1" t="s">
        <v>362</v>
      </c>
      <c r="H138" s="4">
        <v>0</v>
      </c>
      <c r="I138" s="1" t="s">
        <v>1000</v>
      </c>
      <c r="J138" s="1" t="s">
        <v>1265</v>
      </c>
    </row>
    <row r="139" spans="1:10">
      <c r="A139" s="1" t="s">
        <v>55</v>
      </c>
      <c r="B139" s="1" t="s">
        <v>1511</v>
      </c>
      <c r="C139" s="4">
        <v>400</v>
      </c>
      <c r="D139" s="77" t="str">
        <f>DEC2HEX(HEX2DEC(INDEX(BaseAddressTable!$B$2:$B$96,(MATCH(A139,BaseAddressTable!$A$2:$A$96,0))))+HEX2DEC(C139))</f>
        <v>A026E400</v>
      </c>
      <c r="E139" s="1" t="s">
        <v>153</v>
      </c>
      <c r="F139" s="1" t="s">
        <v>1266</v>
      </c>
      <c r="G139" s="1" t="s">
        <v>365</v>
      </c>
      <c r="H139" s="4">
        <v>0</v>
      </c>
      <c r="I139" s="1" t="s">
        <v>1267</v>
      </c>
      <c r="J139" s="1" t="s">
        <v>1268</v>
      </c>
    </row>
    <row r="140" spans="1:10">
      <c r="A140" s="1" t="s">
        <v>55</v>
      </c>
      <c r="B140" s="1" t="s">
        <v>1511</v>
      </c>
      <c r="C140" s="4">
        <v>400</v>
      </c>
      <c r="D140" s="77" t="str">
        <f>DEC2HEX(HEX2DEC(INDEX(BaseAddressTable!$B$2:$B$96,(MATCH(A140,BaseAddressTable!$A$2:$A$96,0))))+HEX2DEC(C140))</f>
        <v>A026E400</v>
      </c>
      <c r="E140" s="1" t="s">
        <v>153</v>
      </c>
      <c r="F140" s="1" t="s">
        <v>1269</v>
      </c>
      <c r="G140" s="1" t="s">
        <v>473</v>
      </c>
      <c r="H140" s="4">
        <v>0</v>
      </c>
      <c r="I140" s="1" t="s">
        <v>1270</v>
      </c>
      <c r="J140" s="1" t="s">
        <v>1271</v>
      </c>
    </row>
    <row r="141" spans="1:10">
      <c r="A141" s="1" t="s">
        <v>55</v>
      </c>
      <c r="B141" s="1" t="s">
        <v>1511</v>
      </c>
      <c r="C141" s="4">
        <v>400</v>
      </c>
      <c r="D141" s="77" t="str">
        <f>DEC2HEX(HEX2DEC(INDEX(BaseAddressTable!$B$2:$B$96,(MATCH(A141,BaseAddressTable!$A$2:$A$96,0))))+HEX2DEC(C141))</f>
        <v>A026E400</v>
      </c>
      <c r="E141" s="1" t="s">
        <v>153</v>
      </c>
      <c r="F141" s="1" t="s">
        <v>1272</v>
      </c>
      <c r="G141" s="1" t="s">
        <v>483</v>
      </c>
      <c r="H141" s="4">
        <v>0</v>
      </c>
      <c r="I141" s="1" t="s">
        <v>1007</v>
      </c>
      <c r="J141" s="1" t="s">
        <v>1273</v>
      </c>
    </row>
    <row r="142" spans="1:10">
      <c r="A142" s="1" t="s">
        <v>55</v>
      </c>
      <c r="B142" s="1" t="s">
        <v>1511</v>
      </c>
      <c r="C142" s="4">
        <v>400</v>
      </c>
      <c r="D142" s="77" t="str">
        <f>DEC2HEX(HEX2DEC(INDEX(BaseAddressTable!$B$2:$B$96,(MATCH(A142,BaseAddressTable!$A$2:$A$96,0))))+HEX2DEC(C142))</f>
        <v>A026E400</v>
      </c>
      <c r="E142" s="1" t="s">
        <v>153</v>
      </c>
      <c r="F142" s="1" t="s">
        <v>1274</v>
      </c>
      <c r="G142" s="1" t="s">
        <v>485</v>
      </c>
      <c r="H142" s="4">
        <v>0</v>
      </c>
      <c r="I142" s="1" t="s">
        <v>1010</v>
      </c>
      <c r="J142" s="1" t="s">
        <v>1275</v>
      </c>
    </row>
    <row r="143" spans="1:10">
      <c r="A143" s="1" t="s">
        <v>55</v>
      </c>
      <c r="B143" s="1" t="s">
        <v>1511</v>
      </c>
      <c r="C143" s="4">
        <v>400</v>
      </c>
      <c r="D143" s="77" t="str">
        <f>DEC2HEX(HEX2DEC(INDEX(BaseAddressTable!$B$2:$B$96,(MATCH(A143,BaseAddressTable!$A$2:$A$96,0))))+HEX2DEC(C143))</f>
        <v>A026E400</v>
      </c>
      <c r="E143" s="1" t="s">
        <v>153</v>
      </c>
      <c r="F143" s="1" t="s">
        <v>1276</v>
      </c>
      <c r="G143" s="1" t="s">
        <v>487</v>
      </c>
      <c r="H143" s="4">
        <v>0</v>
      </c>
      <c r="I143" s="1" t="s">
        <v>1277</v>
      </c>
      <c r="J143" s="1" t="s">
        <v>1278</v>
      </c>
    </row>
    <row r="144" spans="1:10">
      <c r="A144" s="1" t="s">
        <v>55</v>
      </c>
      <c r="B144" s="1" t="s">
        <v>1511</v>
      </c>
      <c r="C144" s="4">
        <v>400</v>
      </c>
      <c r="D144" s="77" t="str">
        <f>DEC2HEX(HEX2DEC(INDEX(BaseAddressTable!$B$2:$B$96,(MATCH(A144,BaseAddressTable!$A$2:$A$96,0))))+HEX2DEC(C144))</f>
        <v>A026E400</v>
      </c>
      <c r="E144" s="1" t="s">
        <v>153</v>
      </c>
      <c r="F144" s="1" t="s">
        <v>1279</v>
      </c>
      <c r="G144" s="1" t="s">
        <v>489</v>
      </c>
      <c r="H144" s="4">
        <v>0</v>
      </c>
      <c r="I144" s="1" t="s">
        <v>1280</v>
      </c>
      <c r="J144" s="1" t="s">
        <v>1281</v>
      </c>
    </row>
    <row r="145" spans="1:10" ht="43.2">
      <c r="A145" s="1" t="s">
        <v>55</v>
      </c>
      <c r="B145" s="1" t="s">
        <v>1512</v>
      </c>
      <c r="C145" s="4" t="str">
        <f>DEC2HEX(HEX2DEC(C142)+4)</f>
        <v>404</v>
      </c>
      <c r="D145" s="77" t="str">
        <f>DEC2HEX(HEX2DEC(INDEX(BaseAddressTable!$B$2:$B$96,(MATCH(A145,BaseAddressTable!$A$2:$A$96,0))))+HEX2DEC(C145))</f>
        <v>A026E404</v>
      </c>
      <c r="E145" s="1" t="s">
        <v>153</v>
      </c>
      <c r="F145" s="1" t="s">
        <v>1283</v>
      </c>
      <c r="G145" s="1" t="s">
        <v>259</v>
      </c>
      <c r="H145" s="4">
        <v>0</v>
      </c>
      <c r="I145" s="5" t="s">
        <v>1018</v>
      </c>
      <c r="J145" s="1" t="s">
        <v>1284</v>
      </c>
    </row>
    <row r="146" spans="1:10" ht="43.2">
      <c r="A146" s="1" t="s">
        <v>55</v>
      </c>
      <c r="B146" s="1" t="s">
        <v>1512</v>
      </c>
      <c r="C146" s="4" t="s">
        <v>1285</v>
      </c>
      <c r="D146" s="77" t="str">
        <f>DEC2HEX(HEX2DEC(INDEX(BaseAddressTable!$B$2:$B$96,(MATCH(A146,BaseAddressTable!$A$2:$A$96,0))))+HEX2DEC(C146))</f>
        <v>A026E404</v>
      </c>
      <c r="E146" s="1" t="s">
        <v>153</v>
      </c>
      <c r="F146" s="1" t="s">
        <v>1286</v>
      </c>
      <c r="G146" s="1" t="s">
        <v>264</v>
      </c>
      <c r="H146" s="4">
        <v>0</v>
      </c>
      <c r="I146" s="5" t="s">
        <v>1018</v>
      </c>
      <c r="J146" s="1" t="s">
        <v>1287</v>
      </c>
    </row>
    <row r="147" spans="1:10" ht="43.2">
      <c r="A147" s="1" t="s">
        <v>55</v>
      </c>
      <c r="B147" s="1" t="s">
        <v>1512</v>
      </c>
      <c r="C147" s="4" t="str">
        <f>DEC2HEX(HEX2DEC(C144)+4)</f>
        <v>404</v>
      </c>
      <c r="D147" s="77" t="str">
        <f>DEC2HEX(HEX2DEC(INDEX(BaseAddressTable!$B$2:$B$96,(MATCH(A147,BaseAddressTable!$A$2:$A$96,0))))+HEX2DEC(C147))</f>
        <v>A026E404</v>
      </c>
      <c r="E147" s="1" t="s">
        <v>153</v>
      </c>
      <c r="F147" s="1" t="s">
        <v>1288</v>
      </c>
      <c r="G147" s="1" t="s">
        <v>244</v>
      </c>
      <c r="H147" s="4">
        <v>0</v>
      </c>
      <c r="I147" s="5" t="s">
        <v>1018</v>
      </c>
      <c r="J147" s="1" t="s">
        <v>1289</v>
      </c>
    </row>
    <row r="148" spans="1:10" ht="43.2">
      <c r="A148" s="1" t="s">
        <v>55</v>
      </c>
      <c r="B148" s="1" t="s">
        <v>1512</v>
      </c>
      <c r="C148" s="4" t="s">
        <v>1285</v>
      </c>
      <c r="D148" s="77" t="str">
        <f>DEC2HEX(HEX2DEC(INDEX(BaseAddressTable!$B$2:$B$96,(MATCH(A148,BaseAddressTable!$A$2:$A$96,0))))+HEX2DEC(C148))</f>
        <v>A026E404</v>
      </c>
      <c r="E148" s="1" t="s">
        <v>153</v>
      </c>
      <c r="F148" s="1" t="s">
        <v>1290</v>
      </c>
      <c r="G148" s="1" t="s">
        <v>270</v>
      </c>
      <c r="H148" s="4">
        <v>0</v>
      </c>
      <c r="I148" s="5" t="s">
        <v>1018</v>
      </c>
      <c r="J148" s="1" t="s">
        <v>1291</v>
      </c>
    </row>
    <row r="149" spans="1:10">
      <c r="A149" s="1" t="s">
        <v>55</v>
      </c>
      <c r="B149" s="1" t="s">
        <v>1513</v>
      </c>
      <c r="C149" s="4" t="str">
        <f>C150</f>
        <v>408</v>
      </c>
      <c r="D149" s="77" t="str">
        <f>DEC2HEX(HEX2DEC(INDEX(BaseAddressTable!$B$2:$B$96,(MATCH(A149,BaseAddressTable!$A$2:$A$96,0))))+HEX2DEC(C149))</f>
        <v>A026E408</v>
      </c>
      <c r="E149" s="1" t="s">
        <v>153</v>
      </c>
      <c r="F149" s="1" t="s">
        <v>1293</v>
      </c>
      <c r="G149" s="1" t="s">
        <v>135</v>
      </c>
      <c r="H149" s="4" t="s">
        <v>190</v>
      </c>
      <c r="I149" s="41" t="s">
        <v>1077</v>
      </c>
      <c r="J149" s="1" t="s">
        <v>1294</v>
      </c>
    </row>
    <row r="150" spans="1:10">
      <c r="A150" s="1" t="s">
        <v>55</v>
      </c>
      <c r="B150" s="1" t="s">
        <v>1513</v>
      </c>
      <c r="C150" s="4" t="str">
        <f>C151</f>
        <v>408</v>
      </c>
      <c r="D150" s="77" t="str">
        <f>DEC2HEX(HEX2DEC(INDEX(BaseAddressTable!$B$2:$B$96,(MATCH(A150,BaseAddressTable!$A$2:$A$96,0))))+HEX2DEC(C150))</f>
        <v>A026E408</v>
      </c>
      <c r="E150" s="1" t="s">
        <v>153</v>
      </c>
      <c r="F150" s="1" t="s">
        <v>1295</v>
      </c>
      <c r="G150" s="1" t="s">
        <v>244</v>
      </c>
      <c r="H150" s="4">
        <v>0</v>
      </c>
      <c r="I150" s="41" t="s">
        <v>1080</v>
      </c>
      <c r="J150" s="1" t="s">
        <v>1296</v>
      </c>
    </row>
    <row r="151" spans="1:10">
      <c r="A151" s="1" t="s">
        <v>55</v>
      </c>
      <c r="B151" s="1" t="s">
        <v>1513</v>
      </c>
      <c r="C151" s="4" t="str">
        <f>DEC2HEX(HEX2DEC(C148)+4)</f>
        <v>408</v>
      </c>
      <c r="D151" s="77" t="str">
        <f>DEC2HEX(HEX2DEC(INDEX(BaseAddressTable!$B$2:$B$96,(MATCH(A151,BaseAddressTable!$A$2:$A$96,0))))+HEX2DEC(C151))</f>
        <v>A026E408</v>
      </c>
      <c r="E151" s="1" t="s">
        <v>153</v>
      </c>
      <c r="F151" s="1" t="s">
        <v>1297</v>
      </c>
      <c r="G151" s="1" t="s">
        <v>1083</v>
      </c>
      <c r="H151" s="4">
        <v>0</v>
      </c>
      <c r="I151" s="5" t="s">
        <v>1084</v>
      </c>
      <c r="J151" s="1" t="s">
        <v>1298</v>
      </c>
    </row>
    <row r="152" spans="1:10">
      <c r="A152" s="1" t="s">
        <v>55</v>
      </c>
      <c r="B152" s="1" t="s">
        <v>1514</v>
      </c>
      <c r="C152" s="4" t="str">
        <f>C153</f>
        <v>40C</v>
      </c>
      <c r="D152" s="77" t="str">
        <f>DEC2HEX(HEX2DEC(INDEX(BaseAddressTable!$B$2:$B$96,(MATCH(A152,BaseAddressTable!$A$2:$A$96,0))))+HEX2DEC(C152))</f>
        <v>A026E40C</v>
      </c>
      <c r="E152" s="1" t="s">
        <v>153</v>
      </c>
      <c r="F152" s="1" t="s">
        <v>1300</v>
      </c>
      <c r="G152" s="1" t="s">
        <v>135</v>
      </c>
      <c r="H152" s="4" t="s">
        <v>190</v>
      </c>
      <c r="I152" s="41" t="s">
        <v>1077</v>
      </c>
      <c r="J152" s="1" t="s">
        <v>1301</v>
      </c>
    </row>
    <row r="153" spans="1:10">
      <c r="A153" s="1" t="s">
        <v>55</v>
      </c>
      <c r="B153" s="1" t="s">
        <v>1514</v>
      </c>
      <c r="C153" s="4" t="str">
        <f>C154</f>
        <v>40C</v>
      </c>
      <c r="D153" s="77" t="str">
        <f>DEC2HEX(HEX2DEC(INDEX(BaseAddressTable!$B$2:$B$96,(MATCH(A153,BaseAddressTable!$A$2:$A$96,0))))+HEX2DEC(C153))</f>
        <v>A026E40C</v>
      </c>
      <c r="E153" s="1" t="s">
        <v>153</v>
      </c>
      <c r="F153" s="1" t="s">
        <v>1302</v>
      </c>
      <c r="G153" s="1" t="s">
        <v>244</v>
      </c>
      <c r="H153" s="4">
        <v>0</v>
      </c>
      <c r="I153" s="41" t="s">
        <v>1080</v>
      </c>
      <c r="J153" s="1" t="s">
        <v>1303</v>
      </c>
    </row>
    <row r="154" spans="1:10">
      <c r="A154" s="1" t="s">
        <v>55</v>
      </c>
      <c r="B154" s="1" t="s">
        <v>1514</v>
      </c>
      <c r="C154" s="4" t="str">
        <f>DEC2HEX(HEX2DEC(C149)+4)</f>
        <v>40C</v>
      </c>
      <c r="D154" s="77" t="str">
        <f>DEC2HEX(HEX2DEC(INDEX(BaseAddressTable!$B$2:$B$96,(MATCH(A154,BaseAddressTable!$A$2:$A$96,0))))+HEX2DEC(C154))</f>
        <v>A026E40C</v>
      </c>
      <c r="E154" s="1" t="s">
        <v>153</v>
      </c>
      <c r="F154" s="1" t="s">
        <v>1304</v>
      </c>
      <c r="G154" s="1" t="s">
        <v>1083</v>
      </c>
      <c r="H154" s="4">
        <v>0</v>
      </c>
      <c r="I154" s="5" t="s">
        <v>1084</v>
      </c>
      <c r="J154" s="1" t="s">
        <v>1305</v>
      </c>
    </row>
    <row r="155" spans="1:10">
      <c r="A155" s="1" t="s">
        <v>55</v>
      </c>
      <c r="B155" s="1" t="s">
        <v>1515</v>
      </c>
      <c r="C155" s="4" t="str">
        <f>C156</f>
        <v>410</v>
      </c>
      <c r="D155" s="77" t="str">
        <f>DEC2HEX(HEX2DEC(INDEX(BaseAddressTable!$B$2:$B$96,(MATCH(A155,BaseAddressTable!$A$2:$A$96,0))))+HEX2DEC(C155))</f>
        <v>A026E410</v>
      </c>
      <c r="E155" s="1" t="s">
        <v>153</v>
      </c>
      <c r="F155" s="1" t="s">
        <v>1307</v>
      </c>
      <c r="G155" s="1" t="s">
        <v>135</v>
      </c>
      <c r="H155" s="4" t="s">
        <v>190</v>
      </c>
      <c r="I155" s="41" t="s">
        <v>1077</v>
      </c>
      <c r="J155" s="1" t="s">
        <v>1308</v>
      </c>
    </row>
    <row r="156" spans="1:10">
      <c r="A156" s="1" t="s">
        <v>55</v>
      </c>
      <c r="B156" s="1" t="s">
        <v>1515</v>
      </c>
      <c r="C156" s="4" t="str">
        <f>C157</f>
        <v>410</v>
      </c>
      <c r="D156" s="77" t="str">
        <f>DEC2HEX(HEX2DEC(INDEX(BaseAddressTable!$B$2:$B$96,(MATCH(A156,BaseAddressTable!$A$2:$A$96,0))))+HEX2DEC(C156))</f>
        <v>A026E410</v>
      </c>
      <c r="E156" s="1" t="s">
        <v>153</v>
      </c>
      <c r="F156" s="1" t="s">
        <v>1309</v>
      </c>
      <c r="G156" s="1" t="s">
        <v>244</v>
      </c>
      <c r="H156" s="4">
        <v>0</v>
      </c>
      <c r="I156" s="41" t="s">
        <v>1080</v>
      </c>
      <c r="J156" s="1" t="s">
        <v>1310</v>
      </c>
    </row>
    <row r="157" spans="1:10">
      <c r="A157" s="1" t="s">
        <v>55</v>
      </c>
      <c r="B157" s="1" t="s">
        <v>1515</v>
      </c>
      <c r="C157" s="4" t="str">
        <f>DEC2HEX(HEX2DEC(C152)+4)</f>
        <v>410</v>
      </c>
      <c r="D157" s="77" t="str">
        <f>DEC2HEX(HEX2DEC(INDEX(BaseAddressTable!$B$2:$B$96,(MATCH(A157,BaseAddressTable!$A$2:$A$96,0))))+HEX2DEC(C157))</f>
        <v>A026E410</v>
      </c>
      <c r="E157" s="1" t="s">
        <v>153</v>
      </c>
      <c r="F157" s="1" t="s">
        <v>1311</v>
      </c>
      <c r="G157" s="1" t="s">
        <v>1083</v>
      </c>
      <c r="H157" s="4">
        <v>0</v>
      </c>
      <c r="I157" s="5" t="s">
        <v>1084</v>
      </c>
      <c r="J157" s="1" t="s">
        <v>1312</v>
      </c>
    </row>
    <row r="158" spans="1:10">
      <c r="A158" s="1" t="s">
        <v>55</v>
      </c>
      <c r="B158" s="1" t="s">
        <v>1516</v>
      </c>
      <c r="C158" s="4" t="str">
        <f>C159</f>
        <v>414</v>
      </c>
      <c r="D158" s="77" t="str">
        <f>DEC2HEX(HEX2DEC(INDEX(BaseAddressTable!$B$2:$B$96,(MATCH(A158,BaseAddressTable!$A$2:$A$96,0))))+HEX2DEC(C158))</f>
        <v>A026E414</v>
      </c>
      <c r="E158" s="1" t="s">
        <v>153</v>
      </c>
      <c r="F158" s="1" t="s">
        <v>1314</v>
      </c>
      <c r="G158" s="1" t="s">
        <v>135</v>
      </c>
      <c r="H158" s="4" t="s">
        <v>190</v>
      </c>
      <c r="I158" s="41" t="s">
        <v>1077</v>
      </c>
      <c r="J158" s="1" t="s">
        <v>1315</v>
      </c>
    </row>
    <row r="159" spans="1:10">
      <c r="A159" s="1" t="s">
        <v>55</v>
      </c>
      <c r="B159" s="1" t="s">
        <v>1516</v>
      </c>
      <c r="C159" s="4" t="str">
        <f>C160</f>
        <v>414</v>
      </c>
      <c r="D159" s="77" t="str">
        <f>DEC2HEX(HEX2DEC(INDEX(BaseAddressTable!$B$2:$B$96,(MATCH(A159,BaseAddressTable!$A$2:$A$96,0))))+HEX2DEC(C159))</f>
        <v>A026E414</v>
      </c>
      <c r="E159" s="1" t="s">
        <v>153</v>
      </c>
      <c r="F159" s="1" t="s">
        <v>1316</v>
      </c>
      <c r="G159" s="1" t="s">
        <v>244</v>
      </c>
      <c r="H159" s="4">
        <v>0</v>
      </c>
      <c r="I159" s="41" t="s">
        <v>1080</v>
      </c>
      <c r="J159" s="1" t="s">
        <v>1317</v>
      </c>
    </row>
    <row r="160" spans="1:10">
      <c r="A160" s="1" t="s">
        <v>55</v>
      </c>
      <c r="B160" s="1" t="s">
        <v>1516</v>
      </c>
      <c r="C160" s="4" t="str">
        <f>DEC2HEX(HEX2DEC(C155)+4)</f>
        <v>414</v>
      </c>
      <c r="D160" s="77" t="str">
        <f>DEC2HEX(HEX2DEC(INDEX(BaseAddressTable!$B$2:$B$96,(MATCH(A160,BaseAddressTable!$A$2:$A$96,0))))+HEX2DEC(C160))</f>
        <v>A026E414</v>
      </c>
      <c r="E160" s="1" t="s">
        <v>153</v>
      </c>
      <c r="F160" s="1" t="s">
        <v>1318</v>
      </c>
      <c r="G160" s="1" t="s">
        <v>1083</v>
      </c>
      <c r="H160" s="4">
        <v>0</v>
      </c>
      <c r="I160" s="5" t="s">
        <v>1084</v>
      </c>
      <c r="J160" s="1" t="s">
        <v>1319</v>
      </c>
    </row>
    <row r="161" spans="1:10">
      <c r="A161" s="1" t="s">
        <v>55</v>
      </c>
      <c r="B161" s="1" t="s">
        <v>1517</v>
      </c>
      <c r="C161" s="4" t="str">
        <f>C162</f>
        <v>418</v>
      </c>
      <c r="D161" s="77" t="str">
        <f>DEC2HEX(HEX2DEC(INDEX(BaseAddressTable!$B$2:$B$96,(MATCH(A161,BaseAddressTable!$A$2:$A$96,0))))+HEX2DEC(C161))</f>
        <v>A026E418</v>
      </c>
      <c r="E161" s="1" t="s">
        <v>153</v>
      </c>
      <c r="F161" s="1" t="s">
        <v>1321</v>
      </c>
      <c r="G161" s="1" t="s">
        <v>135</v>
      </c>
      <c r="H161" s="4" t="s">
        <v>190</v>
      </c>
      <c r="I161" s="41" t="s">
        <v>1077</v>
      </c>
      <c r="J161" s="1" t="s">
        <v>1322</v>
      </c>
    </row>
    <row r="162" spans="1:10">
      <c r="A162" s="1" t="s">
        <v>55</v>
      </c>
      <c r="B162" s="1" t="s">
        <v>1517</v>
      </c>
      <c r="C162" s="4" t="str">
        <f>C163</f>
        <v>418</v>
      </c>
      <c r="D162" s="77" t="str">
        <f>DEC2HEX(HEX2DEC(INDEX(BaseAddressTable!$B$2:$B$96,(MATCH(A162,BaseAddressTable!$A$2:$A$96,0))))+HEX2DEC(C162))</f>
        <v>A026E418</v>
      </c>
      <c r="E162" s="1" t="s">
        <v>153</v>
      </c>
      <c r="F162" s="1" t="s">
        <v>1323</v>
      </c>
      <c r="G162" s="1" t="s">
        <v>244</v>
      </c>
      <c r="H162" s="4">
        <v>0</v>
      </c>
      <c r="I162" s="41" t="s">
        <v>1080</v>
      </c>
      <c r="J162" s="1" t="s">
        <v>1324</v>
      </c>
    </row>
    <row r="163" spans="1:10">
      <c r="A163" s="1" t="s">
        <v>55</v>
      </c>
      <c r="B163" s="1" t="s">
        <v>1517</v>
      </c>
      <c r="C163" s="4" t="str">
        <f>DEC2HEX(HEX2DEC(C158)+4)</f>
        <v>418</v>
      </c>
      <c r="D163" s="77" t="str">
        <f>DEC2HEX(HEX2DEC(INDEX(BaseAddressTable!$B$2:$B$96,(MATCH(A163,BaseAddressTable!$A$2:$A$96,0))))+HEX2DEC(C163))</f>
        <v>A026E418</v>
      </c>
      <c r="E163" s="1" t="s">
        <v>153</v>
      </c>
      <c r="F163" s="1" t="s">
        <v>1325</v>
      </c>
      <c r="G163" s="1" t="s">
        <v>1083</v>
      </c>
      <c r="H163" s="4">
        <v>0</v>
      </c>
      <c r="I163" s="5" t="s">
        <v>1084</v>
      </c>
      <c r="J163" s="1" t="s">
        <v>1326</v>
      </c>
    </row>
    <row r="164" spans="1:10">
      <c r="A164" s="1" t="s">
        <v>55</v>
      </c>
      <c r="B164" s="1" t="s">
        <v>1518</v>
      </c>
      <c r="C164" s="4" t="str">
        <f>C165</f>
        <v>41C</v>
      </c>
      <c r="D164" s="77" t="str">
        <f>DEC2HEX(HEX2DEC(INDEX(BaseAddressTable!$B$2:$B$96,(MATCH(A164,BaseAddressTable!$A$2:$A$96,0))))+HEX2DEC(C164))</f>
        <v>A026E41C</v>
      </c>
      <c r="E164" s="1" t="s">
        <v>153</v>
      </c>
      <c r="F164" s="1" t="s">
        <v>1328</v>
      </c>
      <c r="G164" s="1" t="s">
        <v>135</v>
      </c>
      <c r="H164" s="4" t="s">
        <v>190</v>
      </c>
      <c r="I164" s="41" t="s">
        <v>1077</v>
      </c>
      <c r="J164" s="1" t="s">
        <v>1329</v>
      </c>
    </row>
    <row r="165" spans="1:10">
      <c r="A165" s="1" t="s">
        <v>55</v>
      </c>
      <c r="B165" s="1" t="s">
        <v>1518</v>
      </c>
      <c r="C165" s="4" t="str">
        <f>C166</f>
        <v>41C</v>
      </c>
      <c r="D165" s="77" t="str">
        <f>DEC2HEX(HEX2DEC(INDEX(BaseAddressTable!$B$2:$B$96,(MATCH(A165,BaseAddressTable!$A$2:$A$96,0))))+HEX2DEC(C165))</f>
        <v>A026E41C</v>
      </c>
      <c r="E165" s="1" t="s">
        <v>153</v>
      </c>
      <c r="F165" s="1" t="s">
        <v>1330</v>
      </c>
      <c r="G165" s="1" t="s">
        <v>244</v>
      </c>
      <c r="H165" s="4">
        <v>0</v>
      </c>
      <c r="I165" s="41" t="s">
        <v>1080</v>
      </c>
      <c r="J165" s="1" t="s">
        <v>1331</v>
      </c>
    </row>
    <row r="166" spans="1:10">
      <c r="A166" s="1" t="s">
        <v>55</v>
      </c>
      <c r="B166" s="1" t="s">
        <v>1518</v>
      </c>
      <c r="C166" s="4" t="str">
        <f>DEC2HEX(HEX2DEC(C161)+4)</f>
        <v>41C</v>
      </c>
      <c r="D166" s="77" t="str">
        <f>DEC2HEX(HEX2DEC(INDEX(BaseAddressTable!$B$2:$B$96,(MATCH(A166,BaseAddressTable!$A$2:$A$96,0))))+HEX2DEC(C166))</f>
        <v>A026E41C</v>
      </c>
      <c r="E166" s="1" t="s">
        <v>153</v>
      </c>
      <c r="F166" s="1" t="s">
        <v>1332</v>
      </c>
      <c r="G166" s="1" t="s">
        <v>1083</v>
      </c>
      <c r="H166" s="4">
        <v>0</v>
      </c>
      <c r="I166" s="5" t="s">
        <v>1084</v>
      </c>
      <c r="J166" s="1" t="s">
        <v>1333</v>
      </c>
    </row>
    <row r="167" spans="1:10">
      <c r="A167" s="1" t="s">
        <v>55</v>
      </c>
      <c r="B167" s="1" t="s">
        <v>1519</v>
      </c>
      <c r="C167" s="4" t="str">
        <f>C168</f>
        <v>420</v>
      </c>
      <c r="D167" s="77" t="str">
        <f>DEC2HEX(HEX2DEC(INDEX(BaseAddressTable!$B$2:$B$96,(MATCH(A167,BaseAddressTable!$A$2:$A$96,0))))+HEX2DEC(C167))</f>
        <v>A026E420</v>
      </c>
      <c r="E167" s="1" t="s">
        <v>153</v>
      </c>
      <c r="F167" s="1" t="s">
        <v>1335</v>
      </c>
      <c r="G167" s="1" t="s">
        <v>135</v>
      </c>
      <c r="H167" s="4" t="s">
        <v>190</v>
      </c>
      <c r="I167" s="41" t="s">
        <v>1077</v>
      </c>
      <c r="J167" s="1" t="s">
        <v>1336</v>
      </c>
    </row>
    <row r="168" spans="1:10">
      <c r="A168" s="1" t="s">
        <v>55</v>
      </c>
      <c r="B168" s="1" t="s">
        <v>1519</v>
      </c>
      <c r="C168" s="4" t="str">
        <f>C169</f>
        <v>420</v>
      </c>
      <c r="D168" s="77" t="str">
        <f>DEC2HEX(HEX2DEC(INDEX(BaseAddressTable!$B$2:$B$96,(MATCH(A168,BaseAddressTable!$A$2:$A$96,0))))+HEX2DEC(C168))</f>
        <v>A026E420</v>
      </c>
      <c r="E168" s="1" t="s">
        <v>153</v>
      </c>
      <c r="F168" s="1" t="s">
        <v>1337</v>
      </c>
      <c r="G168" s="1" t="s">
        <v>244</v>
      </c>
      <c r="H168" s="4">
        <v>0</v>
      </c>
      <c r="I168" s="41" t="s">
        <v>1080</v>
      </c>
      <c r="J168" s="1" t="s">
        <v>1338</v>
      </c>
    </row>
    <row r="169" spans="1:10">
      <c r="A169" s="1" t="s">
        <v>55</v>
      </c>
      <c r="B169" s="1" t="s">
        <v>1519</v>
      </c>
      <c r="C169" s="4" t="str">
        <f>DEC2HEX(HEX2DEC(C164)+4)</f>
        <v>420</v>
      </c>
      <c r="D169" s="77" t="str">
        <f>DEC2HEX(HEX2DEC(INDEX(BaseAddressTable!$B$2:$B$96,(MATCH(A169,BaseAddressTable!$A$2:$A$96,0))))+HEX2DEC(C169))</f>
        <v>A026E420</v>
      </c>
      <c r="E169" s="1" t="s">
        <v>153</v>
      </c>
      <c r="F169" s="1" t="s">
        <v>1339</v>
      </c>
      <c r="G169" s="1" t="s">
        <v>1083</v>
      </c>
      <c r="H169" s="4">
        <v>0</v>
      </c>
      <c r="I169" s="5" t="s">
        <v>1084</v>
      </c>
      <c r="J169" s="1" t="s">
        <v>1340</v>
      </c>
    </row>
    <row r="170" spans="1:10">
      <c r="A170" s="1" t="s">
        <v>55</v>
      </c>
      <c r="B170" s="1" t="s">
        <v>1520</v>
      </c>
      <c r="C170" s="4" t="str">
        <f>C171</f>
        <v>424</v>
      </c>
      <c r="D170" s="77" t="str">
        <f>DEC2HEX(HEX2DEC(INDEX(BaseAddressTable!$B$2:$B$96,(MATCH(A170,BaseAddressTable!$A$2:$A$96,0))))+HEX2DEC(C170))</f>
        <v>A026E424</v>
      </c>
      <c r="E170" s="1" t="s">
        <v>153</v>
      </c>
      <c r="F170" s="1" t="s">
        <v>1342</v>
      </c>
      <c r="G170" s="1" t="s">
        <v>135</v>
      </c>
      <c r="H170" s="4" t="s">
        <v>190</v>
      </c>
      <c r="I170" s="41" t="s">
        <v>1077</v>
      </c>
      <c r="J170" s="1" t="s">
        <v>1343</v>
      </c>
    </row>
    <row r="171" spans="1:10">
      <c r="A171" s="1" t="s">
        <v>55</v>
      </c>
      <c r="B171" s="1" t="s">
        <v>1520</v>
      </c>
      <c r="C171" s="4" t="str">
        <f>C172</f>
        <v>424</v>
      </c>
      <c r="D171" s="77" t="str">
        <f>DEC2HEX(HEX2DEC(INDEX(BaseAddressTable!$B$2:$B$96,(MATCH(A171,BaseAddressTable!$A$2:$A$96,0))))+HEX2DEC(C171))</f>
        <v>A026E424</v>
      </c>
      <c r="E171" s="1" t="s">
        <v>153</v>
      </c>
      <c r="F171" s="1" t="s">
        <v>1344</v>
      </c>
      <c r="G171" s="1" t="s">
        <v>244</v>
      </c>
      <c r="H171" s="4">
        <v>0</v>
      </c>
      <c r="I171" s="41" t="s">
        <v>1080</v>
      </c>
      <c r="J171" s="1" t="s">
        <v>1345</v>
      </c>
    </row>
    <row r="172" spans="1:10">
      <c r="A172" s="1" t="s">
        <v>55</v>
      </c>
      <c r="B172" s="1" t="s">
        <v>1520</v>
      </c>
      <c r="C172" s="4" t="str">
        <f>DEC2HEX(HEX2DEC(C167)+4)</f>
        <v>424</v>
      </c>
      <c r="D172" s="77" t="str">
        <f>DEC2HEX(HEX2DEC(INDEX(BaseAddressTable!$B$2:$B$96,(MATCH(A172,BaseAddressTable!$A$2:$A$96,0))))+HEX2DEC(C172))</f>
        <v>A026E424</v>
      </c>
      <c r="E172" s="1" t="s">
        <v>153</v>
      </c>
      <c r="F172" s="1" t="s">
        <v>1346</v>
      </c>
      <c r="G172" s="1" t="s">
        <v>1083</v>
      </c>
      <c r="H172" s="4">
        <v>0</v>
      </c>
      <c r="I172" s="5" t="s">
        <v>1084</v>
      </c>
      <c r="J172" s="1" t="s">
        <v>1347</v>
      </c>
    </row>
    <row r="173" spans="1:10">
      <c r="A173" s="1" t="s">
        <v>55</v>
      </c>
      <c r="B173" s="1" t="s">
        <v>1521</v>
      </c>
      <c r="C173" s="4" t="str">
        <f>C174</f>
        <v>428</v>
      </c>
      <c r="D173" s="77" t="str">
        <f>DEC2HEX(HEX2DEC(INDEX(BaseAddressTable!$B$2:$B$96,(MATCH(A173,BaseAddressTable!$A$2:$A$96,0))))+HEX2DEC(C173))</f>
        <v>A026E428</v>
      </c>
      <c r="E173" s="1" t="s">
        <v>153</v>
      </c>
      <c r="F173" s="1" t="s">
        <v>1349</v>
      </c>
      <c r="G173" s="1" t="s">
        <v>135</v>
      </c>
      <c r="H173" s="4" t="s">
        <v>190</v>
      </c>
      <c r="I173" s="41" t="s">
        <v>1077</v>
      </c>
      <c r="J173" s="1" t="s">
        <v>1350</v>
      </c>
    </row>
    <row r="174" spans="1:10">
      <c r="A174" s="1" t="s">
        <v>55</v>
      </c>
      <c r="B174" s="1" t="s">
        <v>1521</v>
      </c>
      <c r="C174" s="4" t="str">
        <f>C175</f>
        <v>428</v>
      </c>
      <c r="D174" s="77" t="str">
        <f>DEC2HEX(HEX2DEC(INDEX(BaseAddressTable!$B$2:$B$96,(MATCH(A174,BaseAddressTable!$A$2:$A$96,0))))+HEX2DEC(C174))</f>
        <v>A026E428</v>
      </c>
      <c r="E174" s="1" t="s">
        <v>153</v>
      </c>
      <c r="F174" s="1" t="s">
        <v>1351</v>
      </c>
      <c r="G174" s="1" t="s">
        <v>244</v>
      </c>
      <c r="H174" s="4">
        <v>0</v>
      </c>
      <c r="I174" s="41" t="s">
        <v>1080</v>
      </c>
      <c r="J174" s="1" t="s">
        <v>1352</v>
      </c>
    </row>
    <row r="175" spans="1:10">
      <c r="A175" s="1" t="s">
        <v>55</v>
      </c>
      <c r="B175" s="1" t="s">
        <v>1521</v>
      </c>
      <c r="C175" s="4" t="str">
        <f>DEC2HEX(HEX2DEC(C170)+4)</f>
        <v>428</v>
      </c>
      <c r="D175" s="77" t="str">
        <f>DEC2HEX(HEX2DEC(INDEX(BaseAddressTable!$B$2:$B$96,(MATCH(A175,BaseAddressTable!$A$2:$A$96,0))))+HEX2DEC(C175))</f>
        <v>A026E428</v>
      </c>
      <c r="E175" s="1" t="s">
        <v>153</v>
      </c>
      <c r="F175" s="1" t="s">
        <v>1353</v>
      </c>
      <c r="G175" s="1" t="s">
        <v>1083</v>
      </c>
      <c r="H175" s="4">
        <v>0</v>
      </c>
      <c r="I175" s="5" t="s">
        <v>1084</v>
      </c>
      <c r="J175" s="1" t="s">
        <v>1354</v>
      </c>
    </row>
    <row r="176" spans="1:10">
      <c r="A176" s="1" t="s">
        <v>55</v>
      </c>
      <c r="B176" s="1" t="s">
        <v>1522</v>
      </c>
      <c r="C176" s="4" t="str">
        <f>C177</f>
        <v>42C</v>
      </c>
      <c r="D176" s="77" t="str">
        <f>DEC2HEX(HEX2DEC(INDEX(BaseAddressTable!$B$2:$B$96,(MATCH(A176,BaseAddressTable!$A$2:$A$96,0))))+HEX2DEC(C176))</f>
        <v>A026E42C</v>
      </c>
      <c r="E176" s="1" t="s">
        <v>153</v>
      </c>
      <c r="F176" s="1" t="s">
        <v>1356</v>
      </c>
      <c r="G176" s="1" t="s">
        <v>135</v>
      </c>
      <c r="H176" s="4" t="s">
        <v>190</v>
      </c>
      <c r="I176" s="41" t="s">
        <v>1077</v>
      </c>
      <c r="J176" s="1" t="s">
        <v>1357</v>
      </c>
    </row>
    <row r="177" spans="1:10">
      <c r="A177" s="1" t="s">
        <v>55</v>
      </c>
      <c r="B177" s="1" t="s">
        <v>1522</v>
      </c>
      <c r="C177" s="4" t="str">
        <f>C178</f>
        <v>42C</v>
      </c>
      <c r="D177" s="77" t="str">
        <f>DEC2HEX(HEX2DEC(INDEX(BaseAddressTable!$B$2:$B$96,(MATCH(A177,BaseAddressTable!$A$2:$A$96,0))))+HEX2DEC(C177))</f>
        <v>A026E42C</v>
      </c>
      <c r="E177" s="1" t="s">
        <v>153</v>
      </c>
      <c r="F177" s="1" t="s">
        <v>1358</v>
      </c>
      <c r="G177" s="1" t="s">
        <v>244</v>
      </c>
      <c r="H177" s="4">
        <v>0</v>
      </c>
      <c r="I177" s="41" t="s">
        <v>1080</v>
      </c>
      <c r="J177" s="1" t="s">
        <v>1359</v>
      </c>
    </row>
    <row r="178" spans="1:10">
      <c r="A178" s="1" t="s">
        <v>55</v>
      </c>
      <c r="B178" s="1" t="s">
        <v>1522</v>
      </c>
      <c r="C178" s="4" t="str">
        <f>DEC2HEX(HEX2DEC(C173)+4)</f>
        <v>42C</v>
      </c>
      <c r="D178" s="77" t="str">
        <f>DEC2HEX(HEX2DEC(INDEX(BaseAddressTable!$B$2:$B$96,(MATCH(A178,BaseAddressTable!$A$2:$A$96,0))))+HEX2DEC(C178))</f>
        <v>A026E42C</v>
      </c>
      <c r="E178" s="1" t="s">
        <v>153</v>
      </c>
      <c r="F178" s="1" t="s">
        <v>1360</v>
      </c>
      <c r="G178" s="1" t="s">
        <v>1083</v>
      </c>
      <c r="H178" s="4">
        <v>0</v>
      </c>
      <c r="I178" s="5" t="s">
        <v>1084</v>
      </c>
      <c r="J178" s="1" t="s">
        <v>1361</v>
      </c>
    </row>
    <row r="179" spans="1:10">
      <c r="A179" s="1" t="s">
        <v>55</v>
      </c>
      <c r="B179" s="1" t="s">
        <v>1523</v>
      </c>
      <c r="C179" s="4" t="str">
        <f>C180</f>
        <v>430</v>
      </c>
      <c r="D179" s="77" t="str">
        <f>DEC2HEX(HEX2DEC(INDEX(BaseAddressTable!$B$2:$B$96,(MATCH(A179,BaseAddressTable!$A$2:$A$96,0))))+HEX2DEC(C179))</f>
        <v>A026E430</v>
      </c>
      <c r="E179" s="1" t="s">
        <v>153</v>
      </c>
      <c r="F179" s="1" t="s">
        <v>1363</v>
      </c>
      <c r="G179" s="1" t="s">
        <v>135</v>
      </c>
      <c r="H179" s="4" t="s">
        <v>190</v>
      </c>
      <c r="I179" s="41" t="s">
        <v>1077</v>
      </c>
      <c r="J179" s="1" t="s">
        <v>1364</v>
      </c>
    </row>
    <row r="180" spans="1:10">
      <c r="A180" s="1" t="s">
        <v>55</v>
      </c>
      <c r="B180" s="1" t="s">
        <v>1523</v>
      </c>
      <c r="C180" s="4" t="str">
        <f>C181</f>
        <v>430</v>
      </c>
      <c r="D180" s="77" t="str">
        <f>DEC2HEX(HEX2DEC(INDEX(BaseAddressTable!$B$2:$B$96,(MATCH(A180,BaseAddressTable!$A$2:$A$96,0))))+HEX2DEC(C180))</f>
        <v>A026E430</v>
      </c>
      <c r="E180" s="1" t="s">
        <v>153</v>
      </c>
      <c r="F180" s="1" t="s">
        <v>1365</v>
      </c>
      <c r="G180" s="1" t="s">
        <v>244</v>
      </c>
      <c r="H180" s="4">
        <v>0</v>
      </c>
      <c r="I180" s="41" t="s">
        <v>1080</v>
      </c>
      <c r="J180" s="1" t="s">
        <v>1366</v>
      </c>
    </row>
    <row r="181" spans="1:10">
      <c r="A181" s="1" t="s">
        <v>55</v>
      </c>
      <c r="B181" s="1" t="s">
        <v>1523</v>
      </c>
      <c r="C181" s="4" t="str">
        <f>DEC2HEX(HEX2DEC(C176)+4)</f>
        <v>430</v>
      </c>
      <c r="D181" s="77" t="str">
        <f>DEC2HEX(HEX2DEC(INDEX(BaseAddressTable!$B$2:$B$96,(MATCH(A181,BaseAddressTable!$A$2:$A$96,0))))+HEX2DEC(C181))</f>
        <v>A026E430</v>
      </c>
      <c r="E181" s="1" t="s">
        <v>153</v>
      </c>
      <c r="F181" s="1" t="s">
        <v>1367</v>
      </c>
      <c r="G181" s="1" t="s">
        <v>1083</v>
      </c>
      <c r="H181" s="4">
        <v>0</v>
      </c>
      <c r="I181" s="5" t="s">
        <v>1084</v>
      </c>
      <c r="J181" s="1" t="s">
        <v>1368</v>
      </c>
    </row>
    <row r="182" spans="1:10">
      <c r="A182" s="1" t="s">
        <v>55</v>
      </c>
      <c r="B182" s="1" t="s">
        <v>1524</v>
      </c>
      <c r="C182" s="4" t="str">
        <f>C183</f>
        <v>434</v>
      </c>
      <c r="D182" s="77" t="str">
        <f>DEC2HEX(HEX2DEC(INDEX(BaseAddressTable!$B$2:$B$96,(MATCH(A182,BaseAddressTable!$A$2:$A$96,0))))+HEX2DEC(C182))</f>
        <v>A026E434</v>
      </c>
      <c r="E182" s="1" t="s">
        <v>153</v>
      </c>
      <c r="F182" s="1" t="s">
        <v>1370</v>
      </c>
      <c r="G182" s="1" t="s">
        <v>135</v>
      </c>
      <c r="H182" s="4" t="s">
        <v>190</v>
      </c>
      <c r="I182" s="41" t="s">
        <v>1077</v>
      </c>
      <c r="J182" s="1" t="s">
        <v>1371</v>
      </c>
    </row>
    <row r="183" spans="1:10">
      <c r="A183" s="1" t="s">
        <v>55</v>
      </c>
      <c r="B183" s="1" t="s">
        <v>1524</v>
      </c>
      <c r="C183" s="4" t="str">
        <f>C184</f>
        <v>434</v>
      </c>
      <c r="D183" s="77" t="str">
        <f>DEC2HEX(HEX2DEC(INDEX(BaseAddressTable!$B$2:$B$96,(MATCH(A183,BaseAddressTable!$A$2:$A$96,0))))+HEX2DEC(C183))</f>
        <v>A026E434</v>
      </c>
      <c r="E183" s="1" t="s">
        <v>153</v>
      </c>
      <c r="F183" s="1" t="s">
        <v>1372</v>
      </c>
      <c r="G183" s="1" t="s">
        <v>244</v>
      </c>
      <c r="H183" s="4">
        <v>0</v>
      </c>
      <c r="I183" s="41" t="s">
        <v>1080</v>
      </c>
      <c r="J183" s="1" t="s">
        <v>1373</v>
      </c>
    </row>
    <row r="184" spans="1:10">
      <c r="A184" s="1" t="s">
        <v>55</v>
      </c>
      <c r="B184" s="1" t="s">
        <v>1524</v>
      </c>
      <c r="C184" s="4" t="str">
        <f>DEC2HEX(HEX2DEC(C179)+4)</f>
        <v>434</v>
      </c>
      <c r="D184" s="77" t="str">
        <f>DEC2HEX(HEX2DEC(INDEX(BaseAddressTable!$B$2:$B$96,(MATCH(A184,BaseAddressTable!$A$2:$A$96,0))))+HEX2DEC(C184))</f>
        <v>A026E434</v>
      </c>
      <c r="E184" s="1" t="s">
        <v>153</v>
      </c>
      <c r="F184" s="1" t="s">
        <v>1374</v>
      </c>
      <c r="G184" s="1" t="s">
        <v>1083</v>
      </c>
      <c r="H184" s="4">
        <v>0</v>
      </c>
      <c r="I184" s="5" t="s">
        <v>1084</v>
      </c>
      <c r="J184" s="1" t="s">
        <v>1375</v>
      </c>
    </row>
    <row r="185" spans="1:10">
      <c r="A185" s="1" t="s">
        <v>55</v>
      </c>
      <c r="B185" s="1" t="s">
        <v>1525</v>
      </c>
      <c r="C185" s="4" t="str">
        <f>C186</f>
        <v>438</v>
      </c>
      <c r="D185" s="77" t="str">
        <f>DEC2HEX(HEX2DEC(INDEX(BaseAddressTable!$B$2:$B$96,(MATCH(A185,BaseAddressTable!$A$2:$A$96,0))))+HEX2DEC(C185))</f>
        <v>A026E438</v>
      </c>
      <c r="E185" s="1" t="s">
        <v>153</v>
      </c>
      <c r="F185" s="1" t="s">
        <v>1377</v>
      </c>
      <c r="G185" s="1" t="s">
        <v>135</v>
      </c>
      <c r="H185" s="4" t="s">
        <v>190</v>
      </c>
      <c r="I185" s="41" t="s">
        <v>1077</v>
      </c>
      <c r="J185" s="1" t="s">
        <v>1378</v>
      </c>
    </row>
    <row r="186" spans="1:10">
      <c r="A186" s="1" t="s">
        <v>55</v>
      </c>
      <c r="B186" s="1" t="s">
        <v>1525</v>
      </c>
      <c r="C186" s="4" t="str">
        <f>C187</f>
        <v>438</v>
      </c>
      <c r="D186" s="77" t="str">
        <f>DEC2HEX(HEX2DEC(INDEX(BaseAddressTable!$B$2:$B$96,(MATCH(A186,BaseAddressTable!$A$2:$A$96,0))))+HEX2DEC(C186))</f>
        <v>A026E438</v>
      </c>
      <c r="E186" s="1" t="s">
        <v>153</v>
      </c>
      <c r="F186" s="1" t="s">
        <v>1379</v>
      </c>
      <c r="G186" s="1" t="s">
        <v>244</v>
      </c>
      <c r="H186" s="4">
        <v>0</v>
      </c>
      <c r="I186" s="41" t="s">
        <v>1080</v>
      </c>
      <c r="J186" s="1" t="s">
        <v>1380</v>
      </c>
    </row>
    <row r="187" spans="1:10">
      <c r="A187" s="1" t="s">
        <v>55</v>
      </c>
      <c r="B187" s="1" t="s">
        <v>1525</v>
      </c>
      <c r="C187" s="4" t="str">
        <f>DEC2HEX(HEX2DEC(C182)+4)</f>
        <v>438</v>
      </c>
      <c r="D187" s="77" t="str">
        <f>DEC2HEX(HEX2DEC(INDEX(BaseAddressTable!$B$2:$B$96,(MATCH(A187,BaseAddressTable!$A$2:$A$96,0))))+HEX2DEC(C187))</f>
        <v>A026E438</v>
      </c>
      <c r="E187" s="1" t="s">
        <v>153</v>
      </c>
      <c r="F187" s="1" t="s">
        <v>1381</v>
      </c>
      <c r="G187" s="1" t="s">
        <v>1083</v>
      </c>
      <c r="H187" s="4">
        <v>0</v>
      </c>
      <c r="I187" s="5" t="s">
        <v>1084</v>
      </c>
      <c r="J187" s="1" t="s">
        <v>1382</v>
      </c>
    </row>
    <row r="188" spans="1:10">
      <c r="A188" s="1" t="s">
        <v>55</v>
      </c>
      <c r="B188" s="1" t="s">
        <v>1526</v>
      </c>
      <c r="C188" s="4" t="str">
        <f>C189</f>
        <v>43C</v>
      </c>
      <c r="D188" s="77" t="str">
        <f>DEC2HEX(HEX2DEC(INDEX(BaseAddressTable!$B$2:$B$96,(MATCH(A188,BaseAddressTable!$A$2:$A$96,0))))+HEX2DEC(C188))</f>
        <v>A026E43C</v>
      </c>
      <c r="E188" s="1" t="s">
        <v>153</v>
      </c>
      <c r="F188" s="1" t="s">
        <v>1384</v>
      </c>
      <c r="G188" s="1" t="s">
        <v>135</v>
      </c>
      <c r="H188" s="4" t="s">
        <v>190</v>
      </c>
      <c r="I188" s="41" t="s">
        <v>1077</v>
      </c>
      <c r="J188" s="1" t="s">
        <v>1385</v>
      </c>
    </row>
    <row r="189" spans="1:10">
      <c r="A189" s="1" t="s">
        <v>55</v>
      </c>
      <c r="B189" s="1" t="s">
        <v>1526</v>
      </c>
      <c r="C189" s="4" t="str">
        <f>C190</f>
        <v>43C</v>
      </c>
      <c r="D189" s="77" t="str">
        <f>DEC2HEX(HEX2DEC(INDEX(BaseAddressTable!$B$2:$B$96,(MATCH(A189,BaseAddressTable!$A$2:$A$96,0))))+HEX2DEC(C189))</f>
        <v>A026E43C</v>
      </c>
      <c r="E189" s="1" t="s">
        <v>153</v>
      </c>
      <c r="F189" s="1" t="s">
        <v>1386</v>
      </c>
      <c r="G189" s="1" t="s">
        <v>244</v>
      </c>
      <c r="H189" s="4">
        <v>0</v>
      </c>
      <c r="I189" s="41" t="s">
        <v>1080</v>
      </c>
      <c r="J189" s="1" t="s">
        <v>1387</v>
      </c>
    </row>
    <row r="190" spans="1:10">
      <c r="A190" s="1" t="s">
        <v>55</v>
      </c>
      <c r="B190" s="1" t="s">
        <v>1526</v>
      </c>
      <c r="C190" s="4" t="str">
        <f>DEC2HEX(HEX2DEC(C185)+4)</f>
        <v>43C</v>
      </c>
      <c r="D190" s="77" t="str">
        <f>DEC2HEX(HEX2DEC(INDEX(BaseAddressTable!$B$2:$B$96,(MATCH(A190,BaseAddressTable!$A$2:$A$96,0))))+HEX2DEC(C190))</f>
        <v>A026E43C</v>
      </c>
      <c r="E190" s="1" t="s">
        <v>153</v>
      </c>
      <c r="F190" s="1" t="s">
        <v>1388</v>
      </c>
      <c r="G190" s="1" t="s">
        <v>1083</v>
      </c>
      <c r="H190" s="4">
        <v>0</v>
      </c>
      <c r="I190" s="5" t="s">
        <v>1084</v>
      </c>
      <c r="J190" s="1" t="s">
        <v>1389</v>
      </c>
    </row>
    <row r="191" spans="1:10">
      <c r="A191" s="1" t="s">
        <v>55</v>
      </c>
      <c r="B191" s="1" t="s">
        <v>1527</v>
      </c>
      <c r="C191" s="4" t="str">
        <f>C192</f>
        <v>440</v>
      </c>
      <c r="D191" s="77" t="str">
        <f>DEC2HEX(HEX2DEC(INDEX(BaseAddressTable!$B$2:$B$96,(MATCH(A191,BaseAddressTable!$A$2:$A$96,0))))+HEX2DEC(C191))</f>
        <v>A026E440</v>
      </c>
      <c r="E191" s="1" t="s">
        <v>153</v>
      </c>
      <c r="F191" s="1" t="s">
        <v>1391</v>
      </c>
      <c r="G191" s="1" t="s">
        <v>135</v>
      </c>
      <c r="H191" s="4" t="s">
        <v>190</v>
      </c>
      <c r="I191" s="41" t="s">
        <v>1077</v>
      </c>
      <c r="J191" s="1" t="s">
        <v>1392</v>
      </c>
    </row>
    <row r="192" spans="1:10">
      <c r="A192" s="1" t="s">
        <v>55</v>
      </c>
      <c r="B192" s="1" t="s">
        <v>1527</v>
      </c>
      <c r="C192" s="4" t="str">
        <f>C193</f>
        <v>440</v>
      </c>
      <c r="D192" s="77" t="str">
        <f>DEC2HEX(HEX2DEC(INDEX(BaseAddressTable!$B$2:$B$96,(MATCH(A192,BaseAddressTable!$A$2:$A$96,0))))+HEX2DEC(C192))</f>
        <v>A026E440</v>
      </c>
      <c r="E192" s="1" t="s">
        <v>153</v>
      </c>
      <c r="F192" s="1" t="s">
        <v>1393</v>
      </c>
      <c r="G192" s="1" t="s">
        <v>244</v>
      </c>
      <c r="H192" s="4">
        <v>0</v>
      </c>
      <c r="I192" s="41" t="s">
        <v>1080</v>
      </c>
      <c r="J192" s="1" t="s">
        <v>1394</v>
      </c>
    </row>
    <row r="193" spans="1:10">
      <c r="A193" s="1" t="s">
        <v>55</v>
      </c>
      <c r="B193" s="1" t="s">
        <v>1527</v>
      </c>
      <c r="C193" s="4" t="str">
        <f>DEC2HEX(HEX2DEC(C188)+4)</f>
        <v>440</v>
      </c>
      <c r="D193" s="77" t="str">
        <f>DEC2HEX(HEX2DEC(INDEX(BaseAddressTable!$B$2:$B$96,(MATCH(A193,BaseAddressTable!$A$2:$A$96,0))))+HEX2DEC(C193))</f>
        <v>A026E440</v>
      </c>
      <c r="E193" s="1" t="s">
        <v>153</v>
      </c>
      <c r="F193" s="1" t="s">
        <v>1395</v>
      </c>
      <c r="G193" s="1" t="s">
        <v>1083</v>
      </c>
      <c r="H193" s="4">
        <v>0</v>
      </c>
      <c r="I193" s="5" t="s">
        <v>1084</v>
      </c>
      <c r="J193" s="1" t="s">
        <v>1396</v>
      </c>
    </row>
    <row r="194" spans="1:10">
      <c r="A194" s="1" t="s">
        <v>55</v>
      </c>
      <c r="B194" s="1" t="s">
        <v>1528</v>
      </c>
      <c r="C194" s="4" t="str">
        <f>C195</f>
        <v>444</v>
      </c>
      <c r="D194" s="77" t="str">
        <f>DEC2HEX(HEX2DEC(INDEX(BaseAddressTable!$B$2:$B$96,(MATCH(A194,BaseAddressTable!$A$2:$A$96,0))))+HEX2DEC(C194))</f>
        <v>A026E444</v>
      </c>
      <c r="E194" s="1" t="s">
        <v>153</v>
      </c>
      <c r="F194" s="1" t="s">
        <v>1398</v>
      </c>
      <c r="G194" s="1" t="s">
        <v>135</v>
      </c>
      <c r="H194" s="4" t="s">
        <v>190</v>
      </c>
      <c r="I194" s="41" t="s">
        <v>1077</v>
      </c>
      <c r="J194" s="1" t="s">
        <v>1399</v>
      </c>
    </row>
    <row r="195" spans="1:10">
      <c r="A195" s="1" t="s">
        <v>55</v>
      </c>
      <c r="B195" s="1" t="s">
        <v>1528</v>
      </c>
      <c r="C195" s="4" t="str">
        <f>C196</f>
        <v>444</v>
      </c>
      <c r="D195" s="77" t="str">
        <f>DEC2HEX(HEX2DEC(INDEX(BaseAddressTable!$B$2:$B$96,(MATCH(A195,BaseAddressTable!$A$2:$A$96,0))))+HEX2DEC(C195))</f>
        <v>A026E444</v>
      </c>
      <c r="E195" s="1" t="s">
        <v>153</v>
      </c>
      <c r="F195" s="1" t="s">
        <v>1400</v>
      </c>
      <c r="G195" s="1" t="s">
        <v>244</v>
      </c>
      <c r="H195" s="4">
        <v>0</v>
      </c>
      <c r="I195" s="41" t="s">
        <v>1080</v>
      </c>
      <c r="J195" s="1" t="s">
        <v>1401</v>
      </c>
    </row>
    <row r="196" spans="1:10">
      <c r="A196" s="1" t="s">
        <v>55</v>
      </c>
      <c r="B196" s="1" t="s">
        <v>1528</v>
      </c>
      <c r="C196" s="4" t="str">
        <f>DEC2HEX(HEX2DEC(C191)+4)</f>
        <v>444</v>
      </c>
      <c r="D196" s="77" t="str">
        <f>DEC2HEX(HEX2DEC(INDEX(BaseAddressTable!$B$2:$B$96,(MATCH(A196,BaseAddressTable!$A$2:$A$96,0))))+HEX2DEC(C196))</f>
        <v>A026E444</v>
      </c>
      <c r="E196" s="1" t="s">
        <v>153</v>
      </c>
      <c r="F196" s="1" t="s">
        <v>1402</v>
      </c>
      <c r="G196" s="1" t="s">
        <v>1083</v>
      </c>
      <c r="H196" s="4">
        <v>0</v>
      </c>
      <c r="I196" s="5" t="s">
        <v>1084</v>
      </c>
      <c r="J196" s="1" t="s">
        <v>1403</v>
      </c>
    </row>
    <row r="197" spans="1:10">
      <c r="A197" s="1" t="s">
        <v>55</v>
      </c>
      <c r="B197" s="1" t="s">
        <v>1529</v>
      </c>
      <c r="C197" s="4" t="str">
        <f>C198</f>
        <v>448</v>
      </c>
      <c r="D197" s="77" t="str">
        <f>DEC2HEX(HEX2DEC(INDEX(BaseAddressTable!$B$2:$B$96,(MATCH(A197,BaseAddressTable!$A$2:$A$96,0))))+HEX2DEC(C197))</f>
        <v>A026E448</v>
      </c>
      <c r="E197" s="1" t="s">
        <v>153</v>
      </c>
      <c r="F197" s="1" t="s">
        <v>1405</v>
      </c>
      <c r="G197" s="1" t="s">
        <v>135</v>
      </c>
      <c r="H197" s="4" t="s">
        <v>190</v>
      </c>
      <c r="I197" s="41" t="s">
        <v>1077</v>
      </c>
      <c r="J197" s="1" t="s">
        <v>1406</v>
      </c>
    </row>
    <row r="198" spans="1:10">
      <c r="A198" s="1" t="s">
        <v>55</v>
      </c>
      <c r="B198" s="1" t="s">
        <v>1529</v>
      </c>
      <c r="C198" s="4" t="str">
        <f>C199</f>
        <v>448</v>
      </c>
      <c r="D198" s="77" t="str">
        <f>DEC2HEX(HEX2DEC(INDEX(BaseAddressTable!$B$2:$B$96,(MATCH(A198,BaseAddressTable!$A$2:$A$96,0))))+HEX2DEC(C198))</f>
        <v>A026E448</v>
      </c>
      <c r="E198" s="1" t="s">
        <v>153</v>
      </c>
      <c r="F198" s="1" t="s">
        <v>1407</v>
      </c>
      <c r="G198" s="1" t="s">
        <v>244</v>
      </c>
      <c r="H198" s="4">
        <v>1</v>
      </c>
      <c r="I198" s="41" t="s">
        <v>1080</v>
      </c>
      <c r="J198" s="1" t="s">
        <v>1408</v>
      </c>
    </row>
    <row r="199" spans="1:10">
      <c r="A199" s="1" t="s">
        <v>55</v>
      </c>
      <c r="B199" s="1" t="s">
        <v>1529</v>
      </c>
      <c r="C199" s="4" t="str">
        <f>DEC2HEX(HEX2DEC(C194)+4)</f>
        <v>448</v>
      </c>
      <c r="D199" s="77" t="str">
        <f>DEC2HEX(HEX2DEC(INDEX(BaseAddressTable!$B$2:$B$96,(MATCH(A199,BaseAddressTable!$A$2:$A$96,0))))+HEX2DEC(C199))</f>
        <v>A026E448</v>
      </c>
      <c r="E199" s="1" t="s">
        <v>153</v>
      </c>
      <c r="F199" s="1" t="s">
        <v>1409</v>
      </c>
      <c r="G199" s="1" t="s">
        <v>1083</v>
      </c>
      <c r="H199" s="4">
        <v>0</v>
      </c>
      <c r="I199" s="5" t="s">
        <v>1084</v>
      </c>
      <c r="J199" s="1" t="s">
        <v>1410</v>
      </c>
    </row>
    <row r="200" spans="1:10">
      <c r="A200" s="1" t="s">
        <v>55</v>
      </c>
      <c r="B200" s="1" t="s">
        <v>1530</v>
      </c>
      <c r="C200" s="4" t="str">
        <f t="shared" ref="C200:C206" si="6">DEC2HEX(HEX2DEC(C197)+4)</f>
        <v>44C</v>
      </c>
      <c r="D200" s="77" t="str">
        <f>DEC2HEX(HEX2DEC(INDEX(BaseAddressTable!$B$2:$B$96,(MATCH(A200,BaseAddressTable!$A$2:$A$96,0))))+HEX2DEC(C200))</f>
        <v>A026E44C</v>
      </c>
      <c r="E200" s="1" t="s">
        <v>153</v>
      </c>
      <c r="F200" s="1" t="s">
        <v>1412</v>
      </c>
      <c r="G200" s="1" t="s">
        <v>135</v>
      </c>
      <c r="H200" s="4" t="s">
        <v>190</v>
      </c>
      <c r="I200" s="41" t="s">
        <v>1077</v>
      </c>
      <c r="J200" s="1" t="s">
        <v>1413</v>
      </c>
    </row>
    <row r="201" spans="1:10">
      <c r="A201" s="1" t="s">
        <v>55</v>
      </c>
      <c r="B201" s="1" t="s">
        <v>1530</v>
      </c>
      <c r="C201" s="4" t="str">
        <f t="shared" si="6"/>
        <v>44C</v>
      </c>
      <c r="D201" s="77" t="str">
        <f>DEC2HEX(HEX2DEC(INDEX(BaseAddressTable!$B$2:$B$96,(MATCH(A201,BaseAddressTable!$A$2:$A$96,0))))+HEX2DEC(C201))</f>
        <v>A026E44C</v>
      </c>
      <c r="E201" s="1" t="s">
        <v>153</v>
      </c>
      <c r="F201" s="1" t="s">
        <v>1414</v>
      </c>
      <c r="G201" s="1" t="s">
        <v>244</v>
      </c>
      <c r="H201" s="4">
        <v>1</v>
      </c>
      <c r="I201" s="41" t="s">
        <v>1080</v>
      </c>
      <c r="J201" s="1" t="s">
        <v>1415</v>
      </c>
    </row>
    <row r="202" spans="1:10">
      <c r="A202" s="1" t="s">
        <v>55</v>
      </c>
      <c r="B202" s="1" t="s">
        <v>1530</v>
      </c>
      <c r="C202" s="4" t="str">
        <f t="shared" si="6"/>
        <v>44C</v>
      </c>
      <c r="D202" s="77" t="str">
        <f>DEC2HEX(HEX2DEC(INDEX(BaseAddressTable!$B$2:$B$96,(MATCH(A202,BaseAddressTable!$A$2:$A$96,0))))+HEX2DEC(C202))</f>
        <v>A026E44C</v>
      </c>
      <c r="E202" s="1" t="s">
        <v>153</v>
      </c>
      <c r="F202" s="1" t="s">
        <v>1416</v>
      </c>
      <c r="G202" s="1" t="s">
        <v>1083</v>
      </c>
      <c r="H202" s="4">
        <v>0</v>
      </c>
      <c r="I202" s="5" t="s">
        <v>1084</v>
      </c>
      <c r="J202" s="1" t="s">
        <v>1417</v>
      </c>
    </row>
    <row r="203" spans="1:10">
      <c r="A203" s="1" t="s">
        <v>55</v>
      </c>
      <c r="B203" s="1" t="s">
        <v>1531</v>
      </c>
      <c r="C203" s="4" t="str">
        <f t="shared" si="6"/>
        <v>450</v>
      </c>
      <c r="D203" s="77" t="str">
        <f>DEC2HEX(HEX2DEC(INDEX(BaseAddressTable!$B$2:$B$96,(MATCH(A203,BaseAddressTable!$A$2:$A$96,0))))+HEX2DEC(C203))</f>
        <v>A026E450</v>
      </c>
      <c r="E203" s="1" t="s">
        <v>153</v>
      </c>
      <c r="F203" s="1" t="s">
        <v>1419</v>
      </c>
      <c r="G203" s="1" t="s">
        <v>135</v>
      </c>
      <c r="H203" s="4" t="s">
        <v>190</v>
      </c>
      <c r="I203" s="41" t="s">
        <v>1077</v>
      </c>
      <c r="J203" s="1" t="s">
        <v>1420</v>
      </c>
    </row>
    <row r="204" spans="1:10">
      <c r="A204" s="1" t="s">
        <v>55</v>
      </c>
      <c r="B204" s="1" t="s">
        <v>1531</v>
      </c>
      <c r="C204" s="4" t="str">
        <f t="shared" si="6"/>
        <v>450</v>
      </c>
      <c r="D204" s="77" t="str">
        <f>DEC2HEX(HEX2DEC(INDEX(BaseAddressTable!$B$2:$B$96,(MATCH(A204,BaseAddressTable!$A$2:$A$96,0))))+HEX2DEC(C204))</f>
        <v>A026E450</v>
      </c>
      <c r="E204" s="1" t="s">
        <v>153</v>
      </c>
      <c r="F204" s="1" t="s">
        <v>1421</v>
      </c>
      <c r="G204" s="1" t="s">
        <v>244</v>
      </c>
      <c r="H204" s="4">
        <v>1</v>
      </c>
      <c r="I204" s="41" t="s">
        <v>1080</v>
      </c>
      <c r="J204" s="1" t="s">
        <v>1422</v>
      </c>
    </row>
    <row r="205" spans="1:10">
      <c r="A205" s="1" t="s">
        <v>55</v>
      </c>
      <c r="B205" s="1" t="s">
        <v>1531</v>
      </c>
      <c r="C205" s="4" t="str">
        <f t="shared" si="6"/>
        <v>450</v>
      </c>
      <c r="D205" s="77" t="str">
        <f>DEC2HEX(HEX2DEC(INDEX(BaseAddressTable!$B$2:$B$96,(MATCH(A205,BaseAddressTable!$A$2:$A$96,0))))+HEX2DEC(C205))</f>
        <v>A026E450</v>
      </c>
      <c r="E205" s="1" t="s">
        <v>153</v>
      </c>
      <c r="F205" s="1" t="s">
        <v>1423</v>
      </c>
      <c r="G205" s="1" t="s">
        <v>1083</v>
      </c>
      <c r="H205" s="4">
        <v>0</v>
      </c>
      <c r="I205" s="5" t="s">
        <v>1084</v>
      </c>
      <c r="J205" s="1" t="s">
        <v>1424</v>
      </c>
    </row>
    <row r="206" spans="1:10">
      <c r="A206" s="1" t="s">
        <v>55</v>
      </c>
      <c r="B206" s="1" t="s">
        <v>1532</v>
      </c>
      <c r="C206" s="4" t="str">
        <f t="shared" si="6"/>
        <v>454</v>
      </c>
      <c r="D206" s="77" t="str">
        <f>DEC2HEX(HEX2DEC(INDEX(BaseAddressTable!$B$2:$B$96,(MATCH(A206,BaseAddressTable!$A$2:$A$96,0))))+HEX2DEC(C206))</f>
        <v>A026E454</v>
      </c>
      <c r="E206" s="1" t="s">
        <v>153</v>
      </c>
      <c r="F206" s="1" t="s">
        <v>1426</v>
      </c>
      <c r="G206" s="1" t="s">
        <v>135</v>
      </c>
      <c r="H206" s="4" t="s">
        <v>190</v>
      </c>
      <c r="I206" s="41" t="s">
        <v>1077</v>
      </c>
      <c r="J206" s="1" t="s">
        <v>1427</v>
      </c>
    </row>
    <row r="207" spans="1:10">
      <c r="A207" s="1" t="s">
        <v>55</v>
      </c>
      <c r="B207" s="1" t="s">
        <v>1532</v>
      </c>
      <c r="C207" s="4" t="str">
        <f>DEC2HEX(HEX2DEC(C203)+4)</f>
        <v>454</v>
      </c>
      <c r="D207" s="77" t="str">
        <f>DEC2HEX(HEX2DEC(INDEX(BaseAddressTable!$B$2:$B$96,(MATCH(A207,BaseAddressTable!$A$2:$A$96,0))))+HEX2DEC(C207))</f>
        <v>A026E454</v>
      </c>
      <c r="E207" s="1" t="s">
        <v>153</v>
      </c>
      <c r="F207" s="1" t="s">
        <v>1428</v>
      </c>
      <c r="G207" s="1" t="s">
        <v>244</v>
      </c>
      <c r="H207" s="4">
        <v>1</v>
      </c>
      <c r="I207" s="41" t="s">
        <v>1080</v>
      </c>
      <c r="J207" s="1" t="s">
        <v>1429</v>
      </c>
    </row>
    <row r="208" spans="1:10">
      <c r="A208" s="1" t="s">
        <v>55</v>
      </c>
      <c r="B208" s="1" t="s">
        <v>1532</v>
      </c>
      <c r="C208" s="4" t="str">
        <f>DEC2HEX(HEX2DEC(C203)+4)</f>
        <v>454</v>
      </c>
      <c r="D208" s="77" t="str">
        <f>DEC2HEX(HEX2DEC(INDEX(BaseAddressTable!$B$2:$B$96,(MATCH(A208,BaseAddressTable!$A$2:$A$96,0))))+HEX2DEC(C208))</f>
        <v>A026E454</v>
      </c>
      <c r="E208" s="1" t="s">
        <v>153</v>
      </c>
      <c r="F208" s="1" t="s">
        <v>1430</v>
      </c>
      <c r="G208" s="1" t="s">
        <v>1083</v>
      </c>
      <c r="H208" s="4">
        <v>0</v>
      </c>
      <c r="I208" s="5" t="s">
        <v>1084</v>
      </c>
      <c r="J208" s="1" t="s">
        <v>1431</v>
      </c>
    </row>
    <row r="209" spans="1:10" ht="54" customHeight="1">
      <c r="A209" s="1" t="s">
        <v>55</v>
      </c>
      <c r="B209" s="1" t="s">
        <v>1533</v>
      </c>
      <c r="C209" s="4">
        <v>500</v>
      </c>
      <c r="D209" s="77" t="str">
        <f>DEC2HEX(HEX2DEC(INDEX(BaseAddressTable!$B$2:$B$96,(MATCH(A209,BaseAddressTable!$A$2:$A$96,0))))+HEX2DEC(C209))</f>
        <v>A026E500</v>
      </c>
      <c r="E209" s="1" t="s">
        <v>153</v>
      </c>
      <c r="F209" s="1" t="s">
        <v>1433</v>
      </c>
      <c r="G209" s="1" t="s">
        <v>145</v>
      </c>
      <c r="H209" s="4">
        <v>0</v>
      </c>
      <c r="I209" s="5" t="s">
        <v>1434</v>
      </c>
      <c r="J209" s="1" t="s">
        <v>1435</v>
      </c>
    </row>
    <row r="210" spans="1:10" ht="57.6">
      <c r="A210" s="1" t="s">
        <v>55</v>
      </c>
      <c r="B210" s="1" t="s">
        <v>1534</v>
      </c>
      <c r="C210" s="4" t="str">
        <f t="shared" ref="C210:C220" si="7">DEC2HEX(HEX2DEC(C209)+4)</f>
        <v>504</v>
      </c>
      <c r="D210" s="77" t="str">
        <f>DEC2HEX(HEX2DEC(INDEX(BaseAddressTable!$B$2:$B$96,(MATCH(A210,BaseAddressTable!$A$2:$A$96,0))))+HEX2DEC(C210))</f>
        <v>A026E504</v>
      </c>
      <c r="E210" s="1" t="s">
        <v>153</v>
      </c>
      <c r="F210" s="1" t="s">
        <v>1437</v>
      </c>
      <c r="G210" s="1" t="s">
        <v>145</v>
      </c>
      <c r="H210" s="4">
        <v>0</v>
      </c>
      <c r="I210" s="5" t="s">
        <v>1438</v>
      </c>
      <c r="J210" s="1" t="s">
        <v>1439</v>
      </c>
    </row>
    <row r="211" spans="1:10" ht="54" customHeight="1">
      <c r="A211" s="1" t="s">
        <v>55</v>
      </c>
      <c r="B211" s="1" t="s">
        <v>1535</v>
      </c>
      <c r="C211" s="4" t="str">
        <f t="shared" si="7"/>
        <v>508</v>
      </c>
      <c r="D211" s="77" t="str">
        <f>DEC2HEX(HEX2DEC(INDEX(BaseAddressTable!$B$2:$B$96,(MATCH(A211,BaseAddressTable!$A$2:$A$96,0))))+HEX2DEC(C211))</f>
        <v>A026E508</v>
      </c>
      <c r="E211" s="1" t="s">
        <v>153</v>
      </c>
      <c r="F211" s="1" t="s">
        <v>1441</v>
      </c>
      <c r="G211" s="1" t="s">
        <v>145</v>
      </c>
      <c r="H211" s="4">
        <v>0</v>
      </c>
      <c r="I211" s="5" t="s">
        <v>1434</v>
      </c>
      <c r="J211" s="1" t="s">
        <v>1442</v>
      </c>
    </row>
    <row r="212" spans="1:10" ht="57.6">
      <c r="A212" s="1" t="s">
        <v>55</v>
      </c>
      <c r="B212" s="1" t="s">
        <v>1536</v>
      </c>
      <c r="C212" s="4" t="str">
        <f t="shared" si="7"/>
        <v>50C</v>
      </c>
      <c r="D212" s="77" t="str">
        <f>DEC2HEX(HEX2DEC(INDEX(BaseAddressTable!$B$2:$B$96,(MATCH(A212,BaseAddressTable!$A$2:$A$96,0))))+HEX2DEC(C212))</f>
        <v>A026E50C</v>
      </c>
      <c r="E212" s="1" t="s">
        <v>153</v>
      </c>
      <c r="F212" s="1" t="s">
        <v>1444</v>
      </c>
      <c r="G212" s="1" t="s">
        <v>145</v>
      </c>
      <c r="H212" s="4">
        <v>0</v>
      </c>
      <c r="I212" s="5" t="s">
        <v>1438</v>
      </c>
      <c r="J212" s="1" t="s">
        <v>1445</v>
      </c>
    </row>
    <row r="213" spans="1:10" ht="57.6">
      <c r="A213" s="1" t="s">
        <v>55</v>
      </c>
      <c r="B213" s="1" t="s">
        <v>1537</v>
      </c>
      <c r="C213" s="4" t="str">
        <f t="shared" si="7"/>
        <v>510</v>
      </c>
      <c r="D213" s="77" t="str">
        <f>DEC2HEX(HEX2DEC(INDEX(BaseAddressTable!$B$2:$B$96,(MATCH(A213,BaseAddressTable!$A$2:$A$96,0))))+HEX2DEC(C213))</f>
        <v>A026E510</v>
      </c>
      <c r="E213" s="1" t="s">
        <v>153</v>
      </c>
      <c r="F213" s="1" t="s">
        <v>1447</v>
      </c>
      <c r="G213" s="1" t="s">
        <v>145</v>
      </c>
      <c r="H213" s="4">
        <v>0</v>
      </c>
      <c r="I213" s="5" t="s">
        <v>1448</v>
      </c>
      <c r="J213" s="1" t="s">
        <v>1449</v>
      </c>
    </row>
    <row r="214" spans="1:10" ht="57.6">
      <c r="A214" s="1" t="s">
        <v>55</v>
      </c>
      <c r="B214" s="1" t="s">
        <v>1538</v>
      </c>
      <c r="C214" s="4" t="str">
        <f t="shared" si="7"/>
        <v>514</v>
      </c>
      <c r="D214" s="77" t="str">
        <f>DEC2HEX(HEX2DEC(INDEX(BaseAddressTable!$B$2:$B$96,(MATCH(A214,BaseAddressTable!$A$2:$A$96,0))))+HEX2DEC(C214))</f>
        <v>A026E514</v>
      </c>
      <c r="E214" s="1" t="s">
        <v>153</v>
      </c>
      <c r="F214" s="1" t="s">
        <v>1451</v>
      </c>
      <c r="G214" s="1" t="s">
        <v>145</v>
      </c>
      <c r="H214" s="4">
        <v>0</v>
      </c>
      <c r="I214" s="5" t="s">
        <v>1452</v>
      </c>
      <c r="J214" s="1" t="s">
        <v>1453</v>
      </c>
    </row>
    <row r="215" spans="1:10" ht="57.6">
      <c r="A215" s="1" t="s">
        <v>55</v>
      </c>
      <c r="B215" s="1" t="s">
        <v>1539</v>
      </c>
      <c r="C215" s="4" t="str">
        <f t="shared" si="7"/>
        <v>518</v>
      </c>
      <c r="D215" s="77" t="str">
        <f>DEC2HEX(HEX2DEC(INDEX(BaseAddressTable!$B$2:$B$96,(MATCH(A215,BaseAddressTable!$A$2:$A$96,0))))+HEX2DEC(C215))</f>
        <v>A026E518</v>
      </c>
      <c r="E215" s="1" t="s">
        <v>153</v>
      </c>
      <c r="F215" s="1" t="s">
        <v>1455</v>
      </c>
      <c r="G215" s="1" t="s">
        <v>145</v>
      </c>
      <c r="H215" s="4">
        <v>0</v>
      </c>
      <c r="I215" s="5" t="s">
        <v>1448</v>
      </c>
      <c r="J215" s="1" t="s">
        <v>1456</v>
      </c>
    </row>
    <row r="216" spans="1:10" ht="57.6">
      <c r="A216" s="1" t="s">
        <v>55</v>
      </c>
      <c r="B216" s="1" t="s">
        <v>1540</v>
      </c>
      <c r="C216" s="4" t="str">
        <f t="shared" si="7"/>
        <v>51C</v>
      </c>
      <c r="D216" s="77" t="str">
        <f>DEC2HEX(HEX2DEC(INDEX(BaseAddressTable!$B$2:$B$96,(MATCH(A216,BaseAddressTable!$A$2:$A$96,0))))+HEX2DEC(C216))</f>
        <v>A026E51C</v>
      </c>
      <c r="E216" s="1" t="s">
        <v>153</v>
      </c>
      <c r="F216" s="1" t="s">
        <v>1458</v>
      </c>
      <c r="G216" s="1" t="s">
        <v>145</v>
      </c>
      <c r="H216" s="4">
        <v>0</v>
      </c>
      <c r="I216" s="5" t="s">
        <v>1452</v>
      </c>
      <c r="J216" s="1" t="s">
        <v>1459</v>
      </c>
    </row>
    <row r="217" spans="1:10" ht="57.6">
      <c r="A217" s="1" t="s">
        <v>55</v>
      </c>
      <c r="B217" s="1" t="s">
        <v>1541</v>
      </c>
      <c r="C217" s="4" t="str">
        <f t="shared" si="7"/>
        <v>520</v>
      </c>
      <c r="D217" s="77" t="str">
        <f>DEC2HEX(HEX2DEC(INDEX(BaseAddressTable!$B$2:$B$96,(MATCH(A217,BaseAddressTable!$A$2:$A$96,0))))+HEX2DEC(C217))</f>
        <v>A026E520</v>
      </c>
      <c r="E217" s="1" t="s">
        <v>153</v>
      </c>
      <c r="F217" s="1" t="s">
        <v>1461</v>
      </c>
      <c r="G217" s="1" t="s">
        <v>145</v>
      </c>
      <c r="H217" s="4">
        <v>0</v>
      </c>
      <c r="I217" s="5" t="s">
        <v>1462</v>
      </c>
      <c r="J217" s="1" t="s">
        <v>1463</v>
      </c>
    </row>
    <row r="218" spans="1:10" ht="30" customHeight="1">
      <c r="A218" s="1" t="s">
        <v>55</v>
      </c>
      <c r="B218" s="1" t="s">
        <v>1542</v>
      </c>
      <c r="C218" s="4" t="str">
        <f t="shared" si="7"/>
        <v>524</v>
      </c>
      <c r="D218" s="77" t="str">
        <f>DEC2HEX(HEX2DEC(INDEX(BaseAddressTable!$B$2:$B$96,(MATCH(A218,BaseAddressTable!$A$2:$A$96,0))))+HEX2DEC(C218))</f>
        <v>A026E524</v>
      </c>
      <c r="E218" s="1" t="s">
        <v>153</v>
      </c>
      <c r="F218" s="1" t="s">
        <v>1465</v>
      </c>
      <c r="G218" s="1" t="s">
        <v>145</v>
      </c>
      <c r="H218" s="4">
        <v>0</v>
      </c>
      <c r="I218" s="5" t="s">
        <v>1466</v>
      </c>
      <c r="J218" s="1" t="s">
        <v>1467</v>
      </c>
    </row>
    <row r="219" spans="1:10" ht="57.6">
      <c r="A219" s="1" t="s">
        <v>55</v>
      </c>
      <c r="B219" s="1" t="s">
        <v>1543</v>
      </c>
      <c r="C219" s="4" t="str">
        <f t="shared" si="7"/>
        <v>528</v>
      </c>
      <c r="D219" s="77" t="str">
        <f>DEC2HEX(HEX2DEC(INDEX(BaseAddressTable!$B$2:$B$96,(MATCH(A219,BaseAddressTable!$A$2:$A$96,0))))+HEX2DEC(C219))</f>
        <v>A026E528</v>
      </c>
      <c r="E219" s="1" t="s">
        <v>153</v>
      </c>
      <c r="F219" s="1" t="s">
        <v>1469</v>
      </c>
      <c r="G219" s="1" t="s">
        <v>145</v>
      </c>
      <c r="H219" s="4">
        <v>0</v>
      </c>
      <c r="I219" s="5" t="s">
        <v>1462</v>
      </c>
      <c r="J219" s="1" t="s">
        <v>1470</v>
      </c>
    </row>
    <row r="220" spans="1:10" ht="30" customHeight="1">
      <c r="A220" s="1" t="s">
        <v>55</v>
      </c>
      <c r="B220" s="1" t="s">
        <v>1544</v>
      </c>
      <c r="C220" s="4" t="str">
        <f t="shared" si="7"/>
        <v>52C</v>
      </c>
      <c r="D220" s="77" t="str">
        <f>DEC2HEX(HEX2DEC(INDEX(BaseAddressTable!$B$2:$B$96,(MATCH(A220,BaseAddressTable!$A$2:$A$96,0))))+HEX2DEC(C220))</f>
        <v>A026E52C</v>
      </c>
      <c r="E220" s="1" t="s">
        <v>153</v>
      </c>
      <c r="F220" s="1" t="s">
        <v>1472</v>
      </c>
      <c r="G220" s="1" t="s">
        <v>145</v>
      </c>
      <c r="H220" s="4">
        <v>0</v>
      </c>
      <c r="I220" s="5" t="s">
        <v>1466</v>
      </c>
      <c r="J220" s="1" t="s">
        <v>1473</v>
      </c>
    </row>
    <row r="221" spans="1:10">
      <c r="A221" s="1" t="s">
        <v>55</v>
      </c>
      <c r="B221" s="1" t="s">
        <v>1545</v>
      </c>
      <c r="C221" s="4" t="s">
        <v>895</v>
      </c>
      <c r="D221" s="77" t="str">
        <f>DEC2HEX(HEX2DEC(INDEX(BaseAddressTable!$B$2:$B$96,(MATCH(A221,BaseAddressTable!$A$2:$A$96,0))))+HEX2DEC(C221))</f>
        <v>A026FFFC</v>
      </c>
      <c r="E221" s="1" t="s">
        <v>153</v>
      </c>
      <c r="F221" s="1" t="s">
        <v>1475</v>
      </c>
      <c r="G221" s="1" t="s">
        <v>145</v>
      </c>
      <c r="H221" s="4" t="s">
        <v>897</v>
      </c>
      <c r="I221" s="5" t="s">
        <v>1476</v>
      </c>
      <c r="J221" s="1" t="s">
        <v>1477</v>
      </c>
    </row>
    <row r="222" spans="1:10">
      <c r="B222" s="142"/>
    </row>
    <row r="223" spans="1:10">
      <c r="B223" s="142"/>
    </row>
    <row r="224" spans="1:10">
      <c r="B224" s="142"/>
    </row>
    <row r="225" spans="2:2">
      <c r="B225" s="142"/>
    </row>
    <row r="226" spans="2:2">
      <c r="B226" s="142"/>
    </row>
    <row r="227" spans="2:2">
      <c r="B227" s="142"/>
    </row>
    <row r="228" spans="2:2">
      <c r="B228" s="1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2E88-94C5-43F3-93F4-D331EFE33648}">
  <dimension ref="A1:K119"/>
  <sheetViews>
    <sheetView zoomScale="85" zoomScaleNormal="85" workbookViewId="0">
      <selection activeCell="B3" sqref="B3"/>
    </sheetView>
  </sheetViews>
  <sheetFormatPr defaultColWidth="9.109375" defaultRowHeight="14.4"/>
  <cols>
    <col min="1" max="1" width="44.109375" customWidth="1"/>
    <col min="2" max="2" width="37.33203125" customWidth="1"/>
    <col min="3" max="3" width="10.6640625" customWidth="1"/>
    <col min="4" max="4" width="17.109375" customWidth="1"/>
    <col min="5" max="5" width="14.44140625" customWidth="1"/>
    <col min="6" max="6" width="32.33203125" customWidth="1"/>
    <col min="7" max="7" width="13.109375" customWidth="1"/>
    <col min="8" max="8" width="10.33203125" style="9" customWidth="1"/>
    <col min="9" max="9" width="96.44140625" customWidth="1"/>
    <col min="10" max="10" width="36.6640625" customWidth="1"/>
  </cols>
  <sheetData>
    <row r="1" spans="1:11">
      <c r="A1" s="3" t="s">
        <v>122</v>
      </c>
      <c r="B1" s="3" t="s">
        <v>123</v>
      </c>
      <c r="C1" s="3" t="s">
        <v>124</v>
      </c>
      <c r="D1" s="3" t="s">
        <v>125</v>
      </c>
      <c r="E1" s="3" t="s">
        <v>126</v>
      </c>
      <c r="F1" s="3" t="s">
        <v>127</v>
      </c>
      <c r="G1" s="3" t="s">
        <v>128</v>
      </c>
      <c r="H1" s="8" t="s">
        <v>129</v>
      </c>
      <c r="I1" s="16" t="s">
        <v>130</v>
      </c>
      <c r="J1" s="17" t="s">
        <v>131</v>
      </c>
    </row>
    <row r="2" spans="1:11">
      <c r="A2" s="43" t="s">
        <v>39</v>
      </c>
      <c r="B2" s="49" t="s">
        <v>1546</v>
      </c>
      <c r="C2" s="49">
        <v>0</v>
      </c>
      <c r="D2" s="1" t="str">
        <f>DEC2HEX(HEX2DEC(INDEX(BaseAddressTable!$B$2:$B$98,(MATCH(A2,BaseAddressTable!$A$2:$A$98,0))))+HEX2DEC(C2))</f>
        <v>A0262000</v>
      </c>
      <c r="E2" s="49" t="s">
        <v>153</v>
      </c>
      <c r="F2" s="49" t="s">
        <v>1547</v>
      </c>
      <c r="G2" s="49" t="s">
        <v>176</v>
      </c>
      <c r="H2" s="49">
        <v>0</v>
      </c>
      <c r="I2" s="63" t="s">
        <v>1548</v>
      </c>
      <c r="J2" s="64" t="s">
        <v>1549</v>
      </c>
      <c r="K2" t="s">
        <v>101</v>
      </c>
    </row>
    <row r="3" spans="1:11">
      <c r="A3" s="65" t="s">
        <v>39</v>
      </c>
      <c r="B3" s="50" t="s">
        <v>1546</v>
      </c>
      <c r="C3" s="50">
        <v>0</v>
      </c>
      <c r="D3" s="1" t="str">
        <f>DEC2HEX(HEX2DEC(INDEX(BaseAddressTable!$B$2:$B$98,(MATCH(A3,BaseAddressTable!$A$2:$A$98,0))))+HEX2DEC(C3))</f>
        <v>A0262000</v>
      </c>
      <c r="E3" s="50" t="s">
        <v>153</v>
      </c>
      <c r="F3" s="50" t="s">
        <v>1550</v>
      </c>
      <c r="G3" s="50" t="s">
        <v>232</v>
      </c>
      <c r="H3" s="50">
        <v>0</v>
      </c>
      <c r="I3" s="66" t="s">
        <v>1548</v>
      </c>
      <c r="J3" s="64" t="s">
        <v>1551</v>
      </c>
      <c r="K3" t="s">
        <v>101</v>
      </c>
    </row>
    <row r="4" spans="1:11">
      <c r="A4" s="65" t="s">
        <v>39</v>
      </c>
      <c r="B4" s="50" t="s">
        <v>1546</v>
      </c>
      <c r="C4" s="50">
        <v>0</v>
      </c>
      <c r="D4" s="1" t="str">
        <f>DEC2HEX(HEX2DEC(INDEX(BaseAddressTable!$B$2:$B$98,(MATCH(A4,BaseAddressTable!$A$2:$A$98,0))))+HEX2DEC(C4))</f>
        <v>A0262000</v>
      </c>
      <c r="E4" s="50" t="s">
        <v>153</v>
      </c>
      <c r="F4" s="50" t="s">
        <v>1552</v>
      </c>
      <c r="G4" s="50" t="s">
        <v>235</v>
      </c>
      <c r="H4" s="50">
        <v>0</v>
      </c>
      <c r="I4" s="66" t="s">
        <v>1548</v>
      </c>
      <c r="J4" s="15" t="s">
        <v>1553</v>
      </c>
    </row>
    <row r="5" spans="1:11">
      <c r="A5" s="65" t="s">
        <v>39</v>
      </c>
      <c r="B5" s="50" t="s">
        <v>1546</v>
      </c>
      <c r="C5" s="50">
        <v>0</v>
      </c>
      <c r="D5" s="1" t="str">
        <f>DEC2HEX(HEX2DEC(INDEX(BaseAddressTable!$B$2:$B$98,(MATCH(A5,BaseAddressTable!$A$2:$A$98,0))))+HEX2DEC(C5))</f>
        <v>A0262000</v>
      </c>
      <c r="E5" s="50" t="s">
        <v>153</v>
      </c>
      <c r="F5" s="50" t="s">
        <v>1554</v>
      </c>
      <c r="G5" s="50" t="s">
        <v>347</v>
      </c>
      <c r="H5" s="50">
        <v>0</v>
      </c>
      <c r="I5" s="66" t="s">
        <v>1555</v>
      </c>
      <c r="J5" s="15" t="s">
        <v>1556</v>
      </c>
    </row>
    <row r="6" spans="1:11">
      <c r="A6" s="65" t="s">
        <v>39</v>
      </c>
      <c r="B6" s="50" t="s">
        <v>1546</v>
      </c>
      <c r="C6" s="50">
        <v>0</v>
      </c>
      <c r="D6" s="1" t="str">
        <f>DEC2HEX(HEX2DEC(INDEX(BaseAddressTable!$B$2:$B$98,(MATCH(A6,BaseAddressTable!$A$2:$A$98,0))))+HEX2DEC(C6))</f>
        <v>A0262000</v>
      </c>
      <c r="E6" s="50" t="s">
        <v>153</v>
      </c>
      <c r="F6" s="50" t="s">
        <v>1557</v>
      </c>
      <c r="G6" s="50" t="s">
        <v>350</v>
      </c>
      <c r="H6" s="50">
        <v>0</v>
      </c>
      <c r="I6" s="66" t="s">
        <v>1555</v>
      </c>
      <c r="J6" s="15" t="s">
        <v>1558</v>
      </c>
    </row>
    <row r="7" spans="1:11">
      <c r="A7" s="65" t="s">
        <v>39</v>
      </c>
      <c r="B7" s="50" t="s">
        <v>1546</v>
      </c>
      <c r="C7" s="50">
        <v>0</v>
      </c>
      <c r="D7" s="1" t="str">
        <f>DEC2HEX(HEX2DEC(INDEX(BaseAddressTable!$B$2:$B$98,(MATCH(A7,BaseAddressTable!$A$2:$A$98,0))))+HEX2DEC(C7))</f>
        <v>A0262000</v>
      </c>
      <c r="E7" s="50" t="s">
        <v>153</v>
      </c>
      <c r="F7" s="50" t="s">
        <v>1559</v>
      </c>
      <c r="G7" s="50" t="s">
        <v>353</v>
      </c>
      <c r="H7" s="50">
        <v>0</v>
      </c>
      <c r="I7" s="66" t="s">
        <v>1555</v>
      </c>
      <c r="J7" s="15" t="s">
        <v>1560</v>
      </c>
    </row>
    <row r="8" spans="1:11">
      <c r="A8" s="65" t="s">
        <v>39</v>
      </c>
      <c r="B8" s="50" t="s">
        <v>1546</v>
      </c>
      <c r="C8" s="50">
        <v>0</v>
      </c>
      <c r="D8" s="1" t="str">
        <f>DEC2HEX(HEX2DEC(INDEX(BaseAddressTable!$B$2:$B$98,(MATCH(A8,BaseAddressTable!$A$2:$A$98,0))))+HEX2DEC(C8))</f>
        <v>A0262000</v>
      </c>
      <c r="E8" s="50" t="s">
        <v>153</v>
      </c>
      <c r="F8" s="50" t="s">
        <v>1561</v>
      </c>
      <c r="G8" s="50" t="s">
        <v>356</v>
      </c>
      <c r="H8" s="50">
        <v>0</v>
      </c>
      <c r="I8" s="66" t="s">
        <v>1555</v>
      </c>
      <c r="J8" s="15" t="s">
        <v>1562</v>
      </c>
    </row>
    <row r="9" spans="1:11">
      <c r="A9" s="65" t="s">
        <v>39</v>
      </c>
      <c r="B9" s="50" t="s">
        <v>1546</v>
      </c>
      <c r="C9" s="50">
        <v>0</v>
      </c>
      <c r="D9" s="1" t="str">
        <f>DEC2HEX(HEX2DEC(INDEX(BaseAddressTable!$B$2:$B$98,(MATCH(A9,BaseAddressTable!$A$2:$A$98,0))))+HEX2DEC(C9))</f>
        <v>A0262000</v>
      </c>
      <c r="E9" s="50" t="s">
        <v>153</v>
      </c>
      <c r="F9" s="50" t="s">
        <v>1563</v>
      </c>
      <c r="G9" s="50" t="s">
        <v>475</v>
      </c>
      <c r="H9" s="50">
        <v>0</v>
      </c>
      <c r="I9" s="66" t="s">
        <v>1564</v>
      </c>
      <c r="J9" s="15" t="s">
        <v>1565</v>
      </c>
    </row>
    <row r="10" spans="1:11" ht="28.8">
      <c r="A10" s="50" t="s">
        <v>39</v>
      </c>
      <c r="B10" s="50" t="s">
        <v>1546</v>
      </c>
      <c r="C10" s="50">
        <v>0</v>
      </c>
      <c r="D10" s="1" t="str">
        <f>DEC2HEX(HEX2DEC(INDEX(BaseAddressTable!$B$2:$B$98,(MATCH(A10,BaseAddressTable!$A$2:$A$98,0))))+HEX2DEC(C10))</f>
        <v>A0262000</v>
      </c>
      <c r="E10" s="50" t="s">
        <v>153</v>
      </c>
      <c r="F10" s="50" t="s">
        <v>1566</v>
      </c>
      <c r="G10" s="50" t="s">
        <v>483</v>
      </c>
      <c r="H10" s="50">
        <v>0</v>
      </c>
      <c r="I10" s="50" t="s">
        <v>1567</v>
      </c>
      <c r="J10" s="50" t="s">
        <v>1568</v>
      </c>
    </row>
    <row r="11" spans="1:11">
      <c r="A11" s="50" t="s">
        <v>39</v>
      </c>
      <c r="B11" s="50" t="s">
        <v>1546</v>
      </c>
      <c r="C11" s="50">
        <v>0</v>
      </c>
      <c r="D11" s="1" t="str">
        <f>DEC2HEX(HEX2DEC(INDEX(BaseAddressTable!$B$2:$B$98,(MATCH(A11,BaseAddressTable!$A$2:$A$98,0))))+HEX2DEC(C11))</f>
        <v>A0262000</v>
      </c>
      <c r="E11" s="50" t="s">
        <v>153</v>
      </c>
      <c r="F11" s="50" t="s">
        <v>1569</v>
      </c>
      <c r="G11" s="50" t="s">
        <v>485</v>
      </c>
      <c r="H11" s="50">
        <v>1</v>
      </c>
      <c r="I11" s="50" t="s">
        <v>1570</v>
      </c>
      <c r="J11" s="50" t="s">
        <v>1571</v>
      </c>
    </row>
    <row r="12" spans="1:11">
      <c r="A12" s="29" t="s">
        <v>39</v>
      </c>
      <c r="B12" s="29" t="s">
        <v>1546</v>
      </c>
      <c r="C12" s="29">
        <v>0</v>
      </c>
      <c r="D12" s="25" t="str">
        <f>DEC2HEX(HEX2DEC(INDEX(BaseAddressTable!$B$2:$B$98,(MATCH(A12,BaseAddressTable!$A$2:$A$98,0))))+HEX2DEC(C12))</f>
        <v>A0262000</v>
      </c>
      <c r="E12" s="29" t="s">
        <v>153</v>
      </c>
      <c r="F12" s="29" t="s">
        <v>1572</v>
      </c>
      <c r="G12" s="29" t="s">
        <v>491</v>
      </c>
      <c r="H12" s="29">
        <v>0</v>
      </c>
      <c r="I12" s="29" t="s">
        <v>1573</v>
      </c>
      <c r="J12" s="29" t="s">
        <v>1574</v>
      </c>
    </row>
    <row r="13" spans="1:11" ht="15" customHeight="1">
      <c r="A13" s="29" t="s">
        <v>39</v>
      </c>
      <c r="B13" s="29" t="s">
        <v>1546</v>
      </c>
      <c r="C13" s="29">
        <v>0</v>
      </c>
      <c r="D13" s="25" t="str">
        <f>DEC2HEX(HEX2DEC(INDEX(BaseAddressTable!$B$2:$B$98,(MATCH(A13,BaseAddressTable!$A$2:$A$98,0))))+HEX2DEC(C13))</f>
        <v>A0262000</v>
      </c>
      <c r="E13" s="29" t="s">
        <v>153</v>
      </c>
      <c r="F13" s="29" t="s">
        <v>1575</v>
      </c>
      <c r="G13" s="29" t="s">
        <v>495</v>
      </c>
      <c r="H13" s="29">
        <v>0</v>
      </c>
      <c r="I13" s="29" t="s">
        <v>1573</v>
      </c>
      <c r="J13" s="29" t="s">
        <v>1576</v>
      </c>
    </row>
    <row r="14" spans="1:11">
      <c r="A14" s="29" t="s">
        <v>39</v>
      </c>
      <c r="B14" s="29" t="s">
        <v>1546</v>
      </c>
      <c r="C14" s="29">
        <v>0</v>
      </c>
      <c r="D14" s="25" t="str">
        <f>DEC2HEX(HEX2DEC(INDEX(BaseAddressTable!$B$2:$B$98,(MATCH(A14,BaseAddressTable!$A$2:$A$98,0))))+HEX2DEC(C14))</f>
        <v>A0262000</v>
      </c>
      <c r="E14" s="29" t="s">
        <v>153</v>
      </c>
      <c r="F14" s="29" t="s">
        <v>1577</v>
      </c>
      <c r="G14" s="29" t="s">
        <v>1083</v>
      </c>
      <c r="H14" s="29">
        <v>0</v>
      </c>
      <c r="I14" s="29" t="s">
        <v>1578</v>
      </c>
      <c r="J14" s="29" t="s">
        <v>1579</v>
      </c>
    </row>
    <row r="15" spans="1:11">
      <c r="A15" s="1" t="s">
        <v>39</v>
      </c>
      <c r="B15" s="1" t="s">
        <v>1580</v>
      </c>
      <c r="C15" s="1">
        <v>100</v>
      </c>
      <c r="D15" s="1" t="str">
        <f>DEC2HEX(HEX2DEC(INDEX(BaseAddressTable!$B$2:$B$98,(MATCH(A15,BaseAddressTable!$A$2:$A$98,0))))+HEX2DEC(C15))</f>
        <v>A0262100</v>
      </c>
      <c r="E15" s="1" t="s">
        <v>153</v>
      </c>
      <c r="F15" s="1" t="s">
        <v>1581</v>
      </c>
      <c r="G15" s="1" t="s">
        <v>166</v>
      </c>
      <c r="H15" s="4">
        <v>0</v>
      </c>
      <c r="I15" s="67" t="s">
        <v>1582</v>
      </c>
      <c r="J15" s="68" t="s">
        <v>1583</v>
      </c>
    </row>
    <row r="16" spans="1:11">
      <c r="A16" s="1" t="s">
        <v>39</v>
      </c>
      <c r="B16" s="1" t="s">
        <v>1580</v>
      </c>
      <c r="C16" s="1">
        <f>C15</f>
        <v>100</v>
      </c>
      <c r="D16" s="1" t="str">
        <f>DEC2HEX(HEX2DEC(INDEX(BaseAddressTable!$B$2:$B$98,(MATCH(A16,BaseAddressTable!$A$2:$A$98,0))))+HEX2DEC(C16))</f>
        <v>A0262100</v>
      </c>
      <c r="E16" s="1" t="s">
        <v>153</v>
      </c>
      <c r="F16" s="1" t="s">
        <v>1584</v>
      </c>
      <c r="G16" s="1" t="s">
        <v>255</v>
      </c>
      <c r="H16" s="4">
        <v>0</v>
      </c>
      <c r="I16" s="67" t="s">
        <v>1585</v>
      </c>
      <c r="J16" s="15" t="s">
        <v>1586</v>
      </c>
    </row>
    <row r="17" spans="1:10">
      <c r="A17" s="1" t="s">
        <v>39</v>
      </c>
      <c r="B17" s="1" t="s">
        <v>1580</v>
      </c>
      <c r="C17" s="1">
        <f>C16</f>
        <v>100</v>
      </c>
      <c r="D17" s="1" t="str">
        <f>DEC2HEX(HEX2DEC(INDEX(BaseAddressTable!$B$2:$B$98,(MATCH(A17,BaseAddressTable!$A$2:$A$98,0))))+HEX2DEC(C17))</f>
        <v>A0262100</v>
      </c>
      <c r="E17" s="1" t="s">
        <v>153</v>
      </c>
      <c r="F17" s="1" t="s">
        <v>1587</v>
      </c>
      <c r="G17" s="1" t="s">
        <v>264</v>
      </c>
      <c r="H17" s="4">
        <v>0</v>
      </c>
      <c r="I17" s="67" t="s">
        <v>1588</v>
      </c>
      <c r="J17" s="15" t="s">
        <v>1589</v>
      </c>
    </row>
    <row r="18" spans="1:10">
      <c r="A18" s="1" t="s">
        <v>39</v>
      </c>
      <c r="B18" s="1" t="s">
        <v>1590</v>
      </c>
      <c r="C18" s="4" t="str">
        <f>DEC2HEX(HEX2DEC(C17)+4)</f>
        <v>104</v>
      </c>
      <c r="D18" s="1" t="str">
        <f>DEC2HEX(HEX2DEC(INDEX(BaseAddressTable!$B$2:$B$98,(MATCH(A18,BaseAddressTable!$A$2:$A$98,0))))+HEX2DEC(C18))</f>
        <v>A0262104</v>
      </c>
      <c r="E18" s="1" t="s">
        <v>153</v>
      </c>
      <c r="F18" s="1" t="s">
        <v>1581</v>
      </c>
      <c r="G18" s="1" t="s">
        <v>166</v>
      </c>
      <c r="H18" s="4">
        <v>0</v>
      </c>
      <c r="I18" s="67" t="s">
        <v>1582</v>
      </c>
      <c r="J18" s="15" t="s">
        <v>1591</v>
      </c>
    </row>
    <row r="19" spans="1:10">
      <c r="A19" s="1" t="s">
        <v>39</v>
      </c>
      <c r="B19" s="1" t="s">
        <v>1590</v>
      </c>
      <c r="C19" s="4" t="str">
        <f>C18</f>
        <v>104</v>
      </c>
      <c r="D19" s="1" t="str">
        <f>DEC2HEX(HEX2DEC(INDEX(BaseAddressTable!$B$2:$B$98,(MATCH(A19,BaseAddressTable!$A$2:$A$98,0))))+HEX2DEC(C19))</f>
        <v>A0262104</v>
      </c>
      <c r="E19" s="1" t="s">
        <v>153</v>
      </c>
      <c r="F19" s="1" t="s">
        <v>1584</v>
      </c>
      <c r="G19" s="1" t="s">
        <v>255</v>
      </c>
      <c r="H19" s="4">
        <v>0</v>
      </c>
      <c r="I19" s="67" t="s">
        <v>1585</v>
      </c>
      <c r="J19" s="15" t="s">
        <v>1592</v>
      </c>
    </row>
    <row r="20" spans="1:10">
      <c r="A20" s="1" t="s">
        <v>39</v>
      </c>
      <c r="B20" s="1" t="s">
        <v>1590</v>
      </c>
      <c r="C20" s="4" t="str">
        <f>C19</f>
        <v>104</v>
      </c>
      <c r="D20" s="1" t="str">
        <f>DEC2HEX(HEX2DEC(INDEX(BaseAddressTable!$B$2:$B$98,(MATCH(A20,BaseAddressTable!$A$2:$A$98,0))))+HEX2DEC(C20))</f>
        <v>A0262104</v>
      </c>
      <c r="E20" s="1" t="s">
        <v>153</v>
      </c>
      <c r="F20" s="1" t="s">
        <v>1587</v>
      </c>
      <c r="G20" s="1" t="s">
        <v>264</v>
      </c>
      <c r="H20" s="4">
        <v>0</v>
      </c>
      <c r="I20" s="67" t="s">
        <v>1588</v>
      </c>
      <c r="J20" s="15" t="s">
        <v>1593</v>
      </c>
    </row>
    <row r="21" spans="1:10">
      <c r="A21" s="1" t="s">
        <v>39</v>
      </c>
      <c r="B21" s="1" t="s">
        <v>1594</v>
      </c>
      <c r="C21" s="4" t="str">
        <f>DEC2HEX(HEX2DEC(C18)+4)</f>
        <v>108</v>
      </c>
      <c r="D21" s="1" t="str">
        <f>DEC2HEX(HEX2DEC(INDEX(BaseAddressTable!$B$2:$B$98,(MATCH(A21,BaseAddressTable!$A$2:$A$98,0))))+HEX2DEC(C21))</f>
        <v>A0262108</v>
      </c>
      <c r="E21" s="1" t="s">
        <v>153</v>
      </c>
      <c r="F21" s="1" t="s">
        <v>1581</v>
      </c>
      <c r="G21" s="1" t="s">
        <v>166</v>
      </c>
      <c r="H21" s="4">
        <v>0</v>
      </c>
      <c r="I21" s="67" t="s">
        <v>1582</v>
      </c>
      <c r="J21" s="68" t="s">
        <v>1595</v>
      </c>
    </row>
    <row r="22" spans="1:10">
      <c r="A22" s="1" t="s">
        <v>39</v>
      </c>
      <c r="B22" s="1" t="s">
        <v>1594</v>
      </c>
      <c r="C22" s="4" t="str">
        <f>C21</f>
        <v>108</v>
      </c>
      <c r="D22" s="1" t="str">
        <f>DEC2HEX(HEX2DEC(INDEX(BaseAddressTable!$B$2:$B$98,(MATCH(A22,BaseAddressTable!$A$2:$A$98,0))))+HEX2DEC(C22))</f>
        <v>A0262108</v>
      </c>
      <c r="E22" s="1" t="s">
        <v>153</v>
      </c>
      <c r="F22" s="1" t="s">
        <v>1584</v>
      </c>
      <c r="G22" s="1" t="s">
        <v>255</v>
      </c>
      <c r="H22" s="4">
        <v>0</v>
      </c>
      <c r="I22" s="67" t="s">
        <v>1585</v>
      </c>
      <c r="J22" s="15" t="s">
        <v>1596</v>
      </c>
    </row>
    <row r="23" spans="1:10">
      <c r="A23" s="1" t="s">
        <v>39</v>
      </c>
      <c r="B23" s="1" t="s">
        <v>1594</v>
      </c>
      <c r="C23" s="4" t="str">
        <f>C22</f>
        <v>108</v>
      </c>
      <c r="D23" s="1" t="str">
        <f>DEC2HEX(HEX2DEC(INDEX(BaseAddressTable!$B$2:$B$98,(MATCH(A23,BaseAddressTable!$A$2:$A$98,0))))+HEX2DEC(C23))</f>
        <v>A0262108</v>
      </c>
      <c r="E23" s="1" t="s">
        <v>153</v>
      </c>
      <c r="F23" s="1" t="s">
        <v>1587</v>
      </c>
      <c r="G23" s="1" t="s">
        <v>264</v>
      </c>
      <c r="H23" s="4">
        <v>0</v>
      </c>
      <c r="I23" s="67" t="s">
        <v>1588</v>
      </c>
      <c r="J23" s="15" t="s">
        <v>1597</v>
      </c>
    </row>
    <row r="24" spans="1:10">
      <c r="A24" s="1" t="s">
        <v>39</v>
      </c>
      <c r="B24" s="1" t="s">
        <v>1598</v>
      </c>
      <c r="C24" s="4" t="str">
        <f>DEC2HEX(HEX2DEC(C21)+4)</f>
        <v>10C</v>
      </c>
      <c r="D24" s="1" t="str">
        <f>DEC2HEX(HEX2DEC(INDEX(BaseAddressTable!$B$2:$B$98,(MATCH(A24,BaseAddressTable!$A$2:$A$98,0))))+HEX2DEC(C24))</f>
        <v>A026210C</v>
      </c>
      <c r="E24" s="1" t="s">
        <v>153</v>
      </c>
      <c r="F24" s="1" t="s">
        <v>1581</v>
      </c>
      <c r="G24" s="1" t="s">
        <v>166</v>
      </c>
      <c r="H24" s="4">
        <v>0</v>
      </c>
      <c r="I24" s="67" t="s">
        <v>1582</v>
      </c>
      <c r="J24" s="15" t="s">
        <v>1599</v>
      </c>
    </row>
    <row r="25" spans="1:10">
      <c r="A25" s="1" t="s">
        <v>39</v>
      </c>
      <c r="B25" s="1" t="s">
        <v>1598</v>
      </c>
      <c r="C25" s="4" t="str">
        <f t="shared" ref="C25:C26" si="0">C24</f>
        <v>10C</v>
      </c>
      <c r="D25" s="1" t="str">
        <f>DEC2HEX(HEX2DEC(INDEX(BaseAddressTable!$B$2:$B$98,(MATCH(A25,BaseAddressTable!$A$2:$A$98,0))))+HEX2DEC(C25))</f>
        <v>A026210C</v>
      </c>
      <c r="E25" s="1" t="s">
        <v>153</v>
      </c>
      <c r="F25" s="1" t="s">
        <v>1584</v>
      </c>
      <c r="G25" s="1" t="s">
        <v>255</v>
      </c>
      <c r="H25" s="4">
        <v>0</v>
      </c>
      <c r="I25" s="67" t="s">
        <v>1585</v>
      </c>
      <c r="J25" s="15" t="s">
        <v>1600</v>
      </c>
    </row>
    <row r="26" spans="1:10">
      <c r="A26" s="1" t="s">
        <v>39</v>
      </c>
      <c r="B26" s="1" t="s">
        <v>1598</v>
      </c>
      <c r="C26" s="4" t="str">
        <f t="shared" si="0"/>
        <v>10C</v>
      </c>
      <c r="D26" s="1" t="str">
        <f>DEC2HEX(HEX2DEC(INDEX(BaseAddressTable!$B$2:$B$98,(MATCH(A26,BaseAddressTable!$A$2:$A$98,0))))+HEX2DEC(C26))</f>
        <v>A026210C</v>
      </c>
      <c r="E26" s="1" t="s">
        <v>153</v>
      </c>
      <c r="F26" s="1" t="s">
        <v>1587</v>
      </c>
      <c r="G26" s="1" t="s">
        <v>264</v>
      </c>
      <c r="H26" s="4">
        <v>0</v>
      </c>
      <c r="I26" s="67" t="s">
        <v>1588</v>
      </c>
      <c r="J26" s="15" t="s">
        <v>1601</v>
      </c>
    </row>
    <row r="27" spans="1:10">
      <c r="A27" s="1" t="s">
        <v>39</v>
      </c>
      <c r="B27" s="1" t="s">
        <v>1602</v>
      </c>
      <c r="C27" s="4" t="str">
        <f>DEC2HEX(HEX2DEC(C26)+4)</f>
        <v>110</v>
      </c>
      <c r="D27" s="1" t="str">
        <f>DEC2HEX(HEX2DEC(INDEX(BaseAddressTable!$B$2:$B$98,(MATCH(A27,BaseAddressTable!$A$2:$A$98,0))))+HEX2DEC(C27))</f>
        <v>A0262110</v>
      </c>
      <c r="E27" s="1" t="s">
        <v>153</v>
      </c>
      <c r="F27" s="1" t="s">
        <v>1603</v>
      </c>
      <c r="G27" s="1" t="s">
        <v>166</v>
      </c>
      <c r="H27" s="4">
        <v>0</v>
      </c>
      <c r="I27" s="67" t="s">
        <v>1582</v>
      </c>
      <c r="J27" s="15" t="s">
        <v>1604</v>
      </c>
    </row>
    <row r="28" spans="1:10">
      <c r="A28" s="1" t="s">
        <v>39</v>
      </c>
      <c r="B28" s="1" t="s">
        <v>1602</v>
      </c>
      <c r="C28" s="4" t="str">
        <f t="shared" ref="C28:C42" si="1">C27</f>
        <v>110</v>
      </c>
      <c r="D28" s="1" t="str">
        <f>DEC2HEX(HEX2DEC(INDEX(BaseAddressTable!$B$2:$B$98,(MATCH(A28,BaseAddressTable!$A$2:$A$98,0))))+HEX2DEC(C28))</f>
        <v>A0262110</v>
      </c>
      <c r="E28" s="1" t="s">
        <v>153</v>
      </c>
      <c r="F28" s="1" t="s">
        <v>1605</v>
      </c>
      <c r="G28" s="1" t="s">
        <v>255</v>
      </c>
      <c r="H28" s="4">
        <v>0</v>
      </c>
      <c r="I28" s="67" t="s">
        <v>1606</v>
      </c>
      <c r="J28" s="15" t="s">
        <v>1607</v>
      </c>
    </row>
    <row r="29" spans="1:10">
      <c r="A29" s="1" t="s">
        <v>39</v>
      </c>
      <c r="B29" s="1" t="s">
        <v>1602</v>
      </c>
      <c r="C29" s="4" t="str">
        <f t="shared" si="1"/>
        <v>110</v>
      </c>
      <c r="D29" s="1" t="str">
        <f>DEC2HEX(HEX2DEC(INDEX(BaseAddressTable!$B$2:$B$98,(MATCH(A29,BaseAddressTable!$A$2:$A$98,0))))+HEX2DEC(C29))</f>
        <v>A0262110</v>
      </c>
      <c r="E29" s="1" t="s">
        <v>153</v>
      </c>
      <c r="F29" s="1" t="s">
        <v>1608</v>
      </c>
      <c r="G29" s="1" t="s">
        <v>264</v>
      </c>
      <c r="H29" s="4">
        <v>0</v>
      </c>
      <c r="I29" s="67" t="s">
        <v>1609</v>
      </c>
      <c r="J29" s="15" t="s">
        <v>1610</v>
      </c>
    </row>
    <row r="30" spans="1:10">
      <c r="A30" s="1" t="s">
        <v>39</v>
      </c>
      <c r="B30" s="1" t="s">
        <v>1602</v>
      </c>
      <c r="C30" s="4" t="str">
        <f t="shared" si="1"/>
        <v>110</v>
      </c>
      <c r="D30" s="1" t="str">
        <f>DEC2HEX(HEX2DEC(INDEX(BaseAddressTable!$B$2:$B$98,(MATCH(A30,BaseAddressTable!$A$2:$A$98,0))))+HEX2DEC(C30))</f>
        <v>A0262110</v>
      </c>
      <c r="E30" s="1" t="s">
        <v>153</v>
      </c>
      <c r="F30" s="1" t="s">
        <v>1611</v>
      </c>
      <c r="G30" s="1" t="s">
        <v>347</v>
      </c>
      <c r="H30" s="4">
        <v>0</v>
      </c>
      <c r="I30" s="67" t="s">
        <v>1612</v>
      </c>
      <c r="J30" s="15" t="s">
        <v>1613</v>
      </c>
    </row>
    <row r="31" spans="1:10">
      <c r="A31" s="1" t="s">
        <v>39</v>
      </c>
      <c r="B31" s="1" t="s">
        <v>1614</v>
      </c>
      <c r="C31" s="4" t="str">
        <f>DEC2HEX(HEX2DEC(C27)+4)</f>
        <v>114</v>
      </c>
      <c r="D31" s="1" t="str">
        <f>DEC2HEX(HEX2DEC(INDEX(BaseAddressTable!$B$2:$B$98,(MATCH(A31,BaseAddressTable!$A$2:$A$98,0))))+HEX2DEC(C31))</f>
        <v>A0262114</v>
      </c>
      <c r="E31" s="1" t="s">
        <v>153</v>
      </c>
      <c r="F31" s="1" t="s">
        <v>1603</v>
      </c>
      <c r="G31" s="1" t="s">
        <v>166</v>
      </c>
      <c r="H31" s="4">
        <v>0</v>
      </c>
      <c r="I31" s="67" t="s">
        <v>1582</v>
      </c>
      <c r="J31" s="15" t="s">
        <v>1615</v>
      </c>
    </row>
    <row r="32" spans="1:10">
      <c r="A32" s="1" t="s">
        <v>39</v>
      </c>
      <c r="B32" s="1" t="s">
        <v>1614</v>
      </c>
      <c r="C32" s="4" t="str">
        <f t="shared" si="1"/>
        <v>114</v>
      </c>
      <c r="D32" s="1" t="str">
        <f>DEC2HEX(HEX2DEC(INDEX(BaseAddressTable!$B$2:$B$98,(MATCH(A32,BaseAddressTable!$A$2:$A$98,0))))+HEX2DEC(C32))</f>
        <v>A0262114</v>
      </c>
      <c r="E32" s="1" t="s">
        <v>153</v>
      </c>
      <c r="F32" s="1" t="s">
        <v>1605</v>
      </c>
      <c r="G32" s="1" t="s">
        <v>255</v>
      </c>
      <c r="H32" s="4">
        <v>0</v>
      </c>
      <c r="I32" s="67" t="s">
        <v>1606</v>
      </c>
      <c r="J32" s="15" t="s">
        <v>1616</v>
      </c>
    </row>
    <row r="33" spans="1:10">
      <c r="A33" s="1" t="s">
        <v>39</v>
      </c>
      <c r="B33" s="1" t="s">
        <v>1614</v>
      </c>
      <c r="C33" s="4" t="str">
        <f t="shared" si="1"/>
        <v>114</v>
      </c>
      <c r="D33" s="1" t="str">
        <f>DEC2HEX(HEX2DEC(INDEX(BaseAddressTable!$B$2:$B$98,(MATCH(A33,BaseAddressTable!$A$2:$A$98,0))))+HEX2DEC(C33))</f>
        <v>A0262114</v>
      </c>
      <c r="E33" s="1" t="s">
        <v>153</v>
      </c>
      <c r="F33" s="1" t="s">
        <v>1608</v>
      </c>
      <c r="G33" s="1" t="s">
        <v>264</v>
      </c>
      <c r="H33" s="4">
        <v>0</v>
      </c>
      <c r="I33" s="67" t="s">
        <v>1609</v>
      </c>
      <c r="J33" s="15" t="s">
        <v>1617</v>
      </c>
    </row>
    <row r="34" spans="1:10">
      <c r="A34" s="1" t="s">
        <v>39</v>
      </c>
      <c r="B34" s="1" t="s">
        <v>1614</v>
      </c>
      <c r="C34" s="4" t="str">
        <f t="shared" si="1"/>
        <v>114</v>
      </c>
      <c r="D34" s="1" t="str">
        <f>DEC2HEX(HEX2DEC(INDEX(BaseAddressTable!$B$2:$B$98,(MATCH(A34,BaseAddressTable!$A$2:$A$98,0))))+HEX2DEC(C34))</f>
        <v>A0262114</v>
      </c>
      <c r="E34" s="1" t="s">
        <v>153</v>
      </c>
      <c r="F34" s="1" t="s">
        <v>1611</v>
      </c>
      <c r="G34" s="1" t="s">
        <v>347</v>
      </c>
      <c r="H34" s="4">
        <v>0</v>
      </c>
      <c r="I34" s="67" t="s">
        <v>1612</v>
      </c>
      <c r="J34" s="15" t="s">
        <v>1618</v>
      </c>
    </row>
    <row r="35" spans="1:10">
      <c r="A35" s="1" t="s">
        <v>39</v>
      </c>
      <c r="B35" s="1" t="s">
        <v>1619</v>
      </c>
      <c r="C35" s="4" t="str">
        <f>DEC2HEX(HEX2DEC(C31)+4)</f>
        <v>118</v>
      </c>
      <c r="D35" s="1" t="str">
        <f>DEC2HEX(HEX2DEC(INDEX(BaseAddressTable!$B$2:$B$98,(MATCH(A35,BaseAddressTable!$A$2:$A$98,0))))+HEX2DEC(C35))</f>
        <v>A0262118</v>
      </c>
      <c r="E35" s="1" t="s">
        <v>153</v>
      </c>
      <c r="F35" s="1" t="s">
        <v>1603</v>
      </c>
      <c r="G35" s="1" t="s">
        <v>166</v>
      </c>
      <c r="H35" s="4">
        <v>0</v>
      </c>
      <c r="I35" s="67" t="s">
        <v>1582</v>
      </c>
      <c r="J35" s="15" t="s">
        <v>1620</v>
      </c>
    </row>
    <row r="36" spans="1:10">
      <c r="A36" s="1" t="s">
        <v>39</v>
      </c>
      <c r="B36" s="1" t="s">
        <v>1619</v>
      </c>
      <c r="C36" s="4" t="str">
        <f t="shared" si="1"/>
        <v>118</v>
      </c>
      <c r="D36" s="1" t="str">
        <f>DEC2HEX(HEX2DEC(INDEX(BaseAddressTable!$B$2:$B$98,(MATCH(A36,BaseAddressTable!$A$2:$A$98,0))))+HEX2DEC(C36))</f>
        <v>A0262118</v>
      </c>
      <c r="E36" s="1" t="s">
        <v>153</v>
      </c>
      <c r="F36" s="1" t="s">
        <v>1605</v>
      </c>
      <c r="G36" s="1" t="s">
        <v>255</v>
      </c>
      <c r="H36" s="4">
        <v>0</v>
      </c>
      <c r="I36" s="67" t="s">
        <v>1606</v>
      </c>
      <c r="J36" s="15" t="s">
        <v>1621</v>
      </c>
    </row>
    <row r="37" spans="1:10">
      <c r="A37" s="1" t="s">
        <v>39</v>
      </c>
      <c r="B37" s="1" t="s">
        <v>1619</v>
      </c>
      <c r="C37" s="4" t="str">
        <f t="shared" si="1"/>
        <v>118</v>
      </c>
      <c r="D37" s="1" t="str">
        <f>DEC2HEX(HEX2DEC(INDEX(BaseAddressTable!$B$2:$B$98,(MATCH(A37,BaseAddressTable!$A$2:$A$98,0))))+HEX2DEC(C37))</f>
        <v>A0262118</v>
      </c>
      <c r="E37" s="1" t="s">
        <v>153</v>
      </c>
      <c r="F37" s="1" t="s">
        <v>1608</v>
      </c>
      <c r="G37" s="1" t="s">
        <v>264</v>
      </c>
      <c r="H37" s="4">
        <v>0</v>
      </c>
      <c r="I37" s="67" t="s">
        <v>1609</v>
      </c>
      <c r="J37" s="15" t="s">
        <v>1622</v>
      </c>
    </row>
    <row r="38" spans="1:10">
      <c r="A38" s="1" t="s">
        <v>39</v>
      </c>
      <c r="B38" s="1" t="s">
        <v>1619</v>
      </c>
      <c r="C38" s="4" t="str">
        <f t="shared" si="1"/>
        <v>118</v>
      </c>
      <c r="D38" s="1" t="str">
        <f>DEC2HEX(HEX2DEC(INDEX(BaseAddressTable!$B$2:$B$98,(MATCH(A38,BaseAddressTable!$A$2:$A$98,0))))+HEX2DEC(C38))</f>
        <v>A0262118</v>
      </c>
      <c r="E38" s="1" t="s">
        <v>153</v>
      </c>
      <c r="F38" s="1" t="s">
        <v>1611</v>
      </c>
      <c r="G38" s="1" t="s">
        <v>347</v>
      </c>
      <c r="H38" s="4">
        <v>0</v>
      </c>
      <c r="I38" s="67" t="s">
        <v>1612</v>
      </c>
      <c r="J38" s="15" t="s">
        <v>1623</v>
      </c>
    </row>
    <row r="39" spans="1:10">
      <c r="A39" s="1" t="s">
        <v>39</v>
      </c>
      <c r="B39" s="1" t="s">
        <v>1624</v>
      </c>
      <c r="C39" s="4" t="str">
        <f>DEC2HEX(HEX2DEC(C35)+4)</f>
        <v>11C</v>
      </c>
      <c r="D39" s="1" t="str">
        <f>DEC2HEX(HEX2DEC(INDEX(BaseAddressTable!$B$2:$B$98,(MATCH(A39,BaseAddressTable!$A$2:$A$98,0))))+HEX2DEC(C39))</f>
        <v>A026211C</v>
      </c>
      <c r="E39" s="1" t="s">
        <v>153</v>
      </c>
      <c r="F39" s="1" t="s">
        <v>1603</v>
      </c>
      <c r="G39" s="1" t="s">
        <v>166</v>
      </c>
      <c r="H39" s="4">
        <v>0</v>
      </c>
      <c r="I39" s="67" t="s">
        <v>1582</v>
      </c>
      <c r="J39" s="15" t="s">
        <v>1625</v>
      </c>
    </row>
    <row r="40" spans="1:10">
      <c r="A40" s="1" t="s">
        <v>39</v>
      </c>
      <c r="B40" s="1" t="s">
        <v>1624</v>
      </c>
      <c r="C40" s="4" t="str">
        <f t="shared" si="1"/>
        <v>11C</v>
      </c>
      <c r="D40" s="1" t="str">
        <f>DEC2HEX(HEX2DEC(INDEX(BaseAddressTable!$B$2:$B$98,(MATCH(A40,BaseAddressTable!$A$2:$A$98,0))))+HEX2DEC(C40))</f>
        <v>A026211C</v>
      </c>
      <c r="E40" s="1" t="s">
        <v>153</v>
      </c>
      <c r="F40" s="1" t="s">
        <v>1605</v>
      </c>
      <c r="G40" s="1" t="s">
        <v>255</v>
      </c>
      <c r="H40" s="4">
        <v>0</v>
      </c>
      <c r="I40" s="67" t="s">
        <v>1606</v>
      </c>
      <c r="J40" s="15" t="s">
        <v>1626</v>
      </c>
    </row>
    <row r="41" spans="1:10">
      <c r="A41" s="1" t="s">
        <v>39</v>
      </c>
      <c r="B41" s="1" t="s">
        <v>1624</v>
      </c>
      <c r="C41" s="4" t="str">
        <f t="shared" si="1"/>
        <v>11C</v>
      </c>
      <c r="D41" s="1" t="str">
        <f>DEC2HEX(HEX2DEC(INDEX(BaseAddressTable!$B$2:$B$98,(MATCH(A41,BaseAddressTable!$A$2:$A$98,0))))+HEX2DEC(C41))</f>
        <v>A026211C</v>
      </c>
      <c r="E41" s="1" t="s">
        <v>153</v>
      </c>
      <c r="F41" s="1" t="s">
        <v>1608</v>
      </c>
      <c r="G41" s="1" t="s">
        <v>264</v>
      </c>
      <c r="H41" s="4">
        <v>0</v>
      </c>
      <c r="I41" s="67" t="s">
        <v>1609</v>
      </c>
      <c r="J41" s="15" t="s">
        <v>1627</v>
      </c>
    </row>
    <row r="42" spans="1:10">
      <c r="A42" s="1" t="s">
        <v>39</v>
      </c>
      <c r="B42" s="1" t="s">
        <v>1624</v>
      </c>
      <c r="C42" s="4" t="str">
        <f t="shared" si="1"/>
        <v>11C</v>
      </c>
      <c r="D42" s="1" t="str">
        <f>DEC2HEX(HEX2DEC(INDEX(BaseAddressTable!$B$2:$B$98,(MATCH(A42,BaseAddressTable!$A$2:$A$98,0))))+HEX2DEC(C42))</f>
        <v>A026211C</v>
      </c>
      <c r="E42" s="1" t="s">
        <v>153</v>
      </c>
      <c r="F42" s="1" t="s">
        <v>1611</v>
      </c>
      <c r="G42" s="1" t="s">
        <v>347</v>
      </c>
      <c r="H42" s="4">
        <v>0</v>
      </c>
      <c r="I42" s="67" t="s">
        <v>1612</v>
      </c>
      <c r="J42" s="15" t="s">
        <v>1628</v>
      </c>
    </row>
    <row r="43" spans="1:10">
      <c r="A43" s="1" t="s">
        <v>39</v>
      </c>
      <c r="B43" s="1" t="s">
        <v>1629</v>
      </c>
      <c r="C43" s="4" t="str">
        <f>DEC2HEX(HEX2DEC(C42)+4)</f>
        <v>120</v>
      </c>
      <c r="D43" s="1" t="str">
        <f>DEC2HEX(HEX2DEC(INDEX(BaseAddressTable!$B$2:$B$98,(MATCH(A43,BaseAddressTable!$A$2:$A$98,0))))+HEX2DEC(C43))</f>
        <v>A0262120</v>
      </c>
      <c r="E43" s="1" t="s">
        <v>153</v>
      </c>
      <c r="F43" s="1" t="s">
        <v>1630</v>
      </c>
      <c r="G43" s="1" t="s">
        <v>145</v>
      </c>
      <c r="H43" s="1">
        <v>0</v>
      </c>
      <c r="I43" s="1" t="s">
        <v>1631</v>
      </c>
      <c r="J43" s="1" t="s">
        <v>1632</v>
      </c>
    </row>
    <row r="44" spans="1:10">
      <c r="A44" s="1" t="s">
        <v>39</v>
      </c>
      <c r="B44" s="1" t="s">
        <v>1633</v>
      </c>
      <c r="C44" s="4" t="str">
        <f t="shared" ref="C44:C46" si="2">DEC2HEX(HEX2DEC(C43)+4)</f>
        <v>124</v>
      </c>
      <c r="D44" s="1" t="str">
        <f>DEC2HEX(HEX2DEC(INDEX(BaseAddressTable!$B$2:$B$98,(MATCH(A44,BaseAddressTable!$A$2:$A$98,0))))+HEX2DEC(C44))</f>
        <v>A0262124</v>
      </c>
      <c r="E44" s="1" t="s">
        <v>153</v>
      </c>
      <c r="F44" s="1" t="s">
        <v>1630</v>
      </c>
      <c r="G44" s="1" t="s">
        <v>145</v>
      </c>
      <c r="H44" s="1">
        <v>0</v>
      </c>
      <c r="I44" s="1" t="s">
        <v>1631</v>
      </c>
      <c r="J44" s="1" t="s">
        <v>1634</v>
      </c>
    </row>
    <row r="45" spans="1:10">
      <c r="A45" s="1" t="s">
        <v>39</v>
      </c>
      <c r="B45" s="1" t="s">
        <v>1635</v>
      </c>
      <c r="C45" s="4" t="str">
        <f t="shared" si="2"/>
        <v>128</v>
      </c>
      <c r="D45" s="1" t="str">
        <f>DEC2HEX(HEX2DEC(INDEX(BaseAddressTable!$B$2:$B$98,(MATCH(A45,BaseAddressTable!$A$2:$A$98,0))))+HEX2DEC(C45))</f>
        <v>A0262128</v>
      </c>
      <c r="E45" s="1" t="s">
        <v>153</v>
      </c>
      <c r="F45" s="1" t="s">
        <v>1630</v>
      </c>
      <c r="G45" s="1" t="s">
        <v>145</v>
      </c>
      <c r="H45" s="1">
        <v>0</v>
      </c>
      <c r="I45" s="1" t="s">
        <v>1631</v>
      </c>
      <c r="J45" s="1" t="s">
        <v>1636</v>
      </c>
    </row>
    <row r="46" spans="1:10">
      <c r="A46" s="1" t="s">
        <v>39</v>
      </c>
      <c r="B46" s="1" t="s">
        <v>1637</v>
      </c>
      <c r="C46" s="4" t="str">
        <f t="shared" si="2"/>
        <v>12C</v>
      </c>
      <c r="D46" s="1" t="str">
        <f>DEC2HEX(HEX2DEC(INDEX(BaseAddressTable!$B$2:$B$98,(MATCH(A46,BaseAddressTable!$A$2:$A$98,0))))+HEX2DEC(C46))</f>
        <v>A026212C</v>
      </c>
      <c r="E46" s="1" t="s">
        <v>153</v>
      </c>
      <c r="F46" s="1" t="s">
        <v>1630</v>
      </c>
      <c r="G46" s="1" t="s">
        <v>145</v>
      </c>
      <c r="H46" s="1">
        <v>0</v>
      </c>
      <c r="I46" s="1" t="s">
        <v>1631</v>
      </c>
      <c r="J46" s="1" t="s">
        <v>1638</v>
      </c>
    </row>
    <row r="47" spans="1:10">
      <c r="A47" s="25" t="s">
        <v>39</v>
      </c>
      <c r="B47" s="25" t="s">
        <v>1639</v>
      </c>
      <c r="C47" s="30" t="str">
        <f>DEC2HEX(HEX2DEC(C46)+4)</f>
        <v>130</v>
      </c>
      <c r="D47" s="25" t="str">
        <f>DEC2HEX(HEX2DEC(INDEX(BaseAddressTable!$B$2:$B$98,(MATCH(A47,BaseAddressTable!$A$2:$A$98,0))))+HEX2DEC(C47))</f>
        <v>A0262130</v>
      </c>
      <c r="E47" s="25" t="s">
        <v>153</v>
      </c>
      <c r="F47" s="25" t="s">
        <v>1640</v>
      </c>
      <c r="G47" s="25" t="s">
        <v>145</v>
      </c>
      <c r="H47" s="25">
        <v>0</v>
      </c>
      <c r="I47" s="25" t="s">
        <v>1641</v>
      </c>
      <c r="J47" s="25" t="s">
        <v>1642</v>
      </c>
    </row>
    <row r="48" spans="1:10">
      <c r="A48" s="25" t="s">
        <v>39</v>
      </c>
      <c r="B48" s="25" t="s">
        <v>1643</v>
      </c>
      <c r="C48" s="30" t="str">
        <f>DEC2HEX(HEX2DEC(C47)+4)</f>
        <v>134</v>
      </c>
      <c r="D48" s="25" t="str">
        <f>DEC2HEX(HEX2DEC(INDEX(BaseAddressTable!$B$2:$B$98,(MATCH(A48,BaseAddressTable!$A$2:$A$98,0))))+HEX2DEC(C48))</f>
        <v>A0262134</v>
      </c>
      <c r="E48" s="25" t="s">
        <v>153</v>
      </c>
      <c r="F48" s="25" t="s">
        <v>1640</v>
      </c>
      <c r="G48" s="25" t="s">
        <v>145</v>
      </c>
      <c r="H48" s="25">
        <v>0</v>
      </c>
      <c r="I48" s="25" t="s">
        <v>1641</v>
      </c>
      <c r="J48" s="25" t="s">
        <v>1644</v>
      </c>
    </row>
    <row r="49" spans="1:10">
      <c r="A49" s="25" t="s">
        <v>39</v>
      </c>
      <c r="B49" s="25" t="s">
        <v>1645</v>
      </c>
      <c r="C49" s="30" t="str">
        <f>DEC2HEX(HEX2DEC(C48)+4)</f>
        <v>138</v>
      </c>
      <c r="D49" s="25" t="str">
        <f>DEC2HEX(HEX2DEC(INDEX(BaseAddressTable!$B$2:$B$98,(MATCH(A49,BaseAddressTable!$A$2:$A$98,0))))+HEX2DEC(C49))</f>
        <v>A0262138</v>
      </c>
      <c r="E49" s="25" t="s">
        <v>153</v>
      </c>
      <c r="F49" s="25" t="s">
        <v>1640</v>
      </c>
      <c r="G49" s="25" t="s">
        <v>145</v>
      </c>
      <c r="H49" s="25">
        <v>0</v>
      </c>
      <c r="I49" s="25" t="s">
        <v>1641</v>
      </c>
      <c r="J49" s="25" t="s">
        <v>1646</v>
      </c>
    </row>
    <row r="50" spans="1:10">
      <c r="A50" s="25" t="s">
        <v>39</v>
      </c>
      <c r="B50" s="25" t="s">
        <v>1647</v>
      </c>
      <c r="C50" s="30" t="str">
        <f>DEC2HEX(HEX2DEC(C49)+4)</f>
        <v>13C</v>
      </c>
      <c r="D50" s="25" t="str">
        <f>DEC2HEX(HEX2DEC(INDEX(BaseAddressTable!$B$2:$B$98,(MATCH(A50,BaseAddressTable!$A$2:$A$98,0))))+HEX2DEC(C50))</f>
        <v>A026213C</v>
      </c>
      <c r="E50" s="25" t="s">
        <v>153</v>
      </c>
      <c r="F50" s="25" t="s">
        <v>1640</v>
      </c>
      <c r="G50" s="25" t="s">
        <v>145</v>
      </c>
      <c r="H50" s="25">
        <v>0</v>
      </c>
      <c r="I50" s="25" t="s">
        <v>1641</v>
      </c>
      <c r="J50" s="25" t="s">
        <v>1648</v>
      </c>
    </row>
    <row r="51" spans="1:10">
      <c r="A51" s="1" t="s">
        <v>39</v>
      </c>
      <c r="B51" s="1" t="s">
        <v>1649</v>
      </c>
      <c r="C51" s="1">
        <v>600</v>
      </c>
      <c r="D51" s="1" t="str">
        <f>DEC2HEX(HEX2DEC(INDEX(BaseAddressTable!$B$2:$B$98,(MATCH(A51,BaseAddressTable!$A$2:$A$98,0))))+HEX2DEC(C51))</f>
        <v>A0262600</v>
      </c>
      <c r="E51" s="1" t="s">
        <v>153</v>
      </c>
      <c r="F51" s="1" t="s">
        <v>1650</v>
      </c>
      <c r="G51" s="1" t="s">
        <v>166</v>
      </c>
      <c r="H51" s="4">
        <v>0</v>
      </c>
      <c r="I51" s="67" t="s">
        <v>977</v>
      </c>
      <c r="J51" s="15" t="s">
        <v>1651</v>
      </c>
    </row>
    <row r="52" spans="1:10">
      <c r="A52" s="1" t="s">
        <v>39</v>
      </c>
      <c r="B52" s="1" t="s">
        <v>1649</v>
      </c>
      <c r="C52" s="1">
        <f>C51</f>
        <v>600</v>
      </c>
      <c r="D52" s="1" t="str">
        <f>DEC2HEX(HEX2DEC(INDEX(BaseAddressTable!$B$2:$B$98,(MATCH(A52,BaseAddressTable!$A$2:$A$98,0))))+HEX2DEC(C52))</f>
        <v>A0262600</v>
      </c>
      <c r="E52" s="1" t="s">
        <v>153</v>
      </c>
      <c r="F52" s="1" t="s">
        <v>1652</v>
      </c>
      <c r="G52" s="1" t="s">
        <v>255</v>
      </c>
      <c r="H52" s="4">
        <v>0</v>
      </c>
      <c r="I52" s="67" t="s">
        <v>980</v>
      </c>
      <c r="J52" s="15" t="s">
        <v>1653</v>
      </c>
    </row>
    <row r="53" spans="1:10">
      <c r="A53" s="1" t="s">
        <v>39</v>
      </c>
      <c r="B53" s="1" t="s">
        <v>1649</v>
      </c>
      <c r="C53" s="1">
        <f>C52</f>
        <v>600</v>
      </c>
      <c r="D53" s="1" t="str">
        <f>DEC2HEX(HEX2DEC(INDEX(BaseAddressTable!$B$2:$B$98,(MATCH(A53,BaseAddressTable!$A$2:$A$98,0))))+HEX2DEC(C53))</f>
        <v>A0262600</v>
      </c>
      <c r="E53" s="1" t="s">
        <v>153</v>
      </c>
      <c r="F53" s="1" t="s">
        <v>1654</v>
      </c>
      <c r="G53" s="1" t="s">
        <v>323</v>
      </c>
      <c r="H53" s="4">
        <v>0</v>
      </c>
      <c r="I53" s="67" t="s">
        <v>1247</v>
      </c>
      <c r="J53" s="15" t="s">
        <v>1655</v>
      </c>
    </row>
    <row r="54" spans="1:10">
      <c r="A54" s="1" t="s">
        <v>39</v>
      </c>
      <c r="B54" s="1" t="s">
        <v>1649</v>
      </c>
      <c r="C54" s="1">
        <f>C53</f>
        <v>600</v>
      </c>
      <c r="D54" s="1" t="str">
        <f>DEC2HEX(HEX2DEC(INDEX(BaseAddressTable!$B$2:$B$98,(MATCH(A54,BaseAddressTable!$A$2:$A$98,0))))+HEX2DEC(C54))</f>
        <v>A0262600</v>
      </c>
      <c r="E54" s="1" t="s">
        <v>153</v>
      </c>
      <c r="F54" s="1" t="s">
        <v>1656</v>
      </c>
      <c r="G54" s="1" t="s">
        <v>308</v>
      </c>
      <c r="H54" s="4">
        <v>0</v>
      </c>
      <c r="I54" s="67" t="s">
        <v>1250</v>
      </c>
      <c r="J54" s="15" t="s">
        <v>1657</v>
      </c>
    </row>
    <row r="55" spans="1:10">
      <c r="A55" s="1" t="s">
        <v>39</v>
      </c>
      <c r="B55" s="1" t="s">
        <v>1649</v>
      </c>
      <c r="C55" s="1">
        <f t="shared" ref="C55:C58" si="3">C54</f>
        <v>600</v>
      </c>
      <c r="D55" s="1" t="str">
        <f>DEC2HEX(HEX2DEC(INDEX(BaseAddressTable!$B$2:$B$98,(MATCH(A55,BaseAddressTable!$A$2:$A$98,0))))+HEX2DEC(C55))</f>
        <v>A0262600</v>
      </c>
      <c r="E55" s="1" t="s">
        <v>153</v>
      </c>
      <c r="F55" s="1" t="s">
        <v>1658</v>
      </c>
      <c r="G55" s="1" t="s">
        <v>180</v>
      </c>
      <c r="H55" s="4">
        <v>0</v>
      </c>
      <c r="I55" s="67" t="s">
        <v>987</v>
      </c>
      <c r="J55" s="15" t="s">
        <v>1659</v>
      </c>
    </row>
    <row r="56" spans="1:10">
      <c r="A56" s="1" t="s">
        <v>39</v>
      </c>
      <c r="B56" s="1" t="s">
        <v>1649</v>
      </c>
      <c r="C56" s="1">
        <f t="shared" si="3"/>
        <v>600</v>
      </c>
      <c r="D56" s="1" t="str">
        <f>DEC2HEX(HEX2DEC(INDEX(BaseAddressTable!$B$2:$B$98,(MATCH(A56,BaseAddressTable!$A$2:$A$98,0))))+HEX2DEC(C56))</f>
        <v>A0262600</v>
      </c>
      <c r="E56" s="1" t="s">
        <v>153</v>
      </c>
      <c r="F56" s="1" t="s">
        <v>1660</v>
      </c>
      <c r="G56" s="1" t="s">
        <v>338</v>
      </c>
      <c r="H56" s="4">
        <v>0</v>
      </c>
      <c r="I56" s="67" t="s">
        <v>990</v>
      </c>
      <c r="J56" s="15" t="s">
        <v>1661</v>
      </c>
    </row>
    <row r="57" spans="1:10">
      <c r="A57" s="1" t="s">
        <v>39</v>
      </c>
      <c r="B57" s="1" t="s">
        <v>1649</v>
      </c>
      <c r="C57" s="1">
        <f t="shared" si="3"/>
        <v>600</v>
      </c>
      <c r="D57" s="1" t="str">
        <f>DEC2HEX(HEX2DEC(INDEX(BaseAddressTable!$B$2:$B$98,(MATCH(A57,BaseAddressTable!$A$2:$A$98,0))))+HEX2DEC(C57))</f>
        <v>A0262600</v>
      </c>
      <c r="E57" s="1" t="s">
        <v>153</v>
      </c>
      <c r="F57" s="1" t="s">
        <v>1662</v>
      </c>
      <c r="G57" s="1" t="s">
        <v>341</v>
      </c>
      <c r="H57" s="4">
        <v>0</v>
      </c>
      <c r="I57" s="67" t="s">
        <v>1257</v>
      </c>
      <c r="J57" s="15" t="s">
        <v>1663</v>
      </c>
    </row>
    <row r="58" spans="1:10">
      <c r="A58" s="1" t="s">
        <v>39</v>
      </c>
      <c r="B58" s="1" t="s">
        <v>1649</v>
      </c>
      <c r="C58" s="1">
        <f t="shared" si="3"/>
        <v>600</v>
      </c>
      <c r="D58" s="1" t="str">
        <f>DEC2HEX(HEX2DEC(INDEX(BaseAddressTable!$B$2:$B$98,(MATCH(A58,BaseAddressTable!$A$2:$A$98,0))))+HEX2DEC(C58))</f>
        <v>A0262600</v>
      </c>
      <c r="E58" s="1" t="s">
        <v>153</v>
      </c>
      <c r="F58" s="1" t="s">
        <v>1664</v>
      </c>
      <c r="G58" s="1" t="s">
        <v>344</v>
      </c>
      <c r="H58" s="4">
        <v>0</v>
      </c>
      <c r="I58" s="67" t="s">
        <v>1260</v>
      </c>
      <c r="J58" s="15" t="s">
        <v>1665</v>
      </c>
    </row>
    <row r="59" spans="1:10">
      <c r="A59" s="1" t="s">
        <v>39</v>
      </c>
      <c r="B59" s="1" t="s">
        <v>1649</v>
      </c>
      <c r="C59" s="1">
        <v>600</v>
      </c>
      <c r="D59" s="1" t="str">
        <f>DEC2HEX(HEX2DEC(INDEX(BaseAddressTable!$B$2:$B$98,(MATCH(A59,BaseAddressTable!$A$2:$A$98,0))))+HEX2DEC(C59))</f>
        <v>A0262600</v>
      </c>
      <c r="E59" s="1" t="s">
        <v>153</v>
      </c>
      <c r="F59" s="1" t="s">
        <v>1666</v>
      </c>
      <c r="G59" s="1" t="s">
        <v>359</v>
      </c>
      <c r="H59" s="4">
        <v>0</v>
      </c>
      <c r="I59" s="67" t="s">
        <v>997</v>
      </c>
      <c r="J59" s="15" t="s">
        <v>1667</v>
      </c>
    </row>
    <row r="60" spans="1:10">
      <c r="A60" s="1" t="s">
        <v>39</v>
      </c>
      <c r="B60" s="1" t="s">
        <v>1649</v>
      </c>
      <c r="C60" s="1">
        <f>C59</f>
        <v>600</v>
      </c>
      <c r="D60" s="1" t="str">
        <f>DEC2HEX(HEX2DEC(INDEX(BaseAddressTable!$B$2:$B$98,(MATCH(A60,BaseAddressTable!$A$2:$A$98,0))))+HEX2DEC(C60))</f>
        <v>A0262600</v>
      </c>
      <c r="E60" s="1" t="s">
        <v>153</v>
      </c>
      <c r="F60" s="1" t="s">
        <v>1668</v>
      </c>
      <c r="G60" s="1" t="s">
        <v>362</v>
      </c>
      <c r="H60" s="4">
        <v>0</v>
      </c>
      <c r="I60" s="67" t="s">
        <v>1000</v>
      </c>
      <c r="J60" s="15" t="s">
        <v>1669</v>
      </c>
    </row>
    <row r="61" spans="1:10">
      <c r="A61" s="1" t="s">
        <v>39</v>
      </c>
      <c r="B61" s="1" t="s">
        <v>1649</v>
      </c>
      <c r="C61" s="1">
        <f t="shared" ref="C61:C66" si="4">C60</f>
        <v>600</v>
      </c>
      <c r="D61" s="1" t="str">
        <f>DEC2HEX(HEX2DEC(INDEX(BaseAddressTable!$B$2:$B$98,(MATCH(A61,BaseAddressTable!$A$2:$A$98,0))))+HEX2DEC(C61))</f>
        <v>A0262600</v>
      </c>
      <c r="E61" s="1" t="s">
        <v>153</v>
      </c>
      <c r="F61" s="1" t="s">
        <v>1670</v>
      </c>
      <c r="G61" s="1" t="s">
        <v>365</v>
      </c>
      <c r="H61" s="4">
        <v>0</v>
      </c>
      <c r="I61" s="67" t="s">
        <v>1267</v>
      </c>
      <c r="J61" s="15" t="s">
        <v>1671</v>
      </c>
    </row>
    <row r="62" spans="1:10">
      <c r="A62" s="1" t="s">
        <v>39</v>
      </c>
      <c r="B62" s="1" t="s">
        <v>1649</v>
      </c>
      <c r="C62" s="1">
        <f t="shared" si="4"/>
        <v>600</v>
      </c>
      <c r="D62" s="1" t="str">
        <f>DEC2HEX(HEX2DEC(INDEX(BaseAddressTable!$B$2:$B$98,(MATCH(A62,BaseAddressTable!$A$2:$A$98,0))))+HEX2DEC(C62))</f>
        <v>A0262600</v>
      </c>
      <c r="E62" s="1" t="s">
        <v>153</v>
      </c>
      <c r="F62" s="1" t="s">
        <v>1672</v>
      </c>
      <c r="G62" s="1" t="s">
        <v>473</v>
      </c>
      <c r="H62" s="4">
        <v>0</v>
      </c>
      <c r="I62" s="67" t="s">
        <v>1270</v>
      </c>
      <c r="J62" s="15" t="s">
        <v>1673</v>
      </c>
    </row>
    <row r="63" spans="1:10">
      <c r="A63" s="1" t="s">
        <v>39</v>
      </c>
      <c r="B63" s="1" t="s">
        <v>1649</v>
      </c>
      <c r="C63" s="1">
        <f t="shared" si="4"/>
        <v>600</v>
      </c>
      <c r="D63" s="1" t="str">
        <f>DEC2HEX(HEX2DEC(INDEX(BaseAddressTable!$B$2:$B$98,(MATCH(A63,BaseAddressTable!$A$2:$A$98,0))))+HEX2DEC(C63))</f>
        <v>A0262600</v>
      </c>
      <c r="E63" s="1" t="s">
        <v>153</v>
      </c>
      <c r="F63" s="1" t="s">
        <v>1674</v>
      </c>
      <c r="G63" s="1" t="s">
        <v>483</v>
      </c>
      <c r="H63" s="4">
        <v>0</v>
      </c>
      <c r="I63" s="67" t="s">
        <v>1007</v>
      </c>
      <c r="J63" s="15" t="s">
        <v>1675</v>
      </c>
    </row>
    <row r="64" spans="1:10">
      <c r="A64" s="1" t="s">
        <v>39</v>
      </c>
      <c r="B64" s="1" t="s">
        <v>1649</v>
      </c>
      <c r="C64" s="1">
        <f t="shared" si="4"/>
        <v>600</v>
      </c>
      <c r="D64" s="1" t="str">
        <f>DEC2HEX(HEX2DEC(INDEX(BaseAddressTable!$B$2:$B$98,(MATCH(A64,BaseAddressTable!$A$2:$A$98,0))))+HEX2DEC(C64))</f>
        <v>A0262600</v>
      </c>
      <c r="E64" s="1" t="s">
        <v>153</v>
      </c>
      <c r="F64" s="1" t="s">
        <v>1676</v>
      </c>
      <c r="G64" s="1" t="s">
        <v>485</v>
      </c>
      <c r="H64" s="4">
        <v>0</v>
      </c>
      <c r="I64" s="67" t="s">
        <v>1010</v>
      </c>
      <c r="J64" s="15" t="s">
        <v>1677</v>
      </c>
    </row>
    <row r="65" spans="1:10">
      <c r="A65" s="1" t="s">
        <v>39</v>
      </c>
      <c r="B65" s="1" t="s">
        <v>1649</v>
      </c>
      <c r="C65" s="1">
        <f t="shared" si="4"/>
        <v>600</v>
      </c>
      <c r="D65" s="1" t="str">
        <f>DEC2HEX(HEX2DEC(INDEX(BaseAddressTable!$B$2:$B$98,(MATCH(A65,BaseAddressTable!$A$2:$A$98,0))))+HEX2DEC(C65))</f>
        <v>A0262600</v>
      </c>
      <c r="E65" s="1" t="s">
        <v>153</v>
      </c>
      <c r="F65" s="1" t="s">
        <v>1678</v>
      </c>
      <c r="G65" s="1" t="s">
        <v>487</v>
      </c>
      <c r="H65" s="4">
        <v>0</v>
      </c>
      <c r="I65" s="67" t="s">
        <v>1277</v>
      </c>
      <c r="J65" s="15" t="s">
        <v>1679</v>
      </c>
    </row>
    <row r="66" spans="1:10">
      <c r="A66" s="1" t="s">
        <v>39</v>
      </c>
      <c r="B66" s="1" t="s">
        <v>1649</v>
      </c>
      <c r="C66" s="1">
        <f t="shared" si="4"/>
        <v>600</v>
      </c>
      <c r="D66" s="1" t="str">
        <f>DEC2HEX(HEX2DEC(INDEX(BaseAddressTable!$B$2:$B$98,(MATCH(A66,BaseAddressTable!$A$2:$A$98,0))))+HEX2DEC(C66))</f>
        <v>A0262600</v>
      </c>
      <c r="E66" s="1" t="s">
        <v>153</v>
      </c>
      <c r="F66" s="1" t="s">
        <v>1680</v>
      </c>
      <c r="G66" s="1" t="s">
        <v>489</v>
      </c>
      <c r="H66" s="4">
        <v>0</v>
      </c>
      <c r="I66" s="67" t="s">
        <v>1280</v>
      </c>
      <c r="J66" s="15" t="s">
        <v>1681</v>
      </c>
    </row>
    <row r="67" spans="1:10">
      <c r="A67" s="42" t="s">
        <v>39</v>
      </c>
      <c r="B67" s="44" t="s">
        <v>1682</v>
      </c>
      <c r="C67" s="47" t="str">
        <f>DEC2HEX(HEX2DEC(C66)+4)</f>
        <v>604</v>
      </c>
      <c r="D67" s="1" t="str">
        <f>DEC2HEX(HEX2DEC(INDEX(BaseAddressTable!$B$2:$B$98,(MATCH(A67,BaseAddressTable!$A$2:$A$98,0))))+HEX2DEC(C67))</f>
        <v>A0262604</v>
      </c>
      <c r="E67" s="44" t="s">
        <v>153</v>
      </c>
      <c r="F67" s="44" t="s">
        <v>1683</v>
      </c>
      <c r="G67" s="44" t="s">
        <v>868</v>
      </c>
      <c r="H67" s="94">
        <v>8</v>
      </c>
      <c r="I67" s="64" t="s">
        <v>1684</v>
      </c>
      <c r="J67" s="64" t="s">
        <v>1685</v>
      </c>
    </row>
    <row r="68" spans="1:10" ht="28.8">
      <c r="A68" s="42" t="s">
        <v>39</v>
      </c>
      <c r="B68" s="44" t="s">
        <v>1686</v>
      </c>
      <c r="C68" s="47" t="str">
        <f>DEC2HEX(HEX2DEC(C67)+4)</f>
        <v>608</v>
      </c>
      <c r="D68" s="1" t="str">
        <f>DEC2HEX(HEX2DEC(INDEX(BaseAddressTable!$B$2:$B$98,(MATCH(A68,BaseAddressTable!$A$2:$A$98,0))))+HEX2DEC(C68))</f>
        <v>A0262608</v>
      </c>
      <c r="E68" s="44" t="s">
        <v>153</v>
      </c>
      <c r="F68" s="44" t="s">
        <v>1687</v>
      </c>
      <c r="G68" s="44" t="s">
        <v>868</v>
      </c>
      <c r="H68" s="95" t="s">
        <v>1688</v>
      </c>
      <c r="I68" s="64" t="s">
        <v>1689</v>
      </c>
      <c r="J68" s="64" t="s">
        <v>1690</v>
      </c>
    </row>
    <row r="69" spans="1:10" ht="43.2">
      <c r="A69" s="42" t="s">
        <v>39</v>
      </c>
      <c r="B69" s="44" t="s">
        <v>1691</v>
      </c>
      <c r="C69" s="47" t="str">
        <f>DEC2HEX(HEX2DEC(C68)+4)</f>
        <v>60C</v>
      </c>
      <c r="D69" s="1" t="str">
        <f>DEC2HEX(HEX2DEC(INDEX(BaseAddressTable!$B$2:$B$98,(MATCH(A69,BaseAddressTable!$A$2:$A$98,0))))+HEX2DEC(C69))</f>
        <v>A026260C</v>
      </c>
      <c r="E69" s="44" t="s">
        <v>153</v>
      </c>
      <c r="F69" s="44" t="s">
        <v>1692</v>
      </c>
      <c r="G69" s="44" t="s">
        <v>868</v>
      </c>
      <c r="H69" s="95" t="s">
        <v>1688</v>
      </c>
      <c r="I69" s="64" t="s">
        <v>1693</v>
      </c>
      <c r="J69" s="64" t="s">
        <v>1694</v>
      </c>
    </row>
    <row r="70" spans="1:10" ht="28.8">
      <c r="A70" s="42" t="s">
        <v>39</v>
      </c>
      <c r="B70" s="44" t="s">
        <v>1695</v>
      </c>
      <c r="C70" s="47" t="str">
        <f>DEC2HEX(HEX2DEC(C69)+4)</f>
        <v>610</v>
      </c>
      <c r="D70" s="1" t="str">
        <f>DEC2HEX(HEX2DEC(INDEX(BaseAddressTable!$B$2:$B$98,(MATCH(A70,BaseAddressTable!$A$2:$A$98,0))))+HEX2DEC(C70))</f>
        <v>A0262610</v>
      </c>
      <c r="E70" s="44" t="s">
        <v>153</v>
      </c>
      <c r="F70" s="44" t="s">
        <v>1696</v>
      </c>
      <c r="G70" s="44" t="s">
        <v>868</v>
      </c>
      <c r="H70" s="94">
        <v>0</v>
      </c>
      <c r="I70" s="64" t="s">
        <v>1697</v>
      </c>
      <c r="J70" s="64" t="s">
        <v>1698</v>
      </c>
    </row>
    <row r="71" spans="1:10" ht="28.8">
      <c r="A71" s="45" t="s">
        <v>39</v>
      </c>
      <c r="B71" s="46" t="s">
        <v>1695</v>
      </c>
      <c r="C71" s="47" t="str">
        <f>C70</f>
        <v>610</v>
      </c>
      <c r="D71" s="1" t="str">
        <f>DEC2HEX(HEX2DEC(INDEX(BaseAddressTable!$B$2:$B$98,(MATCH(A71,BaseAddressTable!$A$2:$A$98,0))))+HEX2DEC(C71))</f>
        <v>A0262610</v>
      </c>
      <c r="E71" s="46" t="s">
        <v>153</v>
      </c>
      <c r="F71" s="46" t="s">
        <v>1699</v>
      </c>
      <c r="G71" s="46" t="s">
        <v>241</v>
      </c>
      <c r="H71" s="95" t="s">
        <v>1688</v>
      </c>
      <c r="I71" s="64" t="s">
        <v>1700</v>
      </c>
      <c r="J71" s="64" t="s">
        <v>1701</v>
      </c>
    </row>
    <row r="72" spans="1:10" ht="28.8">
      <c r="A72" s="45" t="s">
        <v>39</v>
      </c>
      <c r="B72" s="46" t="s">
        <v>1695</v>
      </c>
      <c r="C72" s="47" t="str">
        <f>C71</f>
        <v>610</v>
      </c>
      <c r="D72" s="1" t="str">
        <f>DEC2HEX(HEX2DEC(INDEX(BaseAddressTable!$B$2:$B$98,(MATCH(A72,BaseAddressTable!$A$2:$A$98,0))))+HEX2DEC(C72))</f>
        <v>A0262610</v>
      </c>
      <c r="E72" s="46" t="s">
        <v>153</v>
      </c>
      <c r="F72" s="46" t="s">
        <v>1702</v>
      </c>
      <c r="G72" s="46" t="s">
        <v>138</v>
      </c>
      <c r="H72" s="95" t="s">
        <v>1688</v>
      </c>
      <c r="I72" s="64" t="s">
        <v>1703</v>
      </c>
      <c r="J72" s="64" t="s">
        <v>1704</v>
      </c>
    </row>
    <row r="73" spans="1:10" ht="28.8">
      <c r="A73" s="45" t="s">
        <v>39</v>
      </c>
      <c r="B73" s="46" t="s">
        <v>1705</v>
      </c>
      <c r="C73" s="47" t="str">
        <f>DEC2HEX(HEX2DEC(C72)+4)</f>
        <v>614</v>
      </c>
      <c r="D73" s="1" t="str">
        <f>DEC2HEX(HEX2DEC(INDEX(BaseAddressTable!$B$2:$B$98,(MATCH(A73,BaseAddressTable!$A$2:$A$98,0))))+HEX2DEC(C73))</f>
        <v>A0262614</v>
      </c>
      <c r="E73" s="46" t="s">
        <v>153</v>
      </c>
      <c r="F73" s="46" t="s">
        <v>1696</v>
      </c>
      <c r="G73" s="46" t="s">
        <v>868</v>
      </c>
      <c r="H73" s="96">
        <v>1</v>
      </c>
      <c r="I73" s="64" t="s">
        <v>1706</v>
      </c>
      <c r="J73" s="64" t="s">
        <v>1707</v>
      </c>
    </row>
    <row r="74" spans="1:10" ht="28.8">
      <c r="A74" s="45" t="s">
        <v>39</v>
      </c>
      <c r="B74" s="46" t="s">
        <v>1705</v>
      </c>
      <c r="C74" s="47" t="str">
        <f>C73</f>
        <v>614</v>
      </c>
      <c r="D74" s="1" t="str">
        <f>DEC2HEX(HEX2DEC(INDEX(BaseAddressTable!$B$2:$B$98,(MATCH(A74,BaseAddressTable!$A$2:$A$98,0))))+HEX2DEC(C74))</f>
        <v>A0262614</v>
      </c>
      <c r="E74" s="46" t="s">
        <v>153</v>
      </c>
      <c r="F74" s="46" t="s">
        <v>1699</v>
      </c>
      <c r="G74" s="46" t="s">
        <v>241</v>
      </c>
      <c r="H74" s="95" t="s">
        <v>1688</v>
      </c>
      <c r="I74" s="64" t="s">
        <v>1708</v>
      </c>
      <c r="J74" s="64" t="s">
        <v>1709</v>
      </c>
    </row>
    <row r="75" spans="1:10" ht="28.8">
      <c r="A75" s="45" t="s">
        <v>39</v>
      </c>
      <c r="B75" s="46" t="s">
        <v>1705</v>
      </c>
      <c r="C75" s="47" t="str">
        <f>C74</f>
        <v>614</v>
      </c>
      <c r="D75" s="1" t="str">
        <f>DEC2HEX(HEX2DEC(INDEX(BaseAddressTable!$B$2:$B$98,(MATCH(A75,BaseAddressTable!$A$2:$A$98,0))))+HEX2DEC(C75))</f>
        <v>A0262614</v>
      </c>
      <c r="E75" s="46" t="s">
        <v>153</v>
      </c>
      <c r="F75" s="46" t="s">
        <v>1702</v>
      </c>
      <c r="G75" s="46" t="s">
        <v>138</v>
      </c>
      <c r="H75" s="95" t="s">
        <v>1688</v>
      </c>
      <c r="I75" s="64" t="s">
        <v>1710</v>
      </c>
      <c r="J75" s="64" t="s">
        <v>1711</v>
      </c>
    </row>
    <row r="76" spans="1:10" ht="28.8">
      <c r="A76" s="45" t="s">
        <v>39</v>
      </c>
      <c r="B76" s="46" t="s">
        <v>1712</v>
      </c>
      <c r="C76" s="47" t="str">
        <f>DEC2HEX(HEX2DEC(C75)+4)</f>
        <v>618</v>
      </c>
      <c r="D76" s="1" t="str">
        <f>DEC2HEX(HEX2DEC(INDEX(BaseAddressTable!$B$2:$B$98,(MATCH(A76,BaseAddressTable!$A$2:$A$98,0))))+HEX2DEC(C76))</f>
        <v>A0262618</v>
      </c>
      <c r="E76" s="46" t="s">
        <v>153</v>
      </c>
      <c r="F76" s="46" t="s">
        <v>1696</v>
      </c>
      <c r="G76" s="46" t="s">
        <v>868</v>
      </c>
      <c r="H76" s="96">
        <v>2</v>
      </c>
      <c r="I76" s="64" t="s">
        <v>1713</v>
      </c>
      <c r="J76" s="64" t="s">
        <v>1714</v>
      </c>
    </row>
    <row r="77" spans="1:10" ht="28.8">
      <c r="A77" s="45" t="s">
        <v>39</v>
      </c>
      <c r="B77" s="46" t="s">
        <v>1712</v>
      </c>
      <c r="C77" s="47" t="str">
        <f>C76</f>
        <v>618</v>
      </c>
      <c r="D77" s="1" t="str">
        <f>DEC2HEX(HEX2DEC(INDEX(BaseAddressTable!$B$2:$B$98,(MATCH(A77,BaseAddressTable!$A$2:$A$98,0))))+HEX2DEC(C77))</f>
        <v>A0262618</v>
      </c>
      <c r="E77" s="46" t="s">
        <v>153</v>
      </c>
      <c r="F77" s="46" t="s">
        <v>1699</v>
      </c>
      <c r="G77" s="46" t="s">
        <v>241</v>
      </c>
      <c r="H77" s="95" t="s">
        <v>1688</v>
      </c>
      <c r="I77" s="64" t="s">
        <v>1715</v>
      </c>
      <c r="J77" s="64" t="s">
        <v>1716</v>
      </c>
    </row>
    <row r="78" spans="1:10" ht="28.8">
      <c r="A78" s="45" t="s">
        <v>39</v>
      </c>
      <c r="B78" s="46" t="s">
        <v>1712</v>
      </c>
      <c r="C78" s="47" t="str">
        <f>C77</f>
        <v>618</v>
      </c>
      <c r="D78" s="1" t="str">
        <f>DEC2HEX(HEX2DEC(INDEX(BaseAddressTable!$B$2:$B$98,(MATCH(A78,BaseAddressTable!$A$2:$A$98,0))))+HEX2DEC(C78))</f>
        <v>A0262618</v>
      </c>
      <c r="E78" s="46" t="s">
        <v>153</v>
      </c>
      <c r="F78" s="46" t="s">
        <v>1702</v>
      </c>
      <c r="G78" s="46" t="s">
        <v>138</v>
      </c>
      <c r="H78" s="95" t="s">
        <v>1688</v>
      </c>
      <c r="I78" s="64" t="s">
        <v>1717</v>
      </c>
      <c r="J78" s="64" t="s">
        <v>1718</v>
      </c>
    </row>
    <row r="79" spans="1:10" ht="28.8">
      <c r="A79" s="45" t="s">
        <v>39</v>
      </c>
      <c r="B79" s="46" t="s">
        <v>1719</v>
      </c>
      <c r="C79" s="47" t="str">
        <f>DEC2HEX(HEX2DEC(C78)+4)</f>
        <v>61C</v>
      </c>
      <c r="D79" s="1" t="str">
        <f>DEC2HEX(HEX2DEC(INDEX(BaseAddressTable!$B$2:$B$98,(MATCH(A79,BaseAddressTable!$A$2:$A$98,0))))+HEX2DEC(C79))</f>
        <v>A026261C</v>
      </c>
      <c r="E79" s="46" t="s">
        <v>153</v>
      </c>
      <c r="F79" s="46" t="s">
        <v>1696</v>
      </c>
      <c r="G79" s="46" t="s">
        <v>868</v>
      </c>
      <c r="H79" s="96">
        <v>3</v>
      </c>
      <c r="I79" s="64" t="s">
        <v>1720</v>
      </c>
      <c r="J79" s="64" t="s">
        <v>1721</v>
      </c>
    </row>
    <row r="80" spans="1:10" ht="28.8">
      <c r="A80" s="45" t="s">
        <v>39</v>
      </c>
      <c r="B80" s="46" t="s">
        <v>1719</v>
      </c>
      <c r="C80" s="47" t="str">
        <f>C79</f>
        <v>61C</v>
      </c>
      <c r="D80" s="1" t="str">
        <f>DEC2HEX(HEX2DEC(INDEX(BaseAddressTable!$B$2:$B$98,(MATCH(A80,BaseAddressTable!$A$2:$A$98,0))))+HEX2DEC(C80))</f>
        <v>A026261C</v>
      </c>
      <c r="E80" s="46" t="s">
        <v>153</v>
      </c>
      <c r="F80" s="46" t="s">
        <v>1699</v>
      </c>
      <c r="G80" s="46" t="s">
        <v>241</v>
      </c>
      <c r="H80" s="95" t="s">
        <v>1688</v>
      </c>
      <c r="I80" s="64" t="s">
        <v>1722</v>
      </c>
      <c r="J80" s="64" t="s">
        <v>1723</v>
      </c>
    </row>
    <row r="81" spans="1:10" ht="28.8">
      <c r="A81" s="45" t="s">
        <v>39</v>
      </c>
      <c r="B81" s="46" t="s">
        <v>1719</v>
      </c>
      <c r="C81" s="47" t="str">
        <f>C80</f>
        <v>61C</v>
      </c>
      <c r="D81" s="1" t="str">
        <f>DEC2HEX(HEX2DEC(INDEX(BaseAddressTable!$B$2:$B$98,(MATCH(A81,BaseAddressTable!$A$2:$A$98,0))))+HEX2DEC(C81))</f>
        <v>A026261C</v>
      </c>
      <c r="E81" s="46" t="s">
        <v>153</v>
      </c>
      <c r="F81" s="46" t="s">
        <v>1702</v>
      </c>
      <c r="G81" s="46" t="s">
        <v>138</v>
      </c>
      <c r="H81" s="95" t="s">
        <v>1688</v>
      </c>
      <c r="I81" s="64" t="s">
        <v>1724</v>
      </c>
      <c r="J81" s="64" t="s">
        <v>1725</v>
      </c>
    </row>
    <row r="82" spans="1:10">
      <c r="A82" s="1" t="s">
        <v>39</v>
      </c>
      <c r="B82" s="1" t="s">
        <v>1726</v>
      </c>
      <c r="C82" s="4">
        <v>1000</v>
      </c>
      <c r="D82" s="1" t="str">
        <f>DEC2HEX(HEX2DEC(INDEX(BaseAddressTable!$B$2:$B$98,(MATCH(A82,BaseAddressTable!$A$2:$A$98,0))))+HEX2DEC(C82))</f>
        <v>A0263000</v>
      </c>
      <c r="E82" s="1" t="s">
        <v>153</v>
      </c>
      <c r="F82" s="1" t="s">
        <v>1727</v>
      </c>
      <c r="G82" s="1" t="s">
        <v>166</v>
      </c>
      <c r="H82" s="4">
        <v>0</v>
      </c>
      <c r="I82" s="69" t="s">
        <v>1728</v>
      </c>
      <c r="J82" s="1" t="s">
        <v>1729</v>
      </c>
    </row>
    <row r="83" spans="1:10">
      <c r="A83" s="1" t="s">
        <v>39</v>
      </c>
      <c r="B83" s="1" t="s">
        <v>1726</v>
      </c>
      <c r="C83" s="4">
        <v>1000</v>
      </c>
      <c r="D83" s="1" t="str">
        <f>DEC2HEX(HEX2DEC(INDEX(BaseAddressTable!$B$2:$B$98,(MATCH(A83,BaseAddressTable!$A$2:$A$98,0))))+HEX2DEC(C83))</f>
        <v>A0263000</v>
      </c>
      <c r="E83" s="1" t="s">
        <v>153</v>
      </c>
      <c r="F83" s="1" t="s">
        <v>1730</v>
      </c>
      <c r="G83" s="1" t="s">
        <v>176</v>
      </c>
      <c r="H83" s="4">
        <v>0</v>
      </c>
      <c r="I83" s="69" t="s">
        <v>1731</v>
      </c>
      <c r="J83" s="1" t="s">
        <v>1732</v>
      </c>
    </row>
    <row r="84" spans="1:10">
      <c r="A84" s="1" t="s">
        <v>39</v>
      </c>
      <c r="B84" s="1" t="s">
        <v>1733</v>
      </c>
      <c r="C84" s="4">
        <v>1008</v>
      </c>
      <c r="D84" s="1" t="str">
        <f>DEC2HEX(HEX2DEC(INDEX(BaseAddressTable!$B$2:$B$98,(MATCH(A84,BaseAddressTable!$A$2:$A$98,0))))+HEX2DEC(C84))</f>
        <v>A0263008</v>
      </c>
      <c r="E84" s="1" t="s">
        <v>133</v>
      </c>
      <c r="F84" s="1" t="s">
        <v>1734</v>
      </c>
      <c r="G84" s="1" t="s">
        <v>135</v>
      </c>
      <c r="H84" s="4">
        <v>0</v>
      </c>
      <c r="I84" s="69" t="s">
        <v>1735</v>
      </c>
      <c r="J84" s="1" t="s">
        <v>1736</v>
      </c>
    </row>
    <row r="85" spans="1:10">
      <c r="A85" s="1" t="s">
        <v>39</v>
      </c>
      <c r="B85" s="1" t="s">
        <v>1737</v>
      </c>
      <c r="C85" s="4">
        <v>1020</v>
      </c>
      <c r="D85" s="1" t="str">
        <f>DEC2HEX(HEX2DEC(INDEX(BaseAddressTable!$B$2:$B$98,(MATCH(A85,BaseAddressTable!$A$2:$A$98,0))))+HEX2DEC(C85))</f>
        <v>A0263020</v>
      </c>
      <c r="E85" s="1" t="s">
        <v>153</v>
      </c>
      <c r="F85" s="1" t="s">
        <v>1738</v>
      </c>
      <c r="G85" s="1" t="s">
        <v>166</v>
      </c>
      <c r="H85" s="4">
        <v>0</v>
      </c>
      <c r="I85" s="69" t="s">
        <v>1739</v>
      </c>
      <c r="J85" s="1" t="s">
        <v>1740</v>
      </c>
    </row>
    <row r="86" spans="1:10">
      <c r="A86" s="1" t="s">
        <v>39</v>
      </c>
      <c r="B86" s="1" t="s">
        <v>1737</v>
      </c>
      <c r="C86" s="4">
        <v>1020</v>
      </c>
      <c r="D86" s="1" t="str">
        <f>DEC2HEX(HEX2DEC(INDEX(BaseAddressTable!$B$2:$B$98,(MATCH(A86,BaseAddressTable!$A$2:$A$98,0))))+HEX2DEC(C86))</f>
        <v>A0263020</v>
      </c>
      <c r="E86" s="1" t="s">
        <v>153</v>
      </c>
      <c r="F86" s="1" t="s">
        <v>1741</v>
      </c>
      <c r="G86" s="1" t="s">
        <v>176</v>
      </c>
      <c r="H86" s="4">
        <v>0</v>
      </c>
      <c r="I86" s="69" t="s">
        <v>1742</v>
      </c>
      <c r="J86" s="1" t="s">
        <v>1743</v>
      </c>
    </row>
    <row r="87" spans="1:10">
      <c r="A87" s="1" t="s">
        <v>39</v>
      </c>
      <c r="B87" s="1" t="s">
        <v>1744</v>
      </c>
      <c r="C87" s="4">
        <v>1028</v>
      </c>
      <c r="D87" s="1" t="str">
        <f>DEC2HEX(HEX2DEC(INDEX(BaseAddressTable!$B$2:$B$98,(MATCH(A87,BaseAddressTable!$A$2:$A$98,0))))+HEX2DEC(C87))</f>
        <v>A0263028</v>
      </c>
      <c r="E87" s="1" t="s">
        <v>133</v>
      </c>
      <c r="F87" s="1" t="s">
        <v>1745</v>
      </c>
      <c r="G87" s="1" t="s">
        <v>259</v>
      </c>
      <c r="H87" s="4">
        <v>0</v>
      </c>
      <c r="I87" s="69" t="s">
        <v>1746</v>
      </c>
      <c r="J87" s="1" t="s">
        <v>1747</v>
      </c>
    </row>
    <row r="88" spans="1:10">
      <c r="A88" s="1" t="s">
        <v>39</v>
      </c>
      <c r="B88" s="1" t="s">
        <v>1748</v>
      </c>
      <c r="C88" s="4" t="s">
        <v>1749</v>
      </c>
      <c r="D88" s="1" t="str">
        <f>DEC2HEX(HEX2DEC(INDEX(BaseAddressTable!$B$2:$B$98,(MATCH(A88,BaseAddressTable!$A$2:$A$98,0))))+HEX2DEC(C88))</f>
        <v>A026302C</v>
      </c>
      <c r="E88" s="1" t="s">
        <v>133</v>
      </c>
      <c r="F88" s="1" t="s">
        <v>1750</v>
      </c>
      <c r="G88" s="1" t="s">
        <v>259</v>
      </c>
      <c r="H88" s="4">
        <v>0</v>
      </c>
      <c r="I88" s="69" t="s">
        <v>1751</v>
      </c>
      <c r="J88" s="1" t="s">
        <v>1752</v>
      </c>
    </row>
    <row r="89" spans="1:10">
      <c r="A89" s="1" t="s">
        <v>39</v>
      </c>
      <c r="B89" s="1" t="s">
        <v>1748</v>
      </c>
      <c r="C89" s="4" t="s">
        <v>1749</v>
      </c>
      <c r="D89" s="1" t="str">
        <f>DEC2HEX(HEX2DEC(INDEX(BaseAddressTable!$B$2:$B$98,(MATCH(A89,BaseAddressTable!$A$2:$A$98,0))))+HEX2DEC(C89))</f>
        <v>A026302C</v>
      </c>
      <c r="E89" s="1" t="s">
        <v>133</v>
      </c>
      <c r="F89" s="1" t="s">
        <v>1753</v>
      </c>
      <c r="G89" s="1" t="s">
        <v>262</v>
      </c>
      <c r="H89" s="4">
        <v>0</v>
      </c>
      <c r="I89" s="69" t="s">
        <v>1751</v>
      </c>
      <c r="J89" s="1" t="s">
        <v>1754</v>
      </c>
    </row>
    <row r="90" spans="1:10">
      <c r="A90" s="1" t="s">
        <v>39</v>
      </c>
      <c r="B90" s="1" t="s">
        <v>1748</v>
      </c>
      <c r="C90" s="4" t="s">
        <v>1749</v>
      </c>
      <c r="D90" s="1" t="str">
        <f>DEC2HEX(HEX2DEC(INDEX(BaseAddressTable!$B$2:$B$98,(MATCH(A90,BaseAddressTable!$A$2:$A$98,0))))+HEX2DEC(C90))</f>
        <v>A026302C</v>
      </c>
      <c r="E90" s="1" t="s">
        <v>133</v>
      </c>
      <c r="F90" s="1" t="s">
        <v>1755</v>
      </c>
      <c r="G90" s="1" t="s">
        <v>264</v>
      </c>
      <c r="H90" s="4">
        <v>0</v>
      </c>
      <c r="I90" s="69" t="s">
        <v>1751</v>
      </c>
      <c r="J90" s="1" t="s">
        <v>1756</v>
      </c>
    </row>
    <row r="91" spans="1:10">
      <c r="A91" s="1" t="s">
        <v>39</v>
      </c>
      <c r="B91" s="1" t="s">
        <v>1748</v>
      </c>
      <c r="C91" s="4" t="s">
        <v>1749</v>
      </c>
      <c r="D91" s="1" t="str">
        <f>DEC2HEX(HEX2DEC(INDEX(BaseAddressTable!$B$2:$B$98,(MATCH(A91,BaseAddressTable!$A$2:$A$98,0))))+HEX2DEC(C91))</f>
        <v>A026302C</v>
      </c>
      <c r="E91" s="1" t="s">
        <v>133</v>
      </c>
      <c r="F91" s="1" t="s">
        <v>1757</v>
      </c>
      <c r="G91" s="1" t="s">
        <v>266</v>
      </c>
      <c r="H91" s="4">
        <v>0</v>
      </c>
      <c r="I91" s="69" t="s">
        <v>1751</v>
      </c>
      <c r="J91" s="1" t="s">
        <v>1758</v>
      </c>
    </row>
    <row r="92" spans="1:10">
      <c r="A92" s="1" t="s">
        <v>39</v>
      </c>
      <c r="B92" s="1" t="s">
        <v>1759</v>
      </c>
      <c r="C92" s="4">
        <v>1030</v>
      </c>
      <c r="D92" s="1" t="str">
        <f>DEC2HEX(HEX2DEC(INDEX(BaseAddressTable!$B$2:$B$98,(MATCH(A92,BaseAddressTable!$A$2:$A$98,0))))+HEX2DEC(C92))</f>
        <v>A0263030</v>
      </c>
      <c r="E92" s="1" t="s">
        <v>153</v>
      </c>
      <c r="F92" s="1" t="s">
        <v>1760</v>
      </c>
      <c r="G92" s="1" t="s">
        <v>166</v>
      </c>
      <c r="H92" s="4">
        <v>0</v>
      </c>
      <c r="I92" s="69" t="s">
        <v>1761</v>
      </c>
      <c r="J92" s="1" t="s">
        <v>1762</v>
      </c>
    </row>
    <row r="93" spans="1:10">
      <c r="A93" s="1" t="s">
        <v>39</v>
      </c>
      <c r="B93" s="1" t="s">
        <v>1759</v>
      </c>
      <c r="C93" s="4">
        <v>1030</v>
      </c>
      <c r="D93" s="1" t="str">
        <f>DEC2HEX(HEX2DEC(INDEX(BaseAddressTable!$B$2:$B$98,(MATCH(A93,BaseAddressTable!$A$2:$A$98,0))))+HEX2DEC(C93))</f>
        <v>A0263030</v>
      </c>
      <c r="E93" s="1" t="s">
        <v>153</v>
      </c>
      <c r="F93" s="1" t="s">
        <v>1763</v>
      </c>
      <c r="G93" s="1" t="s">
        <v>176</v>
      </c>
      <c r="H93" s="4">
        <v>0</v>
      </c>
      <c r="I93" s="69" t="s">
        <v>1764</v>
      </c>
      <c r="J93" s="1" t="s">
        <v>1765</v>
      </c>
    </row>
    <row r="94" spans="1:10">
      <c r="A94" s="1" t="s">
        <v>39</v>
      </c>
      <c r="B94" s="1" t="s">
        <v>1766</v>
      </c>
      <c r="C94" s="4" t="str">
        <f>DEC2HEX(HEX2DEC(C93)+4)</f>
        <v>1034</v>
      </c>
      <c r="D94" s="1" t="str">
        <f>DEC2HEX(HEX2DEC(INDEX(BaseAddressTable!$B$2:$B$98,(MATCH(A94,BaseAddressTable!$A$2:$A$98,0))))+HEX2DEC(C94))</f>
        <v>A0263034</v>
      </c>
      <c r="E94" s="1" t="s">
        <v>133</v>
      </c>
      <c r="F94" s="1" t="s">
        <v>1767</v>
      </c>
      <c r="G94" s="1" t="s">
        <v>145</v>
      </c>
      <c r="H94" s="4">
        <v>0</v>
      </c>
      <c r="I94" s="69" t="s">
        <v>1768</v>
      </c>
      <c r="J94" s="1" t="s">
        <v>1769</v>
      </c>
    </row>
    <row r="95" spans="1:10">
      <c r="A95" s="1" t="s">
        <v>39</v>
      </c>
      <c r="B95" s="1" t="s">
        <v>1770</v>
      </c>
      <c r="C95" s="4" t="str">
        <f t="shared" ref="C95:C118" si="5">DEC2HEX(HEX2DEC(C94)+4)</f>
        <v>1038</v>
      </c>
      <c r="D95" s="1" t="str">
        <f>DEC2HEX(HEX2DEC(INDEX(BaseAddressTable!$B$2:$B$98,(MATCH(A95,BaseAddressTable!$A$2:$A$98,0))))+HEX2DEC(C95))</f>
        <v>A0263038</v>
      </c>
      <c r="E95" s="1" t="s">
        <v>133</v>
      </c>
      <c r="F95" s="1" t="s">
        <v>1771</v>
      </c>
      <c r="G95" s="1" t="s">
        <v>145</v>
      </c>
      <c r="H95" s="4">
        <v>0</v>
      </c>
      <c r="I95" s="69" t="s">
        <v>1772</v>
      </c>
      <c r="J95" s="1" t="s">
        <v>1773</v>
      </c>
    </row>
    <row r="96" spans="1:10">
      <c r="A96" s="1" t="s">
        <v>39</v>
      </c>
      <c r="B96" s="1" t="s">
        <v>1774</v>
      </c>
      <c r="C96" s="4" t="str">
        <f t="shared" si="5"/>
        <v>103C</v>
      </c>
      <c r="D96" s="1" t="str">
        <f>DEC2HEX(HEX2DEC(INDEX(BaseAddressTable!$B$2:$B$98,(MATCH(A96,BaseAddressTable!$A$2:$A$98,0))))+HEX2DEC(C96))</f>
        <v>A026303C</v>
      </c>
      <c r="E96" s="1" t="s">
        <v>133</v>
      </c>
      <c r="F96" s="1" t="s">
        <v>1775</v>
      </c>
      <c r="G96" s="1" t="s">
        <v>145</v>
      </c>
      <c r="H96" s="4">
        <v>0</v>
      </c>
      <c r="I96" s="69" t="s">
        <v>1776</v>
      </c>
      <c r="J96" s="1" t="s">
        <v>1777</v>
      </c>
    </row>
    <row r="97" spans="1:10">
      <c r="A97" s="1" t="s">
        <v>39</v>
      </c>
      <c r="B97" s="1" t="s">
        <v>1778</v>
      </c>
      <c r="C97" s="4" t="str">
        <f t="shared" si="5"/>
        <v>1040</v>
      </c>
      <c r="D97" s="1" t="str">
        <f>DEC2HEX(HEX2DEC(INDEX(BaseAddressTable!$B$2:$B$98,(MATCH(A97,BaseAddressTable!$A$2:$A$98,0))))+HEX2DEC(C97))</f>
        <v>A0263040</v>
      </c>
      <c r="E97" s="1" t="s">
        <v>133</v>
      </c>
      <c r="F97" s="1" t="s">
        <v>1779</v>
      </c>
      <c r="G97" s="1" t="s">
        <v>145</v>
      </c>
      <c r="H97" s="4">
        <v>0</v>
      </c>
      <c r="I97" s="69" t="s">
        <v>1780</v>
      </c>
      <c r="J97" s="1" t="s">
        <v>1781</v>
      </c>
    </row>
    <row r="98" spans="1:10">
      <c r="A98" s="1" t="s">
        <v>39</v>
      </c>
      <c r="B98" s="1" t="s">
        <v>1782</v>
      </c>
      <c r="C98" s="4" t="str">
        <f t="shared" si="5"/>
        <v>1044</v>
      </c>
      <c r="D98" s="1" t="str">
        <f>DEC2HEX(HEX2DEC(INDEX(BaseAddressTable!$B$2:$B$98,(MATCH(A98,BaseAddressTable!$A$2:$A$98,0))))+HEX2DEC(C98))</f>
        <v>A0263044</v>
      </c>
      <c r="E98" s="1" t="s">
        <v>133</v>
      </c>
      <c r="F98" s="1" t="s">
        <v>1783</v>
      </c>
      <c r="G98" s="1" t="s">
        <v>145</v>
      </c>
      <c r="H98" s="4">
        <v>0</v>
      </c>
      <c r="I98" s="69" t="s">
        <v>1784</v>
      </c>
      <c r="J98" s="1" t="s">
        <v>1785</v>
      </c>
    </row>
    <row r="99" spans="1:10">
      <c r="A99" s="1" t="s">
        <v>39</v>
      </c>
      <c r="B99" s="1" t="s">
        <v>1786</v>
      </c>
      <c r="C99" s="4" t="str">
        <f t="shared" si="5"/>
        <v>1048</v>
      </c>
      <c r="D99" s="1" t="str">
        <f>DEC2HEX(HEX2DEC(INDEX(BaseAddressTable!$B$2:$B$98,(MATCH(A99,BaseAddressTable!$A$2:$A$98,0))))+HEX2DEC(C99))</f>
        <v>A0263048</v>
      </c>
      <c r="E99" s="1" t="s">
        <v>133</v>
      </c>
      <c r="F99" s="1" t="s">
        <v>1787</v>
      </c>
      <c r="G99" s="1" t="s">
        <v>145</v>
      </c>
      <c r="H99" s="4">
        <v>0</v>
      </c>
      <c r="I99" s="69" t="s">
        <v>1788</v>
      </c>
      <c r="J99" s="1" t="s">
        <v>1789</v>
      </c>
    </row>
    <row r="100" spans="1:10">
      <c r="A100" s="1" t="s">
        <v>39</v>
      </c>
      <c r="B100" s="1" t="s">
        <v>1790</v>
      </c>
      <c r="C100" s="4" t="str">
        <f t="shared" si="5"/>
        <v>104C</v>
      </c>
      <c r="D100" s="1" t="str">
        <f>DEC2HEX(HEX2DEC(INDEX(BaseAddressTable!$B$2:$B$98,(MATCH(A100,BaseAddressTable!$A$2:$A$98,0))))+HEX2DEC(C100))</f>
        <v>A026304C</v>
      </c>
      <c r="E100" s="1" t="s">
        <v>133</v>
      </c>
      <c r="F100" s="1" t="s">
        <v>1791</v>
      </c>
      <c r="G100" s="1" t="s">
        <v>145</v>
      </c>
      <c r="H100" s="4">
        <v>0</v>
      </c>
      <c r="I100" s="69" t="s">
        <v>1792</v>
      </c>
      <c r="J100" s="1" t="s">
        <v>1793</v>
      </c>
    </row>
    <row r="101" spans="1:10">
      <c r="A101" s="1" t="s">
        <v>39</v>
      </c>
      <c r="B101" s="1" t="s">
        <v>1794</v>
      </c>
      <c r="C101" s="4" t="str">
        <f t="shared" si="5"/>
        <v>1050</v>
      </c>
      <c r="D101" s="1" t="str">
        <f>DEC2HEX(HEX2DEC(INDEX(BaseAddressTable!$B$2:$B$98,(MATCH(A101,BaseAddressTable!$A$2:$A$98,0))))+HEX2DEC(C101))</f>
        <v>A0263050</v>
      </c>
      <c r="E101" s="1" t="s">
        <v>133</v>
      </c>
      <c r="F101" s="1" t="s">
        <v>1795</v>
      </c>
      <c r="G101" s="1" t="s">
        <v>145</v>
      </c>
      <c r="H101" s="4">
        <v>0</v>
      </c>
      <c r="I101" s="69" t="s">
        <v>1796</v>
      </c>
      <c r="J101" s="1" t="s">
        <v>1797</v>
      </c>
    </row>
    <row r="102" spans="1:10">
      <c r="A102" s="1" t="s">
        <v>39</v>
      </c>
      <c r="B102" s="1" t="s">
        <v>1798</v>
      </c>
      <c r="C102" s="4" t="str">
        <f t="shared" si="5"/>
        <v>1054</v>
      </c>
      <c r="D102" s="1" t="str">
        <f>DEC2HEX(HEX2DEC(INDEX(BaseAddressTable!$B$2:$B$98,(MATCH(A102,BaseAddressTable!$A$2:$A$98,0))))+HEX2DEC(C102))</f>
        <v>A0263054</v>
      </c>
      <c r="E102" s="1" t="s">
        <v>133</v>
      </c>
      <c r="F102" s="1" t="s">
        <v>1799</v>
      </c>
      <c r="G102" s="1" t="s">
        <v>145</v>
      </c>
      <c r="H102" s="4">
        <v>0</v>
      </c>
      <c r="I102" s="69" t="s">
        <v>1800</v>
      </c>
      <c r="J102" s="1" t="s">
        <v>1801</v>
      </c>
    </row>
    <row r="103" spans="1:10">
      <c r="A103" s="1" t="s">
        <v>39</v>
      </c>
      <c r="B103" s="1" t="s">
        <v>1802</v>
      </c>
      <c r="C103" s="4" t="str">
        <f t="shared" si="5"/>
        <v>1058</v>
      </c>
      <c r="D103" s="1" t="str">
        <f>DEC2HEX(HEX2DEC(INDEX(BaseAddressTable!$B$2:$B$98,(MATCH(A103,BaseAddressTable!$A$2:$A$98,0))))+HEX2DEC(C103))</f>
        <v>A0263058</v>
      </c>
      <c r="E103" s="1" t="s">
        <v>133</v>
      </c>
      <c r="F103" s="1" t="s">
        <v>1803</v>
      </c>
      <c r="G103" s="1" t="s">
        <v>145</v>
      </c>
      <c r="H103" s="4">
        <v>0</v>
      </c>
      <c r="I103" s="69" t="s">
        <v>1804</v>
      </c>
      <c r="J103" s="1" t="s">
        <v>1805</v>
      </c>
    </row>
    <row r="104" spans="1:10">
      <c r="A104" s="1" t="s">
        <v>39</v>
      </c>
      <c r="B104" s="1" t="s">
        <v>1806</v>
      </c>
      <c r="C104" s="4" t="str">
        <f t="shared" si="5"/>
        <v>105C</v>
      </c>
      <c r="D104" s="1" t="str">
        <f>DEC2HEX(HEX2DEC(INDEX(BaseAddressTable!$B$2:$B$98,(MATCH(A104,BaseAddressTable!$A$2:$A$98,0))))+HEX2DEC(C104))</f>
        <v>A026305C</v>
      </c>
      <c r="E104" s="1" t="s">
        <v>133</v>
      </c>
      <c r="F104" s="1" t="s">
        <v>1807</v>
      </c>
      <c r="G104" s="1" t="s">
        <v>145</v>
      </c>
      <c r="H104" s="4">
        <v>0</v>
      </c>
      <c r="I104" s="69" t="s">
        <v>1808</v>
      </c>
      <c r="J104" s="1" t="s">
        <v>1809</v>
      </c>
    </row>
    <row r="105" spans="1:10">
      <c r="A105" s="1" t="s">
        <v>39</v>
      </c>
      <c r="B105" s="1" t="s">
        <v>1810</v>
      </c>
      <c r="C105" s="4" t="str">
        <f t="shared" si="5"/>
        <v>1060</v>
      </c>
      <c r="D105" s="1" t="str">
        <f>DEC2HEX(HEX2DEC(INDEX(BaseAddressTable!$B$2:$B$98,(MATCH(A105,BaseAddressTable!$A$2:$A$98,0))))+HEX2DEC(C105))</f>
        <v>A0263060</v>
      </c>
      <c r="E105" s="1" t="s">
        <v>133</v>
      </c>
      <c r="F105" s="1" t="s">
        <v>1811</v>
      </c>
      <c r="G105" s="1" t="s">
        <v>145</v>
      </c>
      <c r="H105" s="4">
        <v>0</v>
      </c>
      <c r="I105" s="69" t="s">
        <v>1812</v>
      </c>
      <c r="J105" s="1" t="s">
        <v>1813</v>
      </c>
    </row>
    <row r="106" spans="1:10">
      <c r="A106" s="1" t="s">
        <v>39</v>
      </c>
      <c r="B106" s="1" t="s">
        <v>1814</v>
      </c>
      <c r="C106" s="4" t="str">
        <f t="shared" si="5"/>
        <v>1064</v>
      </c>
      <c r="D106" s="1" t="str">
        <f>DEC2HEX(HEX2DEC(INDEX(BaseAddressTable!$B$2:$B$98,(MATCH(A106,BaseAddressTable!$A$2:$A$98,0))))+HEX2DEC(C106))</f>
        <v>A0263064</v>
      </c>
      <c r="E106" s="1" t="s">
        <v>133</v>
      </c>
      <c r="F106" s="1" t="s">
        <v>1815</v>
      </c>
      <c r="G106" s="1" t="s">
        <v>145</v>
      </c>
      <c r="H106" s="4">
        <v>0</v>
      </c>
      <c r="I106" s="69" t="s">
        <v>1816</v>
      </c>
      <c r="J106" s="1" t="s">
        <v>1817</v>
      </c>
    </row>
    <row r="107" spans="1:10">
      <c r="A107" s="1" t="s">
        <v>39</v>
      </c>
      <c r="B107" s="1" t="s">
        <v>1818</v>
      </c>
      <c r="C107" s="4" t="str">
        <f t="shared" si="5"/>
        <v>1068</v>
      </c>
      <c r="D107" s="1" t="str">
        <f>DEC2HEX(HEX2DEC(INDEX(BaseAddressTable!$B$2:$B$98,(MATCH(A107,BaseAddressTable!$A$2:$A$98,0))))+HEX2DEC(C107))</f>
        <v>A0263068</v>
      </c>
      <c r="E107" s="1" t="s">
        <v>133</v>
      </c>
      <c r="F107" s="1" t="s">
        <v>1819</v>
      </c>
      <c r="G107" s="1" t="s">
        <v>145</v>
      </c>
      <c r="H107" s="4">
        <v>0</v>
      </c>
      <c r="I107" s="69" t="s">
        <v>1820</v>
      </c>
      <c r="J107" s="1" t="s">
        <v>1821</v>
      </c>
    </row>
    <row r="108" spans="1:10">
      <c r="A108" s="1" t="s">
        <v>39</v>
      </c>
      <c r="B108" s="1" t="s">
        <v>1822</v>
      </c>
      <c r="C108" s="4" t="str">
        <f t="shared" si="5"/>
        <v>106C</v>
      </c>
      <c r="D108" s="1" t="str">
        <f>DEC2HEX(HEX2DEC(INDEX(BaseAddressTable!$B$2:$B$98,(MATCH(A108,BaseAddressTable!$A$2:$A$98,0))))+HEX2DEC(C108))</f>
        <v>A026306C</v>
      </c>
      <c r="E108" s="1" t="s">
        <v>133</v>
      </c>
      <c r="F108" s="1" t="s">
        <v>1823</v>
      </c>
      <c r="G108" s="1" t="s">
        <v>145</v>
      </c>
      <c r="H108" s="4">
        <v>0</v>
      </c>
      <c r="I108" s="69" t="s">
        <v>1824</v>
      </c>
      <c r="J108" s="1" t="s">
        <v>1825</v>
      </c>
    </row>
    <row r="109" spans="1:10">
      <c r="A109" s="1" t="s">
        <v>39</v>
      </c>
      <c r="B109" s="1" t="s">
        <v>1826</v>
      </c>
      <c r="C109" s="4" t="str">
        <f t="shared" si="5"/>
        <v>1070</v>
      </c>
      <c r="D109" s="1" t="str">
        <f>DEC2HEX(HEX2DEC(INDEX(BaseAddressTable!$B$2:$B$98,(MATCH(A109,BaseAddressTable!$A$2:$A$98,0))))+HEX2DEC(C109))</f>
        <v>A0263070</v>
      </c>
      <c r="E109" s="1" t="s">
        <v>133</v>
      </c>
      <c r="F109" s="1" t="s">
        <v>1827</v>
      </c>
      <c r="G109" s="1" t="s">
        <v>145</v>
      </c>
      <c r="H109" s="4">
        <v>0</v>
      </c>
      <c r="I109" s="69" t="s">
        <v>1828</v>
      </c>
      <c r="J109" s="1" t="s">
        <v>1829</v>
      </c>
    </row>
    <row r="110" spans="1:10">
      <c r="A110" s="1" t="s">
        <v>39</v>
      </c>
      <c r="B110" s="1" t="s">
        <v>1830</v>
      </c>
      <c r="C110" s="4" t="str">
        <f t="shared" si="5"/>
        <v>1074</v>
      </c>
      <c r="D110" s="1" t="str">
        <f>DEC2HEX(HEX2DEC(INDEX(BaseAddressTable!$B$2:$B$98,(MATCH(A110,BaseAddressTable!$A$2:$A$98,0))))+HEX2DEC(C110))</f>
        <v>A0263074</v>
      </c>
      <c r="E110" s="1" t="s">
        <v>133</v>
      </c>
      <c r="F110" s="1" t="s">
        <v>1831</v>
      </c>
      <c r="G110" s="1" t="s">
        <v>145</v>
      </c>
      <c r="H110" s="4">
        <v>0</v>
      </c>
      <c r="I110" s="69" t="s">
        <v>1832</v>
      </c>
      <c r="J110" s="1" t="s">
        <v>1833</v>
      </c>
    </row>
    <row r="111" spans="1:10">
      <c r="A111" s="1" t="s">
        <v>39</v>
      </c>
      <c r="B111" s="1" t="s">
        <v>1834</v>
      </c>
      <c r="C111" s="4" t="str">
        <f t="shared" si="5"/>
        <v>1078</v>
      </c>
      <c r="D111" s="1" t="str">
        <f>DEC2HEX(HEX2DEC(INDEX(BaseAddressTable!$B$2:$B$98,(MATCH(A111,BaseAddressTable!$A$2:$A$98,0))))+HEX2DEC(C111))</f>
        <v>A0263078</v>
      </c>
      <c r="E111" s="1" t="s">
        <v>133</v>
      </c>
      <c r="F111" s="1" t="s">
        <v>1835</v>
      </c>
      <c r="G111" s="1" t="s">
        <v>145</v>
      </c>
      <c r="H111" s="4">
        <v>0</v>
      </c>
      <c r="I111" s="69" t="s">
        <v>1836</v>
      </c>
      <c r="J111" s="1" t="s">
        <v>1837</v>
      </c>
    </row>
    <row r="112" spans="1:10">
      <c r="A112" s="1" t="s">
        <v>39</v>
      </c>
      <c r="B112" s="1" t="s">
        <v>1838</v>
      </c>
      <c r="C112" s="4" t="str">
        <f t="shared" si="5"/>
        <v>107C</v>
      </c>
      <c r="D112" s="1" t="str">
        <f>DEC2HEX(HEX2DEC(INDEX(BaseAddressTable!$B$2:$B$98,(MATCH(A112,BaseAddressTable!$A$2:$A$98,0))))+HEX2DEC(C112))</f>
        <v>A026307C</v>
      </c>
      <c r="E112" s="1" t="s">
        <v>133</v>
      </c>
      <c r="F112" s="1" t="s">
        <v>1839</v>
      </c>
      <c r="G112" s="1" t="s">
        <v>145</v>
      </c>
      <c r="H112" s="4">
        <v>0</v>
      </c>
      <c r="I112" s="69" t="s">
        <v>1840</v>
      </c>
      <c r="J112" s="1" t="s">
        <v>1841</v>
      </c>
    </row>
    <row r="113" spans="1:10">
      <c r="A113" s="1" t="s">
        <v>39</v>
      </c>
      <c r="B113" s="1" t="s">
        <v>1842</v>
      </c>
      <c r="C113" s="4" t="str">
        <f t="shared" si="5"/>
        <v>1080</v>
      </c>
      <c r="D113" s="1" t="str">
        <f>DEC2HEX(HEX2DEC(INDEX(BaseAddressTable!$B$2:$B$98,(MATCH(A113,BaseAddressTable!$A$2:$A$98,0))))+HEX2DEC(C113))</f>
        <v>A0263080</v>
      </c>
      <c r="E113" s="1" t="s">
        <v>133</v>
      </c>
      <c r="F113" s="1" t="s">
        <v>1843</v>
      </c>
      <c r="G113" s="1" t="s">
        <v>145</v>
      </c>
      <c r="H113" s="4">
        <v>0</v>
      </c>
      <c r="I113" s="69" t="s">
        <v>1844</v>
      </c>
      <c r="J113" s="1" t="s">
        <v>1845</v>
      </c>
    </row>
    <row r="114" spans="1:10">
      <c r="A114" s="1" t="s">
        <v>39</v>
      </c>
      <c r="B114" s="1" t="s">
        <v>1846</v>
      </c>
      <c r="C114" s="4" t="str">
        <f t="shared" si="5"/>
        <v>1084</v>
      </c>
      <c r="D114" s="1" t="str">
        <f>DEC2HEX(HEX2DEC(INDEX(BaseAddressTable!$B$2:$B$98,(MATCH(A114,BaseAddressTable!$A$2:$A$98,0))))+HEX2DEC(C114))</f>
        <v>A0263084</v>
      </c>
      <c r="E114" s="1" t="s">
        <v>133</v>
      </c>
      <c r="F114" s="1" t="s">
        <v>1847</v>
      </c>
      <c r="G114" s="1" t="s">
        <v>145</v>
      </c>
      <c r="H114" s="4">
        <v>0</v>
      </c>
      <c r="I114" s="69" t="s">
        <v>1848</v>
      </c>
      <c r="J114" s="1" t="s">
        <v>1849</v>
      </c>
    </row>
    <row r="115" spans="1:10">
      <c r="A115" s="1" t="s">
        <v>39</v>
      </c>
      <c r="B115" s="1" t="s">
        <v>1850</v>
      </c>
      <c r="C115" s="4" t="str">
        <f t="shared" si="5"/>
        <v>1088</v>
      </c>
      <c r="D115" s="1" t="str">
        <f>DEC2HEX(HEX2DEC(INDEX(BaseAddressTable!$B$2:$B$98,(MATCH(A115,BaseAddressTable!$A$2:$A$98,0))))+HEX2DEC(C115))</f>
        <v>A0263088</v>
      </c>
      <c r="E115" s="1" t="s">
        <v>133</v>
      </c>
      <c r="F115" s="1" t="s">
        <v>1851</v>
      </c>
      <c r="G115" s="1" t="s">
        <v>145</v>
      </c>
      <c r="H115" s="4">
        <v>0</v>
      </c>
      <c r="I115" s="69" t="s">
        <v>1852</v>
      </c>
      <c r="J115" s="1" t="s">
        <v>1853</v>
      </c>
    </row>
    <row r="116" spans="1:10">
      <c r="A116" s="1" t="s">
        <v>39</v>
      </c>
      <c r="B116" s="1" t="s">
        <v>1854</v>
      </c>
      <c r="C116" s="4" t="str">
        <f t="shared" si="5"/>
        <v>108C</v>
      </c>
      <c r="D116" s="1" t="str">
        <f>DEC2HEX(HEX2DEC(INDEX(BaseAddressTable!$B$2:$B$98,(MATCH(A116,BaseAddressTable!$A$2:$A$98,0))))+HEX2DEC(C116))</f>
        <v>A026308C</v>
      </c>
      <c r="E116" s="1" t="s">
        <v>133</v>
      </c>
      <c r="F116" s="1" t="s">
        <v>1855</v>
      </c>
      <c r="G116" s="1" t="s">
        <v>145</v>
      </c>
      <c r="H116" s="4">
        <v>0</v>
      </c>
      <c r="I116" s="69" t="s">
        <v>1856</v>
      </c>
      <c r="J116" s="1" t="s">
        <v>1857</v>
      </c>
    </row>
    <row r="117" spans="1:10">
      <c r="A117" s="1" t="s">
        <v>39</v>
      </c>
      <c r="B117" s="1" t="s">
        <v>1858</v>
      </c>
      <c r="C117" s="4" t="str">
        <f>DEC2HEX(HEX2DEC(C116)+4)</f>
        <v>1090</v>
      </c>
      <c r="D117" s="1" t="str">
        <f>DEC2HEX(HEX2DEC(INDEX(BaseAddressTable!$B$2:$B$98,(MATCH(A117,BaseAddressTable!$A$2:$A$98,0))))+HEX2DEC(C117))</f>
        <v>A0263090</v>
      </c>
      <c r="E117" s="1" t="s">
        <v>133</v>
      </c>
      <c r="F117" s="1" t="s">
        <v>1859</v>
      </c>
      <c r="G117" s="1" t="s">
        <v>145</v>
      </c>
      <c r="H117" s="4">
        <v>0</v>
      </c>
      <c r="I117" s="69" t="s">
        <v>1860</v>
      </c>
      <c r="J117" s="1" t="s">
        <v>1861</v>
      </c>
    </row>
    <row r="118" spans="1:10">
      <c r="A118" s="1" t="s">
        <v>39</v>
      </c>
      <c r="B118" s="1" t="s">
        <v>1862</v>
      </c>
      <c r="C118" s="4" t="str">
        <f t="shared" si="5"/>
        <v>1094</v>
      </c>
      <c r="D118" s="1" t="str">
        <f>DEC2HEX(HEX2DEC(INDEX(BaseAddressTable!$B$2:$B$98,(MATCH(A118,BaseAddressTable!$A$2:$A$98,0))))+HEX2DEC(C118))</f>
        <v>A0263094</v>
      </c>
      <c r="E118" s="1" t="s">
        <v>133</v>
      </c>
      <c r="F118" s="1" t="s">
        <v>1863</v>
      </c>
      <c r="G118" s="1" t="s">
        <v>145</v>
      </c>
      <c r="H118" s="4">
        <v>0</v>
      </c>
      <c r="I118" s="69" t="s">
        <v>1864</v>
      </c>
      <c r="J118" s="1" t="s">
        <v>1865</v>
      </c>
    </row>
    <row r="119" spans="1:10">
      <c r="A119" s="1" t="s">
        <v>39</v>
      </c>
      <c r="B119" s="1" t="s">
        <v>1866</v>
      </c>
      <c r="C119" s="4" t="s">
        <v>895</v>
      </c>
      <c r="D119" s="1" t="str">
        <f>DEC2HEX(HEX2DEC(INDEX(BaseAddressTable!$B$2:$B$98,(MATCH(A119,BaseAddressTable!$A$2:$A$98,0))))+HEX2DEC(C119))</f>
        <v>A0263FFC</v>
      </c>
      <c r="E119" s="1" t="s">
        <v>153</v>
      </c>
      <c r="F119" s="1" t="s">
        <v>1867</v>
      </c>
      <c r="G119" s="1" t="s">
        <v>145</v>
      </c>
      <c r="H119" s="4">
        <v>55555555</v>
      </c>
      <c r="I119" s="69" t="s">
        <v>1868</v>
      </c>
      <c r="J119"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B544A-D535-45D1-AF7C-F2B5885D9B87}">
  <dimension ref="A1:K122"/>
  <sheetViews>
    <sheetView topLeftCell="A85" zoomScaleNormal="100" workbookViewId="0">
      <selection activeCell="B120" sqref="B120"/>
    </sheetView>
  </sheetViews>
  <sheetFormatPr defaultColWidth="9.109375" defaultRowHeight="14.4"/>
  <cols>
    <col min="1" max="1" width="45.88671875" customWidth="1"/>
    <col min="2" max="2" width="52.44140625" bestFit="1" customWidth="1"/>
    <col min="3" max="3" width="10.6640625" customWidth="1"/>
    <col min="4" max="4" width="17.109375" customWidth="1"/>
    <col min="5" max="5" width="14.44140625" customWidth="1"/>
    <col min="6" max="6" width="32.33203125" customWidth="1"/>
    <col min="7" max="7" width="13.109375" customWidth="1"/>
    <col min="8" max="8" width="10.33203125" style="9" customWidth="1"/>
    <col min="9" max="9" width="96.44140625" customWidth="1"/>
    <col min="10" max="10" width="36.6640625" customWidth="1"/>
  </cols>
  <sheetData>
    <row r="1" spans="1:11">
      <c r="A1" s="3" t="s">
        <v>122</v>
      </c>
      <c r="B1" s="3" t="s">
        <v>123</v>
      </c>
      <c r="C1" s="3" t="s">
        <v>124</v>
      </c>
      <c r="D1" s="3" t="s">
        <v>125</v>
      </c>
      <c r="E1" s="3" t="s">
        <v>126</v>
      </c>
      <c r="F1" s="3" t="s">
        <v>127</v>
      </c>
      <c r="G1" s="3" t="s">
        <v>128</v>
      </c>
      <c r="H1" s="8" t="s">
        <v>129</v>
      </c>
      <c r="I1" s="16" t="s">
        <v>130</v>
      </c>
      <c r="J1" s="17" t="s">
        <v>131</v>
      </c>
    </row>
    <row r="2" spans="1:11">
      <c r="A2" s="43" t="s">
        <v>53</v>
      </c>
      <c r="B2" s="49" t="s">
        <v>1869</v>
      </c>
      <c r="C2" s="49">
        <v>0</v>
      </c>
      <c r="D2" s="1" t="str">
        <f>DEC2HEX(HEX2DEC(INDEX(BaseAddressTable!$B$2:$B$98,(MATCH(A2,BaseAddressTable!$A$2:$A$98,0))))+HEX2DEC(C2))</f>
        <v>A026C000</v>
      </c>
      <c r="E2" s="49" t="s">
        <v>153</v>
      </c>
      <c r="F2" s="49" t="s">
        <v>1547</v>
      </c>
      <c r="G2" s="49" t="s">
        <v>176</v>
      </c>
      <c r="H2" s="49">
        <v>0</v>
      </c>
      <c r="I2" s="63" t="s">
        <v>1548</v>
      </c>
      <c r="J2" s="64" t="s">
        <v>1549</v>
      </c>
      <c r="K2" t="s">
        <v>101</v>
      </c>
    </row>
    <row r="3" spans="1:11">
      <c r="A3" s="65" t="s">
        <v>53</v>
      </c>
      <c r="B3" s="50" t="s">
        <v>1869</v>
      </c>
      <c r="C3" s="50">
        <v>0</v>
      </c>
      <c r="D3" s="1" t="str">
        <f>DEC2HEX(HEX2DEC(INDEX(BaseAddressTable!$B$2:$B$98,(MATCH(A3,BaseAddressTable!$A$2:$A$98,0))))+HEX2DEC(C3))</f>
        <v>A026C000</v>
      </c>
      <c r="E3" s="50" t="s">
        <v>153</v>
      </c>
      <c r="F3" s="50" t="s">
        <v>1550</v>
      </c>
      <c r="G3" s="50" t="s">
        <v>232</v>
      </c>
      <c r="H3" s="50">
        <v>0</v>
      </c>
      <c r="I3" s="66" t="s">
        <v>1548</v>
      </c>
      <c r="J3" s="64" t="s">
        <v>1551</v>
      </c>
      <c r="K3" t="s">
        <v>101</v>
      </c>
    </row>
    <row r="4" spans="1:11">
      <c r="A4" s="65" t="s">
        <v>53</v>
      </c>
      <c r="B4" s="50" t="s">
        <v>1869</v>
      </c>
      <c r="C4" s="50">
        <v>0</v>
      </c>
      <c r="D4" s="1" t="str">
        <f>DEC2HEX(HEX2DEC(INDEX(BaseAddressTable!$B$2:$B$98,(MATCH(A4,BaseAddressTable!$A$2:$A$98,0))))+HEX2DEC(C4))</f>
        <v>A026C000</v>
      </c>
      <c r="E4" s="50" t="s">
        <v>153</v>
      </c>
      <c r="F4" s="50" t="s">
        <v>1552</v>
      </c>
      <c r="G4" s="50" t="s">
        <v>235</v>
      </c>
      <c r="H4" s="50">
        <v>0</v>
      </c>
      <c r="I4" s="66" t="s">
        <v>1548</v>
      </c>
      <c r="J4" s="15" t="s">
        <v>1553</v>
      </c>
    </row>
    <row r="5" spans="1:11">
      <c r="A5" s="65" t="s">
        <v>53</v>
      </c>
      <c r="B5" s="50" t="s">
        <v>1869</v>
      </c>
      <c r="C5" s="50">
        <v>0</v>
      </c>
      <c r="D5" s="1" t="str">
        <f>DEC2HEX(HEX2DEC(INDEX(BaseAddressTable!$B$2:$B$98,(MATCH(A5,BaseAddressTable!$A$2:$A$98,0))))+HEX2DEC(C5))</f>
        <v>A026C000</v>
      </c>
      <c r="E5" s="50" t="s">
        <v>153</v>
      </c>
      <c r="F5" s="50" t="s">
        <v>1554</v>
      </c>
      <c r="G5" s="50" t="s">
        <v>347</v>
      </c>
      <c r="H5" s="50">
        <v>0</v>
      </c>
      <c r="I5" s="66" t="s">
        <v>1555</v>
      </c>
      <c r="J5" s="15" t="s">
        <v>1556</v>
      </c>
    </row>
    <row r="6" spans="1:11">
      <c r="A6" s="65" t="s">
        <v>53</v>
      </c>
      <c r="B6" s="50" t="s">
        <v>1869</v>
      </c>
      <c r="C6" s="50">
        <v>0</v>
      </c>
      <c r="D6" s="1" t="str">
        <f>DEC2HEX(HEX2DEC(INDEX(BaseAddressTable!$B$2:$B$98,(MATCH(A6,BaseAddressTable!$A$2:$A$98,0))))+HEX2DEC(C6))</f>
        <v>A026C000</v>
      </c>
      <c r="E6" s="50" t="s">
        <v>153</v>
      </c>
      <c r="F6" s="50" t="s">
        <v>1557</v>
      </c>
      <c r="G6" s="50" t="s">
        <v>350</v>
      </c>
      <c r="H6" s="50">
        <v>0</v>
      </c>
      <c r="I6" s="66" t="s">
        <v>1555</v>
      </c>
      <c r="J6" s="15" t="s">
        <v>1558</v>
      </c>
    </row>
    <row r="7" spans="1:11">
      <c r="A7" s="65" t="s">
        <v>53</v>
      </c>
      <c r="B7" s="50" t="s">
        <v>1869</v>
      </c>
      <c r="C7" s="50">
        <v>0</v>
      </c>
      <c r="D7" s="1" t="str">
        <f>DEC2HEX(HEX2DEC(INDEX(BaseAddressTable!$B$2:$B$98,(MATCH(A7,BaseAddressTable!$A$2:$A$98,0))))+HEX2DEC(C7))</f>
        <v>A026C000</v>
      </c>
      <c r="E7" s="50" t="s">
        <v>153</v>
      </c>
      <c r="F7" s="50" t="s">
        <v>1559</v>
      </c>
      <c r="G7" s="50" t="s">
        <v>353</v>
      </c>
      <c r="H7" s="50">
        <v>0</v>
      </c>
      <c r="I7" s="66" t="s">
        <v>1555</v>
      </c>
      <c r="J7" s="15" t="s">
        <v>1560</v>
      </c>
    </row>
    <row r="8" spans="1:11">
      <c r="A8" s="65" t="s">
        <v>53</v>
      </c>
      <c r="B8" s="50" t="s">
        <v>1869</v>
      </c>
      <c r="C8" s="50">
        <v>0</v>
      </c>
      <c r="D8" s="1" t="str">
        <f>DEC2HEX(HEX2DEC(INDEX(BaseAddressTable!$B$2:$B$98,(MATCH(A8,BaseAddressTable!$A$2:$A$98,0))))+HEX2DEC(C8))</f>
        <v>A026C000</v>
      </c>
      <c r="E8" s="50" t="s">
        <v>153</v>
      </c>
      <c r="F8" s="50" t="s">
        <v>1561</v>
      </c>
      <c r="G8" s="50" t="s">
        <v>356</v>
      </c>
      <c r="H8" s="50">
        <v>0</v>
      </c>
      <c r="I8" s="66" t="s">
        <v>1555</v>
      </c>
      <c r="J8" s="15" t="s">
        <v>1562</v>
      </c>
    </row>
    <row r="9" spans="1:11">
      <c r="A9" s="65" t="s">
        <v>53</v>
      </c>
      <c r="B9" s="50" t="s">
        <v>1869</v>
      </c>
      <c r="C9" s="50">
        <v>0</v>
      </c>
      <c r="D9" s="1" t="str">
        <f>DEC2HEX(HEX2DEC(INDEX(BaseAddressTable!$B$2:$B$98,(MATCH(A9,BaseAddressTable!$A$2:$A$98,0))))+HEX2DEC(C9))</f>
        <v>A026C000</v>
      </c>
      <c r="E9" s="50" t="s">
        <v>153</v>
      </c>
      <c r="F9" s="50" t="s">
        <v>1563</v>
      </c>
      <c r="G9" s="50" t="s">
        <v>475</v>
      </c>
      <c r="H9" s="50">
        <v>0</v>
      </c>
      <c r="I9" s="66" t="s">
        <v>1564</v>
      </c>
      <c r="J9" s="15" t="s">
        <v>1565</v>
      </c>
    </row>
    <row r="10" spans="1:11" ht="28.8">
      <c r="A10" s="50" t="s">
        <v>53</v>
      </c>
      <c r="B10" s="50" t="s">
        <v>1869</v>
      </c>
      <c r="C10" s="50">
        <v>0</v>
      </c>
      <c r="D10" s="1" t="str">
        <f>DEC2HEX(HEX2DEC(INDEX(BaseAddressTable!$B$2:$B$98,(MATCH(A10,BaseAddressTable!$A$2:$A$98,0))))+HEX2DEC(C10))</f>
        <v>A026C000</v>
      </c>
      <c r="E10" s="50" t="s">
        <v>153</v>
      </c>
      <c r="F10" s="50" t="s">
        <v>1566</v>
      </c>
      <c r="G10" s="50" t="s">
        <v>483</v>
      </c>
      <c r="H10" s="50">
        <v>0</v>
      </c>
      <c r="I10" s="50" t="s">
        <v>1567</v>
      </c>
      <c r="J10" s="50" t="s">
        <v>1568</v>
      </c>
    </row>
    <row r="11" spans="1:11">
      <c r="A11" s="50" t="s">
        <v>53</v>
      </c>
      <c r="B11" s="50" t="s">
        <v>1869</v>
      </c>
      <c r="C11" s="50">
        <v>0</v>
      </c>
      <c r="D11" s="1" t="str">
        <f>DEC2HEX(HEX2DEC(INDEX(BaseAddressTable!$B$2:$B$98,(MATCH(A11,BaseAddressTable!$A$2:$A$98,0))))+HEX2DEC(C11))</f>
        <v>A026C000</v>
      </c>
      <c r="E11" s="50" t="s">
        <v>153</v>
      </c>
      <c r="F11" s="50" t="s">
        <v>1569</v>
      </c>
      <c r="G11" s="50" t="s">
        <v>485</v>
      </c>
      <c r="H11" s="50">
        <v>1</v>
      </c>
      <c r="I11" s="50" t="s">
        <v>1570</v>
      </c>
      <c r="J11" s="50" t="s">
        <v>1571</v>
      </c>
    </row>
    <row r="12" spans="1:11">
      <c r="A12" s="29" t="s">
        <v>53</v>
      </c>
      <c r="B12" s="29" t="s">
        <v>1869</v>
      </c>
      <c r="C12" s="29">
        <v>0</v>
      </c>
      <c r="D12" s="25" t="str">
        <f>DEC2HEX(HEX2DEC(INDEX(BaseAddressTable!$B$2:$B$98,(MATCH(A12,BaseAddressTable!$A$2:$A$98,0))))+HEX2DEC(C12))</f>
        <v>A026C000</v>
      </c>
      <c r="E12" s="29" t="s">
        <v>153</v>
      </c>
      <c r="F12" s="29" t="s">
        <v>1572</v>
      </c>
      <c r="G12" s="29" t="s">
        <v>491</v>
      </c>
      <c r="H12" s="29">
        <v>0</v>
      </c>
      <c r="I12" s="29" t="s">
        <v>1573</v>
      </c>
      <c r="J12" s="29" t="s">
        <v>1574</v>
      </c>
    </row>
    <row r="13" spans="1:11" ht="15" customHeight="1">
      <c r="A13" s="29" t="s">
        <v>53</v>
      </c>
      <c r="B13" s="29" t="s">
        <v>1869</v>
      </c>
      <c r="C13" s="29">
        <v>0</v>
      </c>
      <c r="D13" s="25" t="str">
        <f>DEC2HEX(HEX2DEC(INDEX(BaseAddressTable!$B$2:$B$98,(MATCH(A13,BaseAddressTable!$A$2:$A$98,0))))+HEX2DEC(C13))</f>
        <v>A026C000</v>
      </c>
      <c r="E13" s="29" t="s">
        <v>153</v>
      </c>
      <c r="F13" s="29" t="s">
        <v>1575</v>
      </c>
      <c r="G13" s="29" t="s">
        <v>495</v>
      </c>
      <c r="H13" s="29">
        <v>0</v>
      </c>
      <c r="I13" s="29" t="s">
        <v>1573</v>
      </c>
      <c r="J13" s="29" t="s">
        <v>1576</v>
      </c>
    </row>
    <row r="14" spans="1:11">
      <c r="A14" s="29" t="s">
        <v>53</v>
      </c>
      <c r="B14" s="29" t="s">
        <v>1869</v>
      </c>
      <c r="C14" s="29">
        <v>0</v>
      </c>
      <c r="D14" s="25" t="str">
        <f>DEC2HEX(HEX2DEC(INDEX(BaseAddressTable!$B$2:$B$98,(MATCH(A14,BaseAddressTable!$A$2:$A$98,0))))+HEX2DEC(C14))</f>
        <v>A026C000</v>
      </c>
      <c r="E14" s="29" t="s">
        <v>153</v>
      </c>
      <c r="F14" s="29" t="s">
        <v>1577</v>
      </c>
      <c r="G14" s="29" t="s">
        <v>1083</v>
      </c>
      <c r="H14" s="29">
        <v>0</v>
      </c>
      <c r="I14" s="29" t="s">
        <v>1578</v>
      </c>
      <c r="J14" s="29" t="s">
        <v>1579</v>
      </c>
    </row>
    <row r="15" spans="1:11">
      <c r="A15" s="1" t="s">
        <v>53</v>
      </c>
      <c r="B15" s="1" t="s">
        <v>1870</v>
      </c>
      <c r="C15" s="1">
        <v>100</v>
      </c>
      <c r="D15" s="1" t="str">
        <f>DEC2HEX(HEX2DEC(INDEX(BaseAddressTable!$B$2:$B$98,(MATCH(A15,BaseAddressTable!$A$2:$A$98,0))))+HEX2DEC(C15))</f>
        <v>A026C100</v>
      </c>
      <c r="E15" s="1" t="s">
        <v>153</v>
      </c>
      <c r="F15" s="1" t="s">
        <v>1581</v>
      </c>
      <c r="G15" s="1" t="s">
        <v>166</v>
      </c>
      <c r="H15" s="4">
        <v>0</v>
      </c>
      <c r="I15" s="67" t="s">
        <v>1582</v>
      </c>
      <c r="J15" s="68" t="s">
        <v>1583</v>
      </c>
    </row>
    <row r="16" spans="1:11">
      <c r="A16" s="1" t="s">
        <v>53</v>
      </c>
      <c r="B16" s="1" t="s">
        <v>1870</v>
      </c>
      <c r="C16" s="1">
        <f>C15</f>
        <v>100</v>
      </c>
      <c r="D16" s="1" t="str">
        <f>DEC2HEX(HEX2DEC(INDEX(BaseAddressTable!$B$2:$B$98,(MATCH(A16,BaseAddressTable!$A$2:$A$98,0))))+HEX2DEC(C16))</f>
        <v>A026C100</v>
      </c>
      <c r="E16" s="1" t="s">
        <v>153</v>
      </c>
      <c r="F16" s="1" t="s">
        <v>1584</v>
      </c>
      <c r="G16" s="1" t="s">
        <v>255</v>
      </c>
      <c r="H16" s="4">
        <v>0</v>
      </c>
      <c r="I16" s="67" t="s">
        <v>1585</v>
      </c>
      <c r="J16" s="15" t="s">
        <v>1586</v>
      </c>
    </row>
    <row r="17" spans="1:10">
      <c r="A17" s="1" t="s">
        <v>53</v>
      </c>
      <c r="B17" s="1" t="s">
        <v>1870</v>
      </c>
      <c r="C17" s="1">
        <f>C16</f>
        <v>100</v>
      </c>
      <c r="D17" s="1" t="str">
        <f>DEC2HEX(HEX2DEC(INDEX(BaseAddressTable!$B$2:$B$98,(MATCH(A17,BaseAddressTable!$A$2:$A$98,0))))+HEX2DEC(C17))</f>
        <v>A026C100</v>
      </c>
      <c r="E17" s="1" t="s">
        <v>153</v>
      </c>
      <c r="F17" s="1" t="s">
        <v>1587</v>
      </c>
      <c r="G17" s="1" t="s">
        <v>264</v>
      </c>
      <c r="H17" s="4">
        <v>0</v>
      </c>
      <c r="I17" s="67" t="s">
        <v>1588</v>
      </c>
      <c r="J17" s="15" t="s">
        <v>1589</v>
      </c>
    </row>
    <row r="18" spans="1:10">
      <c r="A18" s="1" t="s">
        <v>53</v>
      </c>
      <c r="B18" s="1" t="s">
        <v>1871</v>
      </c>
      <c r="C18" s="4" t="str">
        <f>DEC2HEX(HEX2DEC(C17)+4)</f>
        <v>104</v>
      </c>
      <c r="D18" s="1" t="str">
        <f>DEC2HEX(HEX2DEC(INDEX(BaseAddressTable!$B$2:$B$98,(MATCH(A18,BaseAddressTable!$A$2:$A$98,0))))+HEX2DEC(C18))</f>
        <v>A026C104</v>
      </c>
      <c r="E18" s="1" t="s">
        <v>153</v>
      </c>
      <c r="F18" s="1" t="s">
        <v>1581</v>
      </c>
      <c r="G18" s="1" t="s">
        <v>166</v>
      </c>
      <c r="H18" s="4">
        <v>0</v>
      </c>
      <c r="I18" s="67" t="s">
        <v>1582</v>
      </c>
      <c r="J18" s="15" t="s">
        <v>1591</v>
      </c>
    </row>
    <row r="19" spans="1:10">
      <c r="A19" s="1" t="s">
        <v>53</v>
      </c>
      <c r="B19" s="1" t="s">
        <v>1871</v>
      </c>
      <c r="C19" s="4" t="str">
        <f>C18</f>
        <v>104</v>
      </c>
      <c r="D19" s="1" t="str">
        <f>DEC2HEX(HEX2DEC(INDEX(BaseAddressTable!$B$2:$B$98,(MATCH(A19,BaseAddressTable!$A$2:$A$98,0))))+HEX2DEC(C19))</f>
        <v>A026C104</v>
      </c>
      <c r="E19" s="1" t="s">
        <v>153</v>
      </c>
      <c r="F19" s="1" t="s">
        <v>1584</v>
      </c>
      <c r="G19" s="1" t="s">
        <v>255</v>
      </c>
      <c r="H19" s="4">
        <v>0</v>
      </c>
      <c r="I19" s="67" t="s">
        <v>1585</v>
      </c>
      <c r="J19" s="15" t="s">
        <v>1592</v>
      </c>
    </row>
    <row r="20" spans="1:10">
      <c r="A20" s="1" t="s">
        <v>53</v>
      </c>
      <c r="B20" s="1" t="s">
        <v>1871</v>
      </c>
      <c r="C20" s="4" t="str">
        <f>C19</f>
        <v>104</v>
      </c>
      <c r="D20" s="1" t="str">
        <f>DEC2HEX(HEX2DEC(INDEX(BaseAddressTable!$B$2:$B$98,(MATCH(A20,BaseAddressTable!$A$2:$A$98,0))))+HEX2DEC(C20))</f>
        <v>A026C104</v>
      </c>
      <c r="E20" s="1" t="s">
        <v>153</v>
      </c>
      <c r="F20" s="1" t="s">
        <v>1587</v>
      </c>
      <c r="G20" s="1" t="s">
        <v>264</v>
      </c>
      <c r="H20" s="4">
        <v>0</v>
      </c>
      <c r="I20" s="67" t="s">
        <v>1588</v>
      </c>
      <c r="J20" s="15" t="s">
        <v>1593</v>
      </c>
    </row>
    <row r="21" spans="1:10">
      <c r="A21" s="1" t="s">
        <v>53</v>
      </c>
      <c r="B21" s="1" t="s">
        <v>1872</v>
      </c>
      <c r="C21" s="4" t="str">
        <f>DEC2HEX(HEX2DEC(C18)+4)</f>
        <v>108</v>
      </c>
      <c r="D21" s="1" t="str">
        <f>DEC2HEX(HEX2DEC(INDEX(BaseAddressTable!$B$2:$B$98,(MATCH(A21,BaseAddressTable!$A$2:$A$98,0))))+HEX2DEC(C21))</f>
        <v>A026C108</v>
      </c>
      <c r="E21" s="1" t="s">
        <v>153</v>
      </c>
      <c r="F21" s="1" t="s">
        <v>1581</v>
      </c>
      <c r="G21" s="1" t="s">
        <v>166</v>
      </c>
      <c r="H21" s="4">
        <v>0</v>
      </c>
      <c r="I21" s="67" t="s">
        <v>1582</v>
      </c>
      <c r="J21" s="68" t="s">
        <v>1595</v>
      </c>
    </row>
    <row r="22" spans="1:10">
      <c r="A22" s="1" t="s">
        <v>53</v>
      </c>
      <c r="B22" s="1" t="s">
        <v>1872</v>
      </c>
      <c r="C22" s="4" t="str">
        <f>C21</f>
        <v>108</v>
      </c>
      <c r="D22" s="1" t="str">
        <f>DEC2HEX(HEX2DEC(INDEX(BaseAddressTable!$B$2:$B$98,(MATCH(A22,BaseAddressTable!$A$2:$A$98,0))))+HEX2DEC(C22))</f>
        <v>A026C108</v>
      </c>
      <c r="E22" s="1" t="s">
        <v>153</v>
      </c>
      <c r="F22" s="1" t="s">
        <v>1584</v>
      </c>
      <c r="G22" s="1" t="s">
        <v>255</v>
      </c>
      <c r="H22" s="4">
        <v>0</v>
      </c>
      <c r="I22" s="67" t="s">
        <v>1585</v>
      </c>
      <c r="J22" s="15" t="s">
        <v>1596</v>
      </c>
    </row>
    <row r="23" spans="1:10">
      <c r="A23" s="1" t="s">
        <v>53</v>
      </c>
      <c r="B23" s="1" t="s">
        <v>1872</v>
      </c>
      <c r="C23" s="4" t="str">
        <f>C22</f>
        <v>108</v>
      </c>
      <c r="D23" s="1" t="str">
        <f>DEC2HEX(HEX2DEC(INDEX(BaseAddressTable!$B$2:$B$98,(MATCH(A23,BaseAddressTable!$A$2:$A$98,0))))+HEX2DEC(C23))</f>
        <v>A026C108</v>
      </c>
      <c r="E23" s="1" t="s">
        <v>153</v>
      </c>
      <c r="F23" s="1" t="s">
        <v>1587</v>
      </c>
      <c r="G23" s="1" t="s">
        <v>264</v>
      </c>
      <c r="H23" s="4">
        <v>0</v>
      </c>
      <c r="I23" s="67" t="s">
        <v>1588</v>
      </c>
      <c r="J23" s="15" t="s">
        <v>1597</v>
      </c>
    </row>
    <row r="24" spans="1:10">
      <c r="A24" s="1" t="s">
        <v>53</v>
      </c>
      <c r="B24" s="1" t="s">
        <v>1873</v>
      </c>
      <c r="C24" s="4" t="str">
        <f>DEC2HEX(HEX2DEC(C21)+4)</f>
        <v>10C</v>
      </c>
      <c r="D24" s="1" t="str">
        <f>DEC2HEX(HEX2DEC(INDEX(BaseAddressTable!$B$2:$B$98,(MATCH(A24,BaseAddressTable!$A$2:$A$98,0))))+HEX2DEC(C24))</f>
        <v>A026C10C</v>
      </c>
      <c r="E24" s="1" t="s">
        <v>153</v>
      </c>
      <c r="F24" s="1" t="s">
        <v>1581</v>
      </c>
      <c r="G24" s="1" t="s">
        <v>166</v>
      </c>
      <c r="H24" s="4">
        <v>0</v>
      </c>
      <c r="I24" s="67" t="s">
        <v>1582</v>
      </c>
      <c r="J24" s="15" t="s">
        <v>1599</v>
      </c>
    </row>
    <row r="25" spans="1:10">
      <c r="A25" s="1" t="s">
        <v>53</v>
      </c>
      <c r="B25" s="1" t="s">
        <v>1873</v>
      </c>
      <c r="C25" s="4" t="str">
        <f t="shared" ref="C25:C26" si="0">C24</f>
        <v>10C</v>
      </c>
      <c r="D25" s="1" t="str">
        <f>DEC2HEX(HEX2DEC(INDEX(BaseAddressTable!$B$2:$B$98,(MATCH(A25,BaseAddressTable!$A$2:$A$98,0))))+HEX2DEC(C25))</f>
        <v>A026C10C</v>
      </c>
      <c r="E25" s="1" t="s">
        <v>153</v>
      </c>
      <c r="F25" s="1" t="s">
        <v>1584</v>
      </c>
      <c r="G25" s="1" t="s">
        <v>255</v>
      </c>
      <c r="H25" s="4">
        <v>0</v>
      </c>
      <c r="I25" s="67" t="s">
        <v>1585</v>
      </c>
      <c r="J25" s="15" t="s">
        <v>1600</v>
      </c>
    </row>
    <row r="26" spans="1:10">
      <c r="A26" s="1" t="s">
        <v>53</v>
      </c>
      <c r="B26" s="1" t="s">
        <v>1873</v>
      </c>
      <c r="C26" s="4" t="str">
        <f t="shared" si="0"/>
        <v>10C</v>
      </c>
      <c r="D26" s="1" t="str">
        <f>DEC2HEX(HEX2DEC(INDEX(BaseAddressTable!$B$2:$B$98,(MATCH(A26,BaseAddressTable!$A$2:$A$98,0))))+HEX2DEC(C26))</f>
        <v>A026C10C</v>
      </c>
      <c r="E26" s="1" t="s">
        <v>153</v>
      </c>
      <c r="F26" s="1" t="s">
        <v>1587</v>
      </c>
      <c r="G26" s="1" t="s">
        <v>264</v>
      </c>
      <c r="H26" s="4">
        <v>0</v>
      </c>
      <c r="I26" s="67" t="s">
        <v>1588</v>
      </c>
      <c r="J26" s="15" t="s">
        <v>1601</v>
      </c>
    </row>
    <row r="27" spans="1:10">
      <c r="A27" s="1" t="s">
        <v>53</v>
      </c>
      <c r="B27" s="1" t="s">
        <v>1874</v>
      </c>
      <c r="C27" s="4" t="str">
        <f>DEC2HEX(HEX2DEC(C26)+4)</f>
        <v>110</v>
      </c>
      <c r="D27" s="1" t="str">
        <f>DEC2HEX(HEX2DEC(INDEX(BaseAddressTable!$B$2:$B$98,(MATCH(A27,BaseAddressTable!$A$2:$A$98,0))))+HEX2DEC(C27))</f>
        <v>A026C110</v>
      </c>
      <c r="E27" s="1" t="s">
        <v>153</v>
      </c>
      <c r="F27" s="1" t="s">
        <v>1603</v>
      </c>
      <c r="G27" s="1" t="s">
        <v>166</v>
      </c>
      <c r="H27" s="4">
        <v>0</v>
      </c>
      <c r="I27" s="67" t="s">
        <v>1582</v>
      </c>
      <c r="J27" s="15" t="s">
        <v>1604</v>
      </c>
    </row>
    <row r="28" spans="1:10">
      <c r="A28" s="1" t="s">
        <v>53</v>
      </c>
      <c r="B28" s="1" t="s">
        <v>1874</v>
      </c>
      <c r="C28" s="4" t="str">
        <f t="shared" ref="C28:C42" si="1">C27</f>
        <v>110</v>
      </c>
      <c r="D28" s="1" t="str">
        <f>DEC2HEX(HEX2DEC(INDEX(BaseAddressTable!$B$2:$B$98,(MATCH(A28,BaseAddressTable!$A$2:$A$98,0))))+HEX2DEC(C28))</f>
        <v>A026C110</v>
      </c>
      <c r="E28" s="1" t="s">
        <v>153</v>
      </c>
      <c r="F28" s="1" t="s">
        <v>1605</v>
      </c>
      <c r="G28" s="1" t="s">
        <v>255</v>
      </c>
      <c r="H28" s="4">
        <v>0</v>
      </c>
      <c r="I28" s="67" t="s">
        <v>1606</v>
      </c>
      <c r="J28" s="15" t="s">
        <v>1607</v>
      </c>
    </row>
    <row r="29" spans="1:10">
      <c r="A29" s="1" t="s">
        <v>53</v>
      </c>
      <c r="B29" s="1" t="s">
        <v>1874</v>
      </c>
      <c r="C29" s="4" t="str">
        <f t="shared" si="1"/>
        <v>110</v>
      </c>
      <c r="D29" s="1" t="str">
        <f>DEC2HEX(HEX2DEC(INDEX(BaseAddressTable!$B$2:$B$98,(MATCH(A29,BaseAddressTable!$A$2:$A$98,0))))+HEX2DEC(C29))</f>
        <v>A026C110</v>
      </c>
      <c r="E29" s="1" t="s">
        <v>153</v>
      </c>
      <c r="F29" s="1" t="s">
        <v>1608</v>
      </c>
      <c r="G29" s="1" t="s">
        <v>264</v>
      </c>
      <c r="H29" s="4">
        <v>0</v>
      </c>
      <c r="I29" s="67" t="s">
        <v>1609</v>
      </c>
      <c r="J29" s="15" t="s">
        <v>1610</v>
      </c>
    </row>
    <row r="30" spans="1:10">
      <c r="A30" s="1" t="s">
        <v>53</v>
      </c>
      <c r="B30" s="1" t="s">
        <v>1874</v>
      </c>
      <c r="C30" s="4" t="str">
        <f t="shared" si="1"/>
        <v>110</v>
      </c>
      <c r="D30" s="1" t="str">
        <f>DEC2HEX(HEX2DEC(INDEX(BaseAddressTable!$B$2:$B$98,(MATCH(A30,BaseAddressTable!$A$2:$A$98,0))))+HEX2DEC(C30))</f>
        <v>A026C110</v>
      </c>
      <c r="E30" s="1" t="s">
        <v>153</v>
      </c>
      <c r="F30" s="1" t="s">
        <v>1611</v>
      </c>
      <c r="G30" s="1" t="s">
        <v>347</v>
      </c>
      <c r="H30" s="4">
        <v>0</v>
      </c>
      <c r="I30" s="67" t="s">
        <v>1612</v>
      </c>
      <c r="J30" s="15" t="s">
        <v>1613</v>
      </c>
    </row>
    <row r="31" spans="1:10">
      <c r="A31" s="1" t="s">
        <v>53</v>
      </c>
      <c r="B31" s="1" t="s">
        <v>1875</v>
      </c>
      <c r="C31" s="4" t="str">
        <f>DEC2HEX(HEX2DEC(C27)+4)</f>
        <v>114</v>
      </c>
      <c r="D31" s="1" t="str">
        <f>DEC2HEX(HEX2DEC(INDEX(BaseAddressTable!$B$2:$B$98,(MATCH(A31,BaseAddressTable!$A$2:$A$98,0))))+HEX2DEC(C31))</f>
        <v>A026C114</v>
      </c>
      <c r="E31" s="1" t="s">
        <v>153</v>
      </c>
      <c r="F31" s="1" t="s">
        <v>1603</v>
      </c>
      <c r="G31" s="1" t="s">
        <v>166</v>
      </c>
      <c r="H31" s="4">
        <v>0</v>
      </c>
      <c r="I31" s="67" t="s">
        <v>1582</v>
      </c>
      <c r="J31" s="15" t="s">
        <v>1615</v>
      </c>
    </row>
    <row r="32" spans="1:10">
      <c r="A32" s="1" t="s">
        <v>53</v>
      </c>
      <c r="B32" s="1" t="s">
        <v>1875</v>
      </c>
      <c r="C32" s="4" t="str">
        <f t="shared" si="1"/>
        <v>114</v>
      </c>
      <c r="D32" s="1" t="str">
        <f>DEC2HEX(HEX2DEC(INDEX(BaseAddressTable!$B$2:$B$98,(MATCH(A32,BaseAddressTable!$A$2:$A$98,0))))+HEX2DEC(C32))</f>
        <v>A026C114</v>
      </c>
      <c r="E32" s="1" t="s">
        <v>153</v>
      </c>
      <c r="F32" s="1" t="s">
        <v>1605</v>
      </c>
      <c r="G32" s="1" t="s">
        <v>255</v>
      </c>
      <c r="H32" s="4">
        <v>0</v>
      </c>
      <c r="I32" s="67" t="s">
        <v>1606</v>
      </c>
      <c r="J32" s="15" t="s">
        <v>1616</v>
      </c>
    </row>
    <row r="33" spans="1:10">
      <c r="A33" s="1" t="s">
        <v>53</v>
      </c>
      <c r="B33" s="1" t="s">
        <v>1875</v>
      </c>
      <c r="C33" s="4" t="str">
        <f t="shared" si="1"/>
        <v>114</v>
      </c>
      <c r="D33" s="1" t="str">
        <f>DEC2HEX(HEX2DEC(INDEX(BaseAddressTable!$B$2:$B$98,(MATCH(A33,BaseAddressTable!$A$2:$A$98,0))))+HEX2DEC(C33))</f>
        <v>A026C114</v>
      </c>
      <c r="E33" s="1" t="s">
        <v>153</v>
      </c>
      <c r="F33" s="1" t="s">
        <v>1608</v>
      </c>
      <c r="G33" s="1" t="s">
        <v>264</v>
      </c>
      <c r="H33" s="4">
        <v>0</v>
      </c>
      <c r="I33" s="67" t="s">
        <v>1609</v>
      </c>
      <c r="J33" s="15" t="s">
        <v>1617</v>
      </c>
    </row>
    <row r="34" spans="1:10">
      <c r="A34" s="1" t="s">
        <v>53</v>
      </c>
      <c r="B34" s="1" t="s">
        <v>1875</v>
      </c>
      <c r="C34" s="4" t="str">
        <f t="shared" si="1"/>
        <v>114</v>
      </c>
      <c r="D34" s="1" t="str">
        <f>DEC2HEX(HEX2DEC(INDEX(BaseAddressTable!$B$2:$B$98,(MATCH(A34,BaseAddressTable!$A$2:$A$98,0))))+HEX2DEC(C34))</f>
        <v>A026C114</v>
      </c>
      <c r="E34" s="1" t="s">
        <v>153</v>
      </c>
      <c r="F34" s="1" t="s">
        <v>1611</v>
      </c>
      <c r="G34" s="1" t="s">
        <v>347</v>
      </c>
      <c r="H34" s="4">
        <v>0</v>
      </c>
      <c r="I34" s="67" t="s">
        <v>1612</v>
      </c>
      <c r="J34" s="15" t="s">
        <v>1618</v>
      </c>
    </row>
    <row r="35" spans="1:10">
      <c r="A35" s="1" t="s">
        <v>53</v>
      </c>
      <c r="B35" s="1" t="s">
        <v>1876</v>
      </c>
      <c r="C35" s="4" t="str">
        <f>DEC2HEX(HEX2DEC(C31)+4)</f>
        <v>118</v>
      </c>
      <c r="D35" s="1" t="str">
        <f>DEC2HEX(HEX2DEC(INDEX(BaseAddressTable!$B$2:$B$98,(MATCH(A35,BaseAddressTable!$A$2:$A$98,0))))+HEX2DEC(C35))</f>
        <v>A026C118</v>
      </c>
      <c r="E35" s="1" t="s">
        <v>153</v>
      </c>
      <c r="F35" s="1" t="s">
        <v>1603</v>
      </c>
      <c r="G35" s="1" t="s">
        <v>166</v>
      </c>
      <c r="H35" s="4">
        <v>0</v>
      </c>
      <c r="I35" s="67" t="s">
        <v>1582</v>
      </c>
      <c r="J35" s="15" t="s">
        <v>1620</v>
      </c>
    </row>
    <row r="36" spans="1:10">
      <c r="A36" s="1" t="s">
        <v>53</v>
      </c>
      <c r="B36" s="1" t="s">
        <v>1876</v>
      </c>
      <c r="C36" s="4" t="str">
        <f t="shared" si="1"/>
        <v>118</v>
      </c>
      <c r="D36" s="1" t="str">
        <f>DEC2HEX(HEX2DEC(INDEX(BaseAddressTable!$B$2:$B$98,(MATCH(A36,BaseAddressTable!$A$2:$A$98,0))))+HEX2DEC(C36))</f>
        <v>A026C118</v>
      </c>
      <c r="E36" s="1" t="s">
        <v>153</v>
      </c>
      <c r="F36" s="1" t="s">
        <v>1605</v>
      </c>
      <c r="G36" s="1" t="s">
        <v>255</v>
      </c>
      <c r="H36" s="4">
        <v>0</v>
      </c>
      <c r="I36" s="67" t="s">
        <v>1606</v>
      </c>
      <c r="J36" s="15" t="s">
        <v>1621</v>
      </c>
    </row>
    <row r="37" spans="1:10">
      <c r="A37" s="1" t="s">
        <v>53</v>
      </c>
      <c r="B37" s="1" t="s">
        <v>1876</v>
      </c>
      <c r="C37" s="4" t="str">
        <f t="shared" si="1"/>
        <v>118</v>
      </c>
      <c r="D37" s="1" t="str">
        <f>DEC2HEX(HEX2DEC(INDEX(BaseAddressTable!$B$2:$B$98,(MATCH(A37,BaseAddressTable!$A$2:$A$98,0))))+HEX2DEC(C37))</f>
        <v>A026C118</v>
      </c>
      <c r="E37" s="1" t="s">
        <v>153</v>
      </c>
      <c r="F37" s="1" t="s">
        <v>1608</v>
      </c>
      <c r="G37" s="1" t="s">
        <v>264</v>
      </c>
      <c r="H37" s="4">
        <v>0</v>
      </c>
      <c r="I37" s="67" t="s">
        <v>1609</v>
      </c>
      <c r="J37" s="15" t="s">
        <v>1622</v>
      </c>
    </row>
    <row r="38" spans="1:10">
      <c r="A38" s="1" t="s">
        <v>53</v>
      </c>
      <c r="B38" s="1" t="s">
        <v>1876</v>
      </c>
      <c r="C38" s="4" t="str">
        <f t="shared" si="1"/>
        <v>118</v>
      </c>
      <c r="D38" s="1" t="str">
        <f>DEC2HEX(HEX2DEC(INDEX(BaseAddressTable!$B$2:$B$98,(MATCH(A38,BaseAddressTable!$A$2:$A$98,0))))+HEX2DEC(C38))</f>
        <v>A026C118</v>
      </c>
      <c r="E38" s="1" t="s">
        <v>153</v>
      </c>
      <c r="F38" s="1" t="s">
        <v>1611</v>
      </c>
      <c r="G38" s="1" t="s">
        <v>347</v>
      </c>
      <c r="H38" s="4">
        <v>0</v>
      </c>
      <c r="I38" s="67" t="s">
        <v>1612</v>
      </c>
      <c r="J38" s="15" t="s">
        <v>1623</v>
      </c>
    </row>
    <row r="39" spans="1:10">
      <c r="A39" s="1" t="s">
        <v>53</v>
      </c>
      <c r="B39" s="1" t="s">
        <v>1877</v>
      </c>
      <c r="C39" s="4" t="str">
        <f>DEC2HEX(HEX2DEC(C35)+4)</f>
        <v>11C</v>
      </c>
      <c r="D39" s="1" t="str">
        <f>DEC2HEX(HEX2DEC(INDEX(BaseAddressTable!$B$2:$B$98,(MATCH(A39,BaseAddressTable!$A$2:$A$98,0))))+HEX2DEC(C39))</f>
        <v>A026C11C</v>
      </c>
      <c r="E39" s="1" t="s">
        <v>153</v>
      </c>
      <c r="F39" s="1" t="s">
        <v>1603</v>
      </c>
      <c r="G39" s="1" t="s">
        <v>166</v>
      </c>
      <c r="H39" s="4">
        <v>0</v>
      </c>
      <c r="I39" s="67" t="s">
        <v>1582</v>
      </c>
      <c r="J39" s="15" t="s">
        <v>1625</v>
      </c>
    </row>
    <row r="40" spans="1:10">
      <c r="A40" s="1" t="s">
        <v>53</v>
      </c>
      <c r="B40" s="1" t="s">
        <v>1877</v>
      </c>
      <c r="C40" s="4" t="str">
        <f t="shared" si="1"/>
        <v>11C</v>
      </c>
      <c r="D40" s="1" t="str">
        <f>DEC2HEX(HEX2DEC(INDEX(BaseAddressTable!$B$2:$B$98,(MATCH(A40,BaseAddressTable!$A$2:$A$98,0))))+HEX2DEC(C40))</f>
        <v>A026C11C</v>
      </c>
      <c r="E40" s="1" t="s">
        <v>153</v>
      </c>
      <c r="F40" s="1" t="s">
        <v>1605</v>
      </c>
      <c r="G40" s="1" t="s">
        <v>255</v>
      </c>
      <c r="H40" s="4">
        <v>0</v>
      </c>
      <c r="I40" s="67" t="s">
        <v>1606</v>
      </c>
      <c r="J40" s="15" t="s">
        <v>1626</v>
      </c>
    </row>
    <row r="41" spans="1:10">
      <c r="A41" s="1" t="s">
        <v>53</v>
      </c>
      <c r="B41" s="1" t="s">
        <v>1877</v>
      </c>
      <c r="C41" s="4" t="str">
        <f t="shared" si="1"/>
        <v>11C</v>
      </c>
      <c r="D41" s="1" t="str">
        <f>DEC2HEX(HEX2DEC(INDEX(BaseAddressTable!$B$2:$B$98,(MATCH(A41,BaseAddressTable!$A$2:$A$98,0))))+HEX2DEC(C41))</f>
        <v>A026C11C</v>
      </c>
      <c r="E41" s="1" t="s">
        <v>153</v>
      </c>
      <c r="F41" s="1" t="s">
        <v>1608</v>
      </c>
      <c r="G41" s="1" t="s">
        <v>264</v>
      </c>
      <c r="H41" s="4">
        <v>0</v>
      </c>
      <c r="I41" s="67" t="s">
        <v>1609</v>
      </c>
      <c r="J41" s="15" t="s">
        <v>1627</v>
      </c>
    </row>
    <row r="42" spans="1:10">
      <c r="A42" s="1" t="s">
        <v>53</v>
      </c>
      <c r="B42" s="1" t="s">
        <v>1877</v>
      </c>
      <c r="C42" s="4" t="str">
        <f t="shared" si="1"/>
        <v>11C</v>
      </c>
      <c r="D42" s="1" t="str">
        <f>DEC2HEX(HEX2DEC(INDEX(BaseAddressTable!$B$2:$B$98,(MATCH(A42,BaseAddressTable!$A$2:$A$98,0))))+HEX2DEC(C42))</f>
        <v>A026C11C</v>
      </c>
      <c r="E42" s="1" t="s">
        <v>153</v>
      </c>
      <c r="F42" s="1" t="s">
        <v>1611</v>
      </c>
      <c r="G42" s="1" t="s">
        <v>347</v>
      </c>
      <c r="H42" s="4">
        <v>0</v>
      </c>
      <c r="I42" s="67" t="s">
        <v>1612</v>
      </c>
      <c r="J42" s="15" t="s">
        <v>1628</v>
      </c>
    </row>
    <row r="43" spans="1:10">
      <c r="A43" s="1" t="s">
        <v>53</v>
      </c>
      <c r="B43" s="1" t="s">
        <v>1878</v>
      </c>
      <c r="C43" s="4" t="str">
        <f>DEC2HEX(HEX2DEC(C42)+4)</f>
        <v>120</v>
      </c>
      <c r="D43" s="1" t="str">
        <f>DEC2HEX(HEX2DEC(INDEX(BaseAddressTable!$B$2:$B$98,(MATCH(A43,BaseAddressTable!$A$2:$A$98,0))))+HEX2DEC(C43))</f>
        <v>A026C120</v>
      </c>
      <c r="E43" s="1" t="s">
        <v>153</v>
      </c>
      <c r="F43" s="1" t="s">
        <v>1630</v>
      </c>
      <c r="G43" s="1" t="s">
        <v>145</v>
      </c>
      <c r="H43" s="1">
        <v>0</v>
      </c>
      <c r="I43" s="1" t="s">
        <v>1631</v>
      </c>
      <c r="J43" s="1" t="s">
        <v>1632</v>
      </c>
    </row>
    <row r="44" spans="1:10">
      <c r="A44" s="1" t="s">
        <v>53</v>
      </c>
      <c r="B44" s="1" t="s">
        <v>1879</v>
      </c>
      <c r="C44" s="4" t="str">
        <f t="shared" ref="C44:C45" si="2">DEC2HEX(HEX2DEC(C43)+4)</f>
        <v>124</v>
      </c>
      <c r="D44" s="1" t="str">
        <f>DEC2HEX(HEX2DEC(INDEX(BaseAddressTable!$B$2:$B$98,(MATCH(A44,BaseAddressTable!$A$2:$A$98,0))))+HEX2DEC(C44))</f>
        <v>A026C124</v>
      </c>
      <c r="E44" s="1" t="s">
        <v>153</v>
      </c>
      <c r="F44" s="1" t="s">
        <v>1630</v>
      </c>
      <c r="G44" s="1" t="s">
        <v>145</v>
      </c>
      <c r="H44" s="1">
        <v>0</v>
      </c>
      <c r="I44" s="1" t="s">
        <v>1631</v>
      </c>
      <c r="J44" s="1" t="s">
        <v>1634</v>
      </c>
    </row>
    <row r="45" spans="1:10">
      <c r="A45" s="1" t="s">
        <v>53</v>
      </c>
      <c r="B45" s="1" t="s">
        <v>1880</v>
      </c>
      <c r="C45" s="4" t="str">
        <f t="shared" si="2"/>
        <v>128</v>
      </c>
      <c r="D45" s="1" t="str">
        <f>DEC2HEX(HEX2DEC(INDEX(BaseAddressTable!$B$2:$B$98,(MATCH(A45,BaseAddressTable!$A$2:$A$98,0))))+HEX2DEC(C45))</f>
        <v>A026C128</v>
      </c>
      <c r="E45" s="1" t="s">
        <v>153</v>
      </c>
      <c r="F45" s="1" t="s">
        <v>1630</v>
      </c>
      <c r="G45" s="1" t="s">
        <v>145</v>
      </c>
      <c r="H45" s="1">
        <v>0</v>
      </c>
      <c r="I45" s="1" t="s">
        <v>1631</v>
      </c>
      <c r="J45" s="1" t="s">
        <v>1636</v>
      </c>
    </row>
    <row r="46" spans="1:10">
      <c r="A46" s="1" t="s">
        <v>53</v>
      </c>
      <c r="B46" s="1" t="s">
        <v>1881</v>
      </c>
      <c r="C46" s="4" t="str">
        <f>DEC2HEX(HEX2DEC(C45)+4)</f>
        <v>12C</v>
      </c>
      <c r="D46" s="1" t="str">
        <f>DEC2HEX(HEX2DEC(INDEX(BaseAddressTable!$B$2:$B$98,(MATCH(A46,BaseAddressTable!$A$2:$A$98,0))))+HEX2DEC(C46))</f>
        <v>A026C12C</v>
      </c>
      <c r="E46" s="1" t="s">
        <v>153</v>
      </c>
      <c r="F46" s="1" t="s">
        <v>1630</v>
      </c>
      <c r="G46" s="1" t="s">
        <v>145</v>
      </c>
      <c r="H46" s="1">
        <v>0</v>
      </c>
      <c r="I46" s="1" t="s">
        <v>1631</v>
      </c>
      <c r="J46" s="1" t="s">
        <v>1638</v>
      </c>
    </row>
    <row r="47" spans="1:10">
      <c r="A47" s="25" t="s">
        <v>53</v>
      </c>
      <c r="B47" s="25" t="s">
        <v>1882</v>
      </c>
      <c r="C47" s="30" t="str">
        <f>DEC2HEX(HEX2DEC(C46)+4)</f>
        <v>130</v>
      </c>
      <c r="D47" s="25" t="str">
        <f>DEC2HEX(HEX2DEC(INDEX(BaseAddressTable!$B$2:$B$98,(MATCH(A47,BaseAddressTable!$A$2:$A$98,0))))+HEX2DEC(C47))</f>
        <v>A026C130</v>
      </c>
      <c r="E47" s="25" t="s">
        <v>153</v>
      </c>
      <c r="F47" s="25" t="s">
        <v>1640</v>
      </c>
      <c r="G47" s="25" t="s">
        <v>145</v>
      </c>
      <c r="H47" s="25">
        <v>0</v>
      </c>
      <c r="I47" s="25" t="s">
        <v>1641</v>
      </c>
      <c r="J47" s="25" t="s">
        <v>1642</v>
      </c>
    </row>
    <row r="48" spans="1:10">
      <c r="A48" s="25" t="s">
        <v>53</v>
      </c>
      <c r="B48" s="25" t="s">
        <v>1883</v>
      </c>
      <c r="C48" s="30" t="str">
        <f>DEC2HEX(HEX2DEC(C47)+4)</f>
        <v>134</v>
      </c>
      <c r="D48" s="25" t="str">
        <f>DEC2HEX(HEX2DEC(INDEX(BaseAddressTable!$B$2:$B$98,(MATCH(A48,BaseAddressTable!$A$2:$A$98,0))))+HEX2DEC(C48))</f>
        <v>A026C134</v>
      </c>
      <c r="E48" s="25" t="s">
        <v>153</v>
      </c>
      <c r="F48" s="25" t="s">
        <v>1640</v>
      </c>
      <c r="G48" s="25" t="s">
        <v>145</v>
      </c>
      <c r="H48" s="25">
        <v>0</v>
      </c>
      <c r="I48" s="25" t="s">
        <v>1641</v>
      </c>
      <c r="J48" s="25" t="s">
        <v>1644</v>
      </c>
    </row>
    <row r="49" spans="1:10">
      <c r="A49" s="25" t="s">
        <v>53</v>
      </c>
      <c r="B49" s="25" t="s">
        <v>1884</v>
      </c>
      <c r="C49" s="30" t="str">
        <f>DEC2HEX(HEX2DEC(C48)+4)</f>
        <v>138</v>
      </c>
      <c r="D49" s="25" t="str">
        <f>DEC2HEX(HEX2DEC(INDEX(BaseAddressTable!$B$2:$B$98,(MATCH(A49,BaseAddressTable!$A$2:$A$98,0))))+HEX2DEC(C49))</f>
        <v>A026C138</v>
      </c>
      <c r="E49" s="25" t="s">
        <v>153</v>
      </c>
      <c r="F49" s="25" t="s">
        <v>1640</v>
      </c>
      <c r="G49" s="25" t="s">
        <v>145</v>
      </c>
      <c r="H49" s="25">
        <v>0</v>
      </c>
      <c r="I49" s="25" t="s">
        <v>1641</v>
      </c>
      <c r="J49" s="25" t="s">
        <v>1646</v>
      </c>
    </row>
    <row r="50" spans="1:10">
      <c r="A50" s="25" t="s">
        <v>53</v>
      </c>
      <c r="B50" s="25" t="s">
        <v>1885</v>
      </c>
      <c r="C50" s="30" t="str">
        <f>DEC2HEX(HEX2DEC(C49)+4)</f>
        <v>13C</v>
      </c>
      <c r="D50" s="25" t="str">
        <f>DEC2HEX(HEX2DEC(INDEX(BaseAddressTable!$B$2:$B$98,(MATCH(A50,BaseAddressTable!$A$2:$A$98,0))))+HEX2DEC(C50))</f>
        <v>A026C13C</v>
      </c>
      <c r="E50" s="25" t="s">
        <v>153</v>
      </c>
      <c r="F50" s="25" t="s">
        <v>1640</v>
      </c>
      <c r="G50" s="25" t="s">
        <v>145</v>
      </c>
      <c r="H50" s="25">
        <v>0</v>
      </c>
      <c r="I50" s="25" t="s">
        <v>1641</v>
      </c>
      <c r="J50" s="25" t="s">
        <v>1648</v>
      </c>
    </row>
    <row r="51" spans="1:10">
      <c r="A51" s="1" t="s">
        <v>53</v>
      </c>
      <c r="B51" s="1" t="s">
        <v>1886</v>
      </c>
      <c r="C51" s="1">
        <v>600</v>
      </c>
      <c r="D51" s="1" t="str">
        <f>DEC2HEX(HEX2DEC(INDEX(BaseAddressTable!$B$2:$B$98,(MATCH(A51,BaseAddressTable!$A$2:$A$98,0))))+HEX2DEC(C51))</f>
        <v>A026C600</v>
      </c>
      <c r="E51" s="1" t="s">
        <v>153</v>
      </c>
      <c r="F51" s="1" t="s">
        <v>1650</v>
      </c>
      <c r="G51" s="1" t="s">
        <v>166</v>
      </c>
      <c r="H51" s="4">
        <v>0</v>
      </c>
      <c r="I51" s="67" t="s">
        <v>977</v>
      </c>
      <c r="J51" s="15" t="s">
        <v>1651</v>
      </c>
    </row>
    <row r="52" spans="1:10">
      <c r="A52" s="1" t="s">
        <v>53</v>
      </c>
      <c r="B52" s="1" t="s">
        <v>1886</v>
      </c>
      <c r="C52" s="1">
        <f>C51</f>
        <v>600</v>
      </c>
      <c r="D52" s="1" t="str">
        <f>DEC2HEX(HEX2DEC(INDEX(BaseAddressTable!$B$2:$B$98,(MATCH(A52,BaseAddressTable!$A$2:$A$98,0))))+HEX2DEC(C52))</f>
        <v>A026C600</v>
      </c>
      <c r="E52" s="1" t="s">
        <v>153</v>
      </c>
      <c r="F52" s="1" t="s">
        <v>1652</v>
      </c>
      <c r="G52" s="1" t="s">
        <v>255</v>
      </c>
      <c r="H52" s="4">
        <v>0</v>
      </c>
      <c r="I52" s="67" t="s">
        <v>980</v>
      </c>
      <c r="J52" s="15" t="s">
        <v>1653</v>
      </c>
    </row>
    <row r="53" spans="1:10">
      <c r="A53" s="1" t="s">
        <v>53</v>
      </c>
      <c r="B53" s="1" t="s">
        <v>1886</v>
      </c>
      <c r="C53" s="1">
        <f>C52</f>
        <v>600</v>
      </c>
      <c r="D53" s="1" t="str">
        <f>DEC2HEX(HEX2DEC(INDEX(BaseAddressTable!$B$2:$B$98,(MATCH(A53,BaseAddressTable!$A$2:$A$98,0))))+HEX2DEC(C53))</f>
        <v>A026C600</v>
      </c>
      <c r="E53" s="1" t="s">
        <v>153</v>
      </c>
      <c r="F53" s="1" t="s">
        <v>1654</v>
      </c>
      <c r="G53" s="1" t="s">
        <v>323</v>
      </c>
      <c r="H53" s="4">
        <v>0</v>
      </c>
      <c r="I53" s="67" t="s">
        <v>1247</v>
      </c>
      <c r="J53" s="15" t="s">
        <v>1655</v>
      </c>
    </row>
    <row r="54" spans="1:10">
      <c r="A54" s="1" t="s">
        <v>53</v>
      </c>
      <c r="B54" s="1" t="s">
        <v>1886</v>
      </c>
      <c r="C54" s="1">
        <f>C53</f>
        <v>600</v>
      </c>
      <c r="D54" s="1" t="str">
        <f>DEC2HEX(HEX2DEC(INDEX(BaseAddressTable!$B$2:$B$98,(MATCH(A54,BaseAddressTable!$A$2:$A$98,0))))+HEX2DEC(C54))</f>
        <v>A026C600</v>
      </c>
      <c r="E54" s="1" t="s">
        <v>153</v>
      </c>
      <c r="F54" s="1" t="s">
        <v>1656</v>
      </c>
      <c r="G54" s="1" t="s">
        <v>308</v>
      </c>
      <c r="H54" s="4">
        <v>0</v>
      </c>
      <c r="I54" s="67" t="s">
        <v>1250</v>
      </c>
      <c r="J54" s="15" t="s">
        <v>1657</v>
      </c>
    </row>
    <row r="55" spans="1:10">
      <c r="A55" s="1" t="s">
        <v>53</v>
      </c>
      <c r="B55" s="1" t="s">
        <v>1886</v>
      </c>
      <c r="C55" s="1">
        <f t="shared" ref="C55:C58" si="3">C54</f>
        <v>600</v>
      </c>
      <c r="D55" s="1" t="str">
        <f>DEC2HEX(HEX2DEC(INDEX(BaseAddressTable!$B$2:$B$98,(MATCH(A55,BaseAddressTable!$A$2:$A$98,0))))+HEX2DEC(C55))</f>
        <v>A026C600</v>
      </c>
      <c r="E55" s="1" t="s">
        <v>153</v>
      </c>
      <c r="F55" s="1" t="s">
        <v>1658</v>
      </c>
      <c r="G55" s="1" t="s">
        <v>180</v>
      </c>
      <c r="H55" s="4">
        <v>0</v>
      </c>
      <c r="I55" s="67" t="s">
        <v>987</v>
      </c>
      <c r="J55" s="15" t="s">
        <v>1659</v>
      </c>
    </row>
    <row r="56" spans="1:10">
      <c r="A56" s="1" t="s">
        <v>53</v>
      </c>
      <c r="B56" s="1" t="s">
        <v>1886</v>
      </c>
      <c r="C56" s="1">
        <f t="shared" si="3"/>
        <v>600</v>
      </c>
      <c r="D56" s="1" t="str">
        <f>DEC2HEX(HEX2DEC(INDEX(BaseAddressTable!$B$2:$B$98,(MATCH(A56,BaseAddressTable!$A$2:$A$98,0))))+HEX2DEC(C56))</f>
        <v>A026C600</v>
      </c>
      <c r="E56" s="1" t="s">
        <v>153</v>
      </c>
      <c r="F56" s="1" t="s">
        <v>1660</v>
      </c>
      <c r="G56" s="1" t="s">
        <v>338</v>
      </c>
      <c r="H56" s="4">
        <v>0</v>
      </c>
      <c r="I56" s="67" t="s">
        <v>990</v>
      </c>
      <c r="J56" s="15" t="s">
        <v>1661</v>
      </c>
    </row>
    <row r="57" spans="1:10">
      <c r="A57" s="1" t="s">
        <v>53</v>
      </c>
      <c r="B57" s="1" t="s">
        <v>1886</v>
      </c>
      <c r="C57" s="1">
        <f t="shared" si="3"/>
        <v>600</v>
      </c>
      <c r="D57" s="1" t="str">
        <f>DEC2HEX(HEX2DEC(INDEX(BaseAddressTable!$B$2:$B$98,(MATCH(A57,BaseAddressTable!$A$2:$A$98,0))))+HEX2DEC(C57))</f>
        <v>A026C600</v>
      </c>
      <c r="E57" s="1" t="s">
        <v>153</v>
      </c>
      <c r="F57" s="1" t="s">
        <v>1662</v>
      </c>
      <c r="G57" s="1" t="s">
        <v>341</v>
      </c>
      <c r="H57" s="4">
        <v>0</v>
      </c>
      <c r="I57" s="67" t="s">
        <v>1257</v>
      </c>
      <c r="J57" s="15" t="s">
        <v>1663</v>
      </c>
    </row>
    <row r="58" spans="1:10">
      <c r="A58" s="1" t="s">
        <v>53</v>
      </c>
      <c r="B58" s="1" t="s">
        <v>1886</v>
      </c>
      <c r="C58" s="1">
        <f t="shared" si="3"/>
        <v>600</v>
      </c>
      <c r="D58" s="1" t="str">
        <f>DEC2HEX(HEX2DEC(INDEX(BaseAddressTable!$B$2:$B$98,(MATCH(A58,BaseAddressTable!$A$2:$A$98,0))))+HEX2DEC(C58))</f>
        <v>A026C600</v>
      </c>
      <c r="E58" s="1" t="s">
        <v>153</v>
      </c>
      <c r="F58" s="1" t="s">
        <v>1664</v>
      </c>
      <c r="G58" s="1" t="s">
        <v>344</v>
      </c>
      <c r="H58" s="4">
        <v>0</v>
      </c>
      <c r="I58" s="67" t="s">
        <v>1260</v>
      </c>
      <c r="J58" s="15" t="s">
        <v>1665</v>
      </c>
    </row>
    <row r="59" spans="1:10">
      <c r="A59" s="1" t="s">
        <v>53</v>
      </c>
      <c r="B59" s="1" t="s">
        <v>1886</v>
      </c>
      <c r="C59" s="1">
        <v>600</v>
      </c>
      <c r="D59" s="1" t="str">
        <f>DEC2HEX(HEX2DEC(INDEX(BaseAddressTable!$B$2:$B$98,(MATCH(A59,BaseAddressTable!$A$2:$A$98,0))))+HEX2DEC(C59))</f>
        <v>A026C600</v>
      </c>
      <c r="E59" s="1" t="s">
        <v>153</v>
      </c>
      <c r="F59" s="1" t="s">
        <v>1666</v>
      </c>
      <c r="G59" s="1" t="s">
        <v>359</v>
      </c>
      <c r="H59" s="4">
        <v>0</v>
      </c>
      <c r="I59" s="67" t="s">
        <v>997</v>
      </c>
      <c r="J59" s="15" t="s">
        <v>1667</v>
      </c>
    </row>
    <row r="60" spans="1:10">
      <c r="A60" s="1" t="s">
        <v>53</v>
      </c>
      <c r="B60" s="1" t="s">
        <v>1886</v>
      </c>
      <c r="C60" s="1">
        <f>C59</f>
        <v>600</v>
      </c>
      <c r="D60" s="1" t="str">
        <f>DEC2HEX(HEX2DEC(INDEX(BaseAddressTable!$B$2:$B$98,(MATCH(A60,BaseAddressTable!$A$2:$A$98,0))))+HEX2DEC(C60))</f>
        <v>A026C600</v>
      </c>
      <c r="E60" s="1" t="s">
        <v>153</v>
      </c>
      <c r="F60" s="1" t="s">
        <v>1668</v>
      </c>
      <c r="G60" s="1" t="s">
        <v>362</v>
      </c>
      <c r="H60" s="4">
        <v>0</v>
      </c>
      <c r="I60" s="67" t="s">
        <v>1000</v>
      </c>
      <c r="J60" s="15" t="s">
        <v>1669</v>
      </c>
    </row>
    <row r="61" spans="1:10">
      <c r="A61" s="1" t="s">
        <v>53</v>
      </c>
      <c r="B61" s="1" t="s">
        <v>1886</v>
      </c>
      <c r="C61" s="1">
        <f t="shared" ref="C61:C66" si="4">C60</f>
        <v>600</v>
      </c>
      <c r="D61" s="1" t="str">
        <f>DEC2HEX(HEX2DEC(INDEX(BaseAddressTable!$B$2:$B$98,(MATCH(A61,BaseAddressTable!$A$2:$A$98,0))))+HEX2DEC(C61))</f>
        <v>A026C600</v>
      </c>
      <c r="E61" s="1" t="s">
        <v>153</v>
      </c>
      <c r="F61" s="1" t="s">
        <v>1670</v>
      </c>
      <c r="G61" s="1" t="s">
        <v>365</v>
      </c>
      <c r="H61" s="4">
        <v>0</v>
      </c>
      <c r="I61" s="67" t="s">
        <v>1267</v>
      </c>
      <c r="J61" s="15" t="s">
        <v>1671</v>
      </c>
    </row>
    <row r="62" spans="1:10">
      <c r="A62" s="1" t="s">
        <v>53</v>
      </c>
      <c r="B62" s="1" t="s">
        <v>1886</v>
      </c>
      <c r="C62" s="1">
        <f t="shared" si="4"/>
        <v>600</v>
      </c>
      <c r="D62" s="1" t="str">
        <f>DEC2HEX(HEX2DEC(INDEX(BaseAddressTable!$B$2:$B$98,(MATCH(A62,BaseAddressTable!$A$2:$A$98,0))))+HEX2DEC(C62))</f>
        <v>A026C600</v>
      </c>
      <c r="E62" s="1" t="s">
        <v>153</v>
      </c>
      <c r="F62" s="1" t="s">
        <v>1672</v>
      </c>
      <c r="G62" s="1" t="s">
        <v>473</v>
      </c>
      <c r="H62" s="4">
        <v>0</v>
      </c>
      <c r="I62" s="67" t="s">
        <v>1270</v>
      </c>
      <c r="J62" s="15" t="s">
        <v>1673</v>
      </c>
    </row>
    <row r="63" spans="1:10">
      <c r="A63" s="1" t="s">
        <v>53</v>
      </c>
      <c r="B63" s="1" t="s">
        <v>1886</v>
      </c>
      <c r="C63" s="1">
        <f t="shared" si="4"/>
        <v>600</v>
      </c>
      <c r="D63" s="1" t="str">
        <f>DEC2HEX(HEX2DEC(INDEX(BaseAddressTable!$B$2:$B$98,(MATCH(A63,BaseAddressTable!$A$2:$A$98,0))))+HEX2DEC(C63))</f>
        <v>A026C600</v>
      </c>
      <c r="E63" s="1" t="s">
        <v>153</v>
      </c>
      <c r="F63" s="1" t="s">
        <v>1674</v>
      </c>
      <c r="G63" s="1" t="s">
        <v>483</v>
      </c>
      <c r="H63" s="4">
        <v>0</v>
      </c>
      <c r="I63" s="67" t="s">
        <v>1007</v>
      </c>
      <c r="J63" s="15" t="s">
        <v>1675</v>
      </c>
    </row>
    <row r="64" spans="1:10">
      <c r="A64" s="1" t="s">
        <v>53</v>
      </c>
      <c r="B64" s="1" t="s">
        <v>1886</v>
      </c>
      <c r="C64" s="1">
        <f t="shared" si="4"/>
        <v>600</v>
      </c>
      <c r="D64" s="1" t="str">
        <f>DEC2HEX(HEX2DEC(INDEX(BaseAddressTable!$B$2:$B$98,(MATCH(A64,BaseAddressTable!$A$2:$A$98,0))))+HEX2DEC(C64))</f>
        <v>A026C600</v>
      </c>
      <c r="E64" s="1" t="s">
        <v>153</v>
      </c>
      <c r="F64" s="1" t="s">
        <v>1676</v>
      </c>
      <c r="G64" s="1" t="s">
        <v>485</v>
      </c>
      <c r="H64" s="4">
        <v>0</v>
      </c>
      <c r="I64" s="67" t="s">
        <v>1010</v>
      </c>
      <c r="J64" s="15" t="s">
        <v>1677</v>
      </c>
    </row>
    <row r="65" spans="1:10">
      <c r="A65" s="1" t="s">
        <v>53</v>
      </c>
      <c r="B65" s="1" t="s">
        <v>1886</v>
      </c>
      <c r="C65" s="1">
        <f t="shared" si="4"/>
        <v>600</v>
      </c>
      <c r="D65" s="1" t="str">
        <f>DEC2HEX(HEX2DEC(INDEX(BaseAddressTable!$B$2:$B$98,(MATCH(A65,BaseAddressTable!$A$2:$A$98,0))))+HEX2DEC(C65))</f>
        <v>A026C600</v>
      </c>
      <c r="E65" s="1" t="s">
        <v>153</v>
      </c>
      <c r="F65" s="1" t="s">
        <v>1678</v>
      </c>
      <c r="G65" s="1" t="s">
        <v>487</v>
      </c>
      <c r="H65" s="4">
        <v>0</v>
      </c>
      <c r="I65" s="67" t="s">
        <v>1277</v>
      </c>
      <c r="J65" s="15" t="s">
        <v>1679</v>
      </c>
    </row>
    <row r="66" spans="1:10">
      <c r="A66" s="1" t="s">
        <v>53</v>
      </c>
      <c r="B66" s="1" t="s">
        <v>1886</v>
      </c>
      <c r="C66" s="1">
        <f t="shared" si="4"/>
        <v>600</v>
      </c>
      <c r="D66" s="1" t="str">
        <f>DEC2HEX(HEX2DEC(INDEX(BaseAddressTable!$B$2:$B$98,(MATCH(A66,BaseAddressTable!$A$2:$A$98,0))))+HEX2DEC(C66))</f>
        <v>A026C600</v>
      </c>
      <c r="E66" s="1" t="s">
        <v>153</v>
      </c>
      <c r="F66" s="1" t="s">
        <v>1680</v>
      </c>
      <c r="G66" s="1" t="s">
        <v>489</v>
      </c>
      <c r="H66" s="4">
        <v>0</v>
      </c>
      <c r="I66" s="67" t="s">
        <v>1280</v>
      </c>
      <c r="J66" s="15" t="s">
        <v>1681</v>
      </c>
    </row>
    <row r="67" spans="1:10">
      <c r="A67" s="42" t="s">
        <v>53</v>
      </c>
      <c r="B67" s="44" t="s">
        <v>1887</v>
      </c>
      <c r="C67" s="47" t="str">
        <f>DEC2HEX(HEX2DEC(C66)+4)</f>
        <v>604</v>
      </c>
      <c r="D67" s="1" t="str">
        <f>DEC2HEX(HEX2DEC(INDEX(BaseAddressTable!$B$2:$B$98,(MATCH(A67,BaseAddressTable!$A$2:$A$98,0))))+HEX2DEC(C67))</f>
        <v>A026C604</v>
      </c>
      <c r="E67" s="44" t="s">
        <v>153</v>
      </c>
      <c r="F67" s="44" t="s">
        <v>1683</v>
      </c>
      <c r="G67" s="44" t="s">
        <v>868</v>
      </c>
      <c r="H67" s="94">
        <v>8</v>
      </c>
      <c r="I67" s="64" t="s">
        <v>1684</v>
      </c>
      <c r="J67" s="64" t="s">
        <v>1685</v>
      </c>
    </row>
    <row r="68" spans="1:10" ht="28.8">
      <c r="A68" s="42" t="s">
        <v>53</v>
      </c>
      <c r="B68" s="44" t="s">
        <v>1888</v>
      </c>
      <c r="C68" s="47" t="str">
        <f>DEC2HEX(HEX2DEC(C67)+4)</f>
        <v>608</v>
      </c>
      <c r="D68" s="1" t="str">
        <f>DEC2HEX(HEX2DEC(INDEX(BaseAddressTable!$B$2:$B$98,(MATCH(A68,BaseAddressTable!$A$2:$A$98,0))))+HEX2DEC(C68))</f>
        <v>A026C608</v>
      </c>
      <c r="E68" s="44" t="s">
        <v>153</v>
      </c>
      <c r="F68" s="44" t="s">
        <v>1687</v>
      </c>
      <c r="G68" s="44" t="s">
        <v>868</v>
      </c>
      <c r="H68" s="95" t="s">
        <v>1688</v>
      </c>
      <c r="I68" s="64" t="s">
        <v>1689</v>
      </c>
      <c r="J68" s="64" t="s">
        <v>1690</v>
      </c>
    </row>
    <row r="69" spans="1:10" ht="43.2">
      <c r="A69" s="42" t="s">
        <v>53</v>
      </c>
      <c r="B69" s="44" t="s">
        <v>1889</v>
      </c>
      <c r="C69" s="47" t="str">
        <f>DEC2HEX(HEX2DEC(C68)+4)</f>
        <v>60C</v>
      </c>
      <c r="D69" s="1" t="str">
        <f>DEC2HEX(HEX2DEC(INDEX(BaseAddressTable!$B$2:$B$98,(MATCH(A69,BaseAddressTable!$A$2:$A$98,0))))+HEX2DEC(C69))</f>
        <v>A026C60C</v>
      </c>
      <c r="E69" s="44" t="s">
        <v>153</v>
      </c>
      <c r="F69" s="44" t="s">
        <v>1692</v>
      </c>
      <c r="G69" s="44" t="s">
        <v>868</v>
      </c>
      <c r="H69" s="95" t="s">
        <v>1688</v>
      </c>
      <c r="I69" s="64" t="s">
        <v>1693</v>
      </c>
      <c r="J69" s="64" t="s">
        <v>1694</v>
      </c>
    </row>
    <row r="70" spans="1:10" ht="28.8">
      <c r="A70" s="42" t="s">
        <v>53</v>
      </c>
      <c r="B70" s="44" t="s">
        <v>1890</v>
      </c>
      <c r="C70" s="47" t="str">
        <f>DEC2HEX(HEX2DEC(C69)+4)</f>
        <v>610</v>
      </c>
      <c r="D70" s="1" t="str">
        <f>DEC2HEX(HEX2DEC(INDEX(BaseAddressTable!$B$2:$B$98,(MATCH(A70,BaseAddressTable!$A$2:$A$98,0))))+HEX2DEC(C70))</f>
        <v>A026C610</v>
      </c>
      <c r="E70" s="44" t="s">
        <v>153</v>
      </c>
      <c r="F70" s="44" t="s">
        <v>1696</v>
      </c>
      <c r="G70" s="44" t="s">
        <v>868</v>
      </c>
      <c r="H70" s="94">
        <v>0</v>
      </c>
      <c r="I70" s="64" t="s">
        <v>1697</v>
      </c>
      <c r="J70" s="64" t="s">
        <v>1698</v>
      </c>
    </row>
    <row r="71" spans="1:10" ht="28.8">
      <c r="A71" s="45" t="s">
        <v>53</v>
      </c>
      <c r="B71" s="46" t="s">
        <v>1890</v>
      </c>
      <c r="C71" s="47" t="str">
        <f>C70</f>
        <v>610</v>
      </c>
      <c r="D71" s="1" t="str">
        <f>DEC2HEX(HEX2DEC(INDEX(BaseAddressTable!$B$2:$B$98,(MATCH(A71,BaseAddressTable!$A$2:$A$98,0))))+HEX2DEC(C71))</f>
        <v>A026C610</v>
      </c>
      <c r="E71" s="46" t="s">
        <v>153</v>
      </c>
      <c r="F71" s="46" t="s">
        <v>1699</v>
      </c>
      <c r="G71" s="46" t="s">
        <v>241</v>
      </c>
      <c r="H71" s="95" t="s">
        <v>1688</v>
      </c>
      <c r="I71" s="64" t="s">
        <v>1700</v>
      </c>
      <c r="J71" s="64" t="s">
        <v>1701</v>
      </c>
    </row>
    <row r="72" spans="1:10" ht="28.8">
      <c r="A72" s="45" t="s">
        <v>53</v>
      </c>
      <c r="B72" s="46" t="s">
        <v>1890</v>
      </c>
      <c r="C72" s="47" t="str">
        <f>C71</f>
        <v>610</v>
      </c>
      <c r="D72" s="1" t="str">
        <f>DEC2HEX(HEX2DEC(INDEX(BaseAddressTable!$B$2:$B$98,(MATCH(A72,BaseAddressTable!$A$2:$A$98,0))))+HEX2DEC(C72))</f>
        <v>A026C610</v>
      </c>
      <c r="E72" s="46" t="s">
        <v>153</v>
      </c>
      <c r="F72" s="46" t="s">
        <v>1702</v>
      </c>
      <c r="G72" s="46" t="s">
        <v>138</v>
      </c>
      <c r="H72" s="95" t="s">
        <v>1688</v>
      </c>
      <c r="I72" s="64" t="s">
        <v>1703</v>
      </c>
      <c r="J72" s="64" t="s">
        <v>1704</v>
      </c>
    </row>
    <row r="73" spans="1:10" ht="28.8">
      <c r="A73" s="45" t="s">
        <v>53</v>
      </c>
      <c r="B73" s="46" t="s">
        <v>1891</v>
      </c>
      <c r="C73" s="47" t="str">
        <f>DEC2HEX(HEX2DEC(C72)+4)</f>
        <v>614</v>
      </c>
      <c r="D73" s="1" t="str">
        <f>DEC2HEX(HEX2DEC(INDEX(BaseAddressTable!$B$2:$B$98,(MATCH(A73,BaseAddressTable!$A$2:$A$98,0))))+HEX2DEC(C73))</f>
        <v>A026C614</v>
      </c>
      <c r="E73" s="46" t="s">
        <v>153</v>
      </c>
      <c r="F73" s="46" t="s">
        <v>1696</v>
      </c>
      <c r="G73" s="46" t="s">
        <v>868</v>
      </c>
      <c r="H73" s="96">
        <v>1</v>
      </c>
      <c r="I73" s="64" t="s">
        <v>1706</v>
      </c>
      <c r="J73" s="64" t="s">
        <v>1707</v>
      </c>
    </row>
    <row r="74" spans="1:10" ht="28.8">
      <c r="A74" s="45" t="s">
        <v>53</v>
      </c>
      <c r="B74" s="46" t="s">
        <v>1891</v>
      </c>
      <c r="C74" s="47" t="str">
        <f>C73</f>
        <v>614</v>
      </c>
      <c r="D74" s="1" t="str">
        <f>DEC2HEX(HEX2DEC(INDEX(BaseAddressTable!$B$2:$B$98,(MATCH(A74,BaseAddressTable!$A$2:$A$98,0))))+HEX2DEC(C74))</f>
        <v>A026C614</v>
      </c>
      <c r="E74" s="46" t="s">
        <v>153</v>
      </c>
      <c r="F74" s="46" t="s">
        <v>1699</v>
      </c>
      <c r="G74" s="46" t="s">
        <v>241</v>
      </c>
      <c r="H74" s="95" t="s">
        <v>1688</v>
      </c>
      <c r="I74" s="64" t="s">
        <v>1708</v>
      </c>
      <c r="J74" s="64" t="s">
        <v>1709</v>
      </c>
    </row>
    <row r="75" spans="1:10" ht="28.8">
      <c r="A75" s="45" t="s">
        <v>53</v>
      </c>
      <c r="B75" s="46" t="s">
        <v>1891</v>
      </c>
      <c r="C75" s="47" t="str">
        <f>C74</f>
        <v>614</v>
      </c>
      <c r="D75" s="1" t="str">
        <f>DEC2HEX(HEX2DEC(INDEX(BaseAddressTable!$B$2:$B$98,(MATCH(A75,BaseAddressTable!$A$2:$A$98,0))))+HEX2DEC(C75))</f>
        <v>A026C614</v>
      </c>
      <c r="E75" s="46" t="s">
        <v>153</v>
      </c>
      <c r="F75" s="46" t="s">
        <v>1702</v>
      </c>
      <c r="G75" s="46" t="s">
        <v>138</v>
      </c>
      <c r="H75" s="95" t="s">
        <v>1688</v>
      </c>
      <c r="I75" s="64" t="s">
        <v>1710</v>
      </c>
      <c r="J75" s="64" t="s">
        <v>1711</v>
      </c>
    </row>
    <row r="76" spans="1:10" ht="28.8">
      <c r="A76" s="45" t="s">
        <v>53</v>
      </c>
      <c r="B76" s="46" t="s">
        <v>1892</v>
      </c>
      <c r="C76" s="47" t="str">
        <f>DEC2HEX(HEX2DEC(C75)+4)</f>
        <v>618</v>
      </c>
      <c r="D76" s="1" t="str">
        <f>DEC2HEX(HEX2DEC(INDEX(BaseAddressTable!$B$2:$B$98,(MATCH(A76,BaseAddressTable!$A$2:$A$98,0))))+HEX2DEC(C76))</f>
        <v>A026C618</v>
      </c>
      <c r="E76" s="46" t="s">
        <v>153</v>
      </c>
      <c r="F76" s="46" t="s">
        <v>1696</v>
      </c>
      <c r="G76" s="46" t="s">
        <v>868</v>
      </c>
      <c r="H76" s="96">
        <v>2</v>
      </c>
      <c r="I76" s="64" t="s">
        <v>1713</v>
      </c>
      <c r="J76" s="64" t="s">
        <v>1714</v>
      </c>
    </row>
    <row r="77" spans="1:10" ht="28.8">
      <c r="A77" s="45" t="s">
        <v>53</v>
      </c>
      <c r="B77" s="46" t="s">
        <v>1892</v>
      </c>
      <c r="C77" s="47" t="str">
        <f>C76</f>
        <v>618</v>
      </c>
      <c r="D77" s="1" t="str">
        <f>DEC2HEX(HEX2DEC(INDEX(BaseAddressTable!$B$2:$B$98,(MATCH(A77,BaseAddressTable!$A$2:$A$98,0))))+HEX2DEC(C77))</f>
        <v>A026C618</v>
      </c>
      <c r="E77" s="46" t="s">
        <v>153</v>
      </c>
      <c r="F77" s="46" t="s">
        <v>1699</v>
      </c>
      <c r="G77" s="46" t="s">
        <v>241</v>
      </c>
      <c r="H77" s="95" t="s">
        <v>1688</v>
      </c>
      <c r="I77" s="64" t="s">
        <v>1715</v>
      </c>
      <c r="J77" s="64" t="s">
        <v>1716</v>
      </c>
    </row>
    <row r="78" spans="1:10" ht="28.8">
      <c r="A78" s="45" t="s">
        <v>53</v>
      </c>
      <c r="B78" s="46" t="s">
        <v>1892</v>
      </c>
      <c r="C78" s="47" t="str">
        <f>C77</f>
        <v>618</v>
      </c>
      <c r="D78" s="1" t="str">
        <f>DEC2HEX(HEX2DEC(INDEX(BaseAddressTable!$B$2:$B$98,(MATCH(A78,BaseAddressTable!$A$2:$A$98,0))))+HEX2DEC(C78))</f>
        <v>A026C618</v>
      </c>
      <c r="E78" s="46" t="s">
        <v>153</v>
      </c>
      <c r="F78" s="46" t="s">
        <v>1702</v>
      </c>
      <c r="G78" s="46" t="s">
        <v>138</v>
      </c>
      <c r="H78" s="95" t="s">
        <v>1688</v>
      </c>
      <c r="I78" s="64" t="s">
        <v>1717</v>
      </c>
      <c r="J78" s="64" t="s">
        <v>1718</v>
      </c>
    </row>
    <row r="79" spans="1:10" ht="28.8">
      <c r="A79" s="45" t="s">
        <v>53</v>
      </c>
      <c r="B79" s="46" t="s">
        <v>1893</v>
      </c>
      <c r="C79" s="47" t="str">
        <f>DEC2HEX(HEX2DEC(C78)+4)</f>
        <v>61C</v>
      </c>
      <c r="D79" s="1" t="str">
        <f>DEC2HEX(HEX2DEC(INDEX(BaseAddressTable!$B$2:$B$98,(MATCH(A79,BaseAddressTable!$A$2:$A$98,0))))+HEX2DEC(C79))</f>
        <v>A026C61C</v>
      </c>
      <c r="E79" s="46" t="s">
        <v>153</v>
      </c>
      <c r="F79" s="46" t="s">
        <v>1696</v>
      </c>
      <c r="G79" s="46" t="s">
        <v>868</v>
      </c>
      <c r="H79" s="96">
        <v>3</v>
      </c>
      <c r="I79" s="64" t="s">
        <v>1720</v>
      </c>
      <c r="J79" s="64" t="s">
        <v>1721</v>
      </c>
    </row>
    <row r="80" spans="1:10" ht="28.8">
      <c r="A80" s="45" t="s">
        <v>53</v>
      </c>
      <c r="B80" s="46" t="s">
        <v>1893</v>
      </c>
      <c r="C80" s="47" t="str">
        <f>C79</f>
        <v>61C</v>
      </c>
      <c r="D80" s="1" t="str">
        <f>DEC2HEX(HEX2DEC(INDEX(BaseAddressTable!$B$2:$B$98,(MATCH(A80,BaseAddressTable!$A$2:$A$98,0))))+HEX2DEC(C80))</f>
        <v>A026C61C</v>
      </c>
      <c r="E80" s="46" t="s">
        <v>153</v>
      </c>
      <c r="F80" s="46" t="s">
        <v>1699</v>
      </c>
      <c r="G80" s="46" t="s">
        <v>241</v>
      </c>
      <c r="H80" s="95" t="s">
        <v>1688</v>
      </c>
      <c r="I80" s="64" t="s">
        <v>1722</v>
      </c>
      <c r="J80" s="64" t="s">
        <v>1723</v>
      </c>
    </row>
    <row r="81" spans="1:10" ht="28.8">
      <c r="A81" s="45" t="s">
        <v>53</v>
      </c>
      <c r="B81" s="46" t="s">
        <v>1893</v>
      </c>
      <c r="C81" s="47" t="str">
        <f>C80</f>
        <v>61C</v>
      </c>
      <c r="D81" s="1" t="str">
        <f>DEC2HEX(HEX2DEC(INDEX(BaseAddressTable!$B$2:$B$98,(MATCH(A81,BaseAddressTable!$A$2:$A$98,0))))+HEX2DEC(C81))</f>
        <v>A026C61C</v>
      </c>
      <c r="E81" s="46" t="s">
        <v>153</v>
      </c>
      <c r="F81" s="46" t="s">
        <v>1702</v>
      </c>
      <c r="G81" s="46" t="s">
        <v>138</v>
      </c>
      <c r="H81" s="95" t="s">
        <v>1688</v>
      </c>
      <c r="I81" s="64" t="s">
        <v>1724</v>
      </c>
      <c r="J81" s="64" t="s">
        <v>1725</v>
      </c>
    </row>
    <row r="82" spans="1:10">
      <c r="A82" s="1" t="s">
        <v>53</v>
      </c>
      <c r="B82" s="1" t="s">
        <v>1894</v>
      </c>
      <c r="C82" s="4">
        <v>1000</v>
      </c>
      <c r="D82" s="1" t="str">
        <f>DEC2HEX(HEX2DEC(INDEX(BaseAddressTable!$B$2:$B$98,(MATCH(A82,BaseAddressTable!$A$2:$A$98,0))))+HEX2DEC(C82))</f>
        <v>A026D000</v>
      </c>
      <c r="E82" s="1" t="s">
        <v>153</v>
      </c>
      <c r="F82" s="1" t="s">
        <v>1727</v>
      </c>
      <c r="G82" s="1" t="s">
        <v>166</v>
      </c>
      <c r="H82" s="4">
        <v>0</v>
      </c>
      <c r="I82" s="69" t="s">
        <v>1728</v>
      </c>
      <c r="J82" s="1" t="s">
        <v>1729</v>
      </c>
    </row>
    <row r="83" spans="1:10">
      <c r="A83" s="1" t="s">
        <v>53</v>
      </c>
      <c r="B83" s="1" t="s">
        <v>1894</v>
      </c>
      <c r="C83" s="4">
        <v>1000</v>
      </c>
      <c r="D83" s="1" t="str">
        <f>DEC2HEX(HEX2DEC(INDEX(BaseAddressTable!$B$2:$B$98,(MATCH(A83,BaseAddressTable!$A$2:$A$98,0))))+HEX2DEC(C83))</f>
        <v>A026D000</v>
      </c>
      <c r="E83" s="1" t="s">
        <v>153</v>
      </c>
      <c r="F83" s="1" t="s">
        <v>1730</v>
      </c>
      <c r="G83" s="1" t="s">
        <v>176</v>
      </c>
      <c r="H83" s="4">
        <v>0</v>
      </c>
      <c r="I83" s="69" t="s">
        <v>1731</v>
      </c>
      <c r="J83" s="1" t="s">
        <v>1732</v>
      </c>
    </row>
    <row r="84" spans="1:10">
      <c r="A84" s="1" t="s">
        <v>53</v>
      </c>
      <c r="B84" s="1" t="s">
        <v>1895</v>
      </c>
      <c r="C84" s="4">
        <v>1008</v>
      </c>
      <c r="D84" s="1" t="str">
        <f>DEC2HEX(HEX2DEC(INDEX(BaseAddressTable!$B$2:$B$98,(MATCH(A84,BaseAddressTable!$A$2:$A$98,0))))+HEX2DEC(C84))</f>
        <v>A026D008</v>
      </c>
      <c r="E84" s="1" t="s">
        <v>133</v>
      </c>
      <c r="F84" s="1" t="s">
        <v>1734</v>
      </c>
      <c r="G84" s="1" t="s">
        <v>135</v>
      </c>
      <c r="H84" s="4">
        <v>0</v>
      </c>
      <c r="I84" s="69" t="s">
        <v>1735</v>
      </c>
      <c r="J84" s="1" t="s">
        <v>1736</v>
      </c>
    </row>
    <row r="85" spans="1:10">
      <c r="A85" s="1" t="s">
        <v>53</v>
      </c>
      <c r="B85" s="1" t="s">
        <v>1896</v>
      </c>
      <c r="C85" s="4">
        <v>1020</v>
      </c>
      <c r="D85" s="1" t="str">
        <f>DEC2HEX(HEX2DEC(INDEX(BaseAddressTable!$B$2:$B$98,(MATCH(A85,BaseAddressTable!$A$2:$A$98,0))))+HEX2DEC(C85))</f>
        <v>A026D020</v>
      </c>
      <c r="E85" s="1" t="s">
        <v>153</v>
      </c>
      <c r="F85" s="1" t="s">
        <v>1738</v>
      </c>
      <c r="G85" s="1" t="s">
        <v>166</v>
      </c>
      <c r="H85" s="4">
        <v>0</v>
      </c>
      <c r="I85" s="69" t="s">
        <v>1739</v>
      </c>
      <c r="J85" s="1" t="s">
        <v>1740</v>
      </c>
    </row>
    <row r="86" spans="1:10">
      <c r="A86" s="1" t="s">
        <v>53</v>
      </c>
      <c r="B86" s="1" t="s">
        <v>1896</v>
      </c>
      <c r="C86" s="4">
        <v>1020</v>
      </c>
      <c r="D86" s="1" t="str">
        <f>DEC2HEX(HEX2DEC(INDEX(BaseAddressTable!$B$2:$B$98,(MATCH(A86,BaseAddressTable!$A$2:$A$98,0))))+HEX2DEC(C86))</f>
        <v>A026D020</v>
      </c>
      <c r="E86" s="1" t="s">
        <v>153</v>
      </c>
      <c r="F86" s="1" t="s">
        <v>1741</v>
      </c>
      <c r="G86" s="1" t="s">
        <v>176</v>
      </c>
      <c r="H86" s="4">
        <v>0</v>
      </c>
      <c r="I86" s="69" t="s">
        <v>1742</v>
      </c>
      <c r="J86" s="1" t="s">
        <v>1743</v>
      </c>
    </row>
    <row r="87" spans="1:10">
      <c r="A87" s="1" t="s">
        <v>53</v>
      </c>
      <c r="B87" s="1" t="s">
        <v>1897</v>
      </c>
      <c r="C87" s="4">
        <v>1028</v>
      </c>
      <c r="D87" s="1" t="str">
        <f>DEC2HEX(HEX2DEC(INDEX(BaseAddressTable!$B$2:$B$98,(MATCH(A87,BaseAddressTable!$A$2:$A$98,0))))+HEX2DEC(C87))</f>
        <v>A026D028</v>
      </c>
      <c r="E87" s="1" t="s">
        <v>133</v>
      </c>
      <c r="F87" s="1" t="s">
        <v>1745</v>
      </c>
      <c r="G87" s="1" t="s">
        <v>259</v>
      </c>
      <c r="H87" s="4">
        <v>0</v>
      </c>
      <c r="I87" s="69" t="s">
        <v>1746</v>
      </c>
      <c r="J87" s="1" t="s">
        <v>1747</v>
      </c>
    </row>
    <row r="88" spans="1:10">
      <c r="A88" s="1" t="s">
        <v>53</v>
      </c>
      <c r="B88" s="1" t="s">
        <v>1898</v>
      </c>
      <c r="C88" s="4" t="s">
        <v>1749</v>
      </c>
      <c r="D88" s="1" t="str">
        <f>DEC2HEX(HEX2DEC(INDEX(BaseAddressTable!$B$2:$B$98,(MATCH(A88,BaseAddressTable!$A$2:$A$98,0))))+HEX2DEC(C88))</f>
        <v>A026D02C</v>
      </c>
      <c r="E88" s="1" t="s">
        <v>133</v>
      </c>
      <c r="F88" s="1" t="s">
        <v>1750</v>
      </c>
      <c r="G88" s="1" t="s">
        <v>259</v>
      </c>
      <c r="H88" s="4">
        <v>0</v>
      </c>
      <c r="I88" s="69" t="s">
        <v>1751</v>
      </c>
      <c r="J88" s="1" t="s">
        <v>1752</v>
      </c>
    </row>
    <row r="89" spans="1:10">
      <c r="A89" s="1" t="s">
        <v>53</v>
      </c>
      <c r="B89" s="1" t="s">
        <v>1898</v>
      </c>
      <c r="C89" s="4" t="s">
        <v>1749</v>
      </c>
      <c r="D89" s="1" t="str">
        <f>DEC2HEX(HEX2DEC(INDEX(BaseAddressTable!$B$2:$B$98,(MATCH(A89,BaseAddressTable!$A$2:$A$98,0))))+HEX2DEC(C89))</f>
        <v>A026D02C</v>
      </c>
      <c r="E89" s="1" t="s">
        <v>133</v>
      </c>
      <c r="F89" s="1" t="s">
        <v>1753</v>
      </c>
      <c r="G89" s="1" t="s">
        <v>262</v>
      </c>
      <c r="H89" s="4">
        <v>0</v>
      </c>
      <c r="I89" s="69" t="s">
        <v>1751</v>
      </c>
      <c r="J89" s="1" t="s">
        <v>1754</v>
      </c>
    </row>
    <row r="90" spans="1:10">
      <c r="A90" s="1" t="s">
        <v>53</v>
      </c>
      <c r="B90" s="1" t="s">
        <v>1898</v>
      </c>
      <c r="C90" s="4" t="s">
        <v>1749</v>
      </c>
      <c r="D90" s="1" t="str">
        <f>DEC2HEX(HEX2DEC(INDEX(BaseAddressTable!$B$2:$B$98,(MATCH(A90,BaseAddressTable!$A$2:$A$98,0))))+HEX2DEC(C90))</f>
        <v>A026D02C</v>
      </c>
      <c r="E90" s="1" t="s">
        <v>133</v>
      </c>
      <c r="F90" s="1" t="s">
        <v>1755</v>
      </c>
      <c r="G90" s="1" t="s">
        <v>264</v>
      </c>
      <c r="H90" s="4">
        <v>0</v>
      </c>
      <c r="I90" s="69" t="s">
        <v>1751</v>
      </c>
      <c r="J90" s="1" t="s">
        <v>1756</v>
      </c>
    </row>
    <row r="91" spans="1:10">
      <c r="A91" s="1" t="s">
        <v>53</v>
      </c>
      <c r="B91" s="1" t="s">
        <v>1898</v>
      </c>
      <c r="C91" s="4" t="s">
        <v>1749</v>
      </c>
      <c r="D91" s="1" t="str">
        <f>DEC2HEX(HEX2DEC(INDEX(BaseAddressTable!$B$2:$B$98,(MATCH(A91,BaseAddressTable!$A$2:$A$98,0))))+HEX2DEC(C91))</f>
        <v>A026D02C</v>
      </c>
      <c r="E91" s="1" t="s">
        <v>133</v>
      </c>
      <c r="F91" s="1" t="s">
        <v>1757</v>
      </c>
      <c r="G91" s="1" t="s">
        <v>266</v>
      </c>
      <c r="H91" s="4">
        <v>0</v>
      </c>
      <c r="I91" s="69" t="s">
        <v>1751</v>
      </c>
      <c r="J91" s="1" t="s">
        <v>1758</v>
      </c>
    </row>
    <row r="92" spans="1:10">
      <c r="A92" s="1" t="s">
        <v>53</v>
      </c>
      <c r="B92" s="1" t="s">
        <v>1899</v>
      </c>
      <c r="C92" s="4">
        <v>1030</v>
      </c>
      <c r="D92" s="1" t="str">
        <f>DEC2HEX(HEX2DEC(INDEX(BaseAddressTable!$B$2:$B$98,(MATCH(A92,BaseAddressTable!$A$2:$A$98,0))))+HEX2DEC(C92))</f>
        <v>A026D030</v>
      </c>
      <c r="E92" s="1" t="s">
        <v>153</v>
      </c>
      <c r="F92" s="1" t="s">
        <v>1760</v>
      </c>
      <c r="G92" s="1" t="s">
        <v>166</v>
      </c>
      <c r="H92" s="4">
        <v>0</v>
      </c>
      <c r="I92" s="69" t="s">
        <v>1761</v>
      </c>
      <c r="J92" s="1" t="s">
        <v>1762</v>
      </c>
    </row>
    <row r="93" spans="1:10">
      <c r="A93" s="1" t="s">
        <v>53</v>
      </c>
      <c r="B93" s="1" t="s">
        <v>1899</v>
      </c>
      <c r="C93" s="4">
        <v>1030</v>
      </c>
      <c r="D93" s="1" t="str">
        <f>DEC2HEX(HEX2DEC(INDEX(BaseAddressTable!$B$2:$B$98,(MATCH(A93,BaseAddressTable!$A$2:$A$98,0))))+HEX2DEC(C93))</f>
        <v>A026D030</v>
      </c>
      <c r="E93" s="1" t="s">
        <v>153</v>
      </c>
      <c r="F93" s="1" t="s">
        <v>1763</v>
      </c>
      <c r="G93" s="1" t="s">
        <v>176</v>
      </c>
      <c r="H93" s="4">
        <v>0</v>
      </c>
      <c r="I93" s="69" t="s">
        <v>1764</v>
      </c>
      <c r="J93" s="1" t="s">
        <v>1765</v>
      </c>
    </row>
    <row r="94" spans="1:10">
      <c r="A94" s="1" t="s">
        <v>53</v>
      </c>
      <c r="B94" s="1" t="s">
        <v>1900</v>
      </c>
      <c r="C94" s="4" t="str">
        <f>DEC2HEX(HEX2DEC(C93)+4)</f>
        <v>1034</v>
      </c>
      <c r="D94" s="1" t="str">
        <f>DEC2HEX(HEX2DEC(INDEX(BaseAddressTable!$B$2:$B$98,(MATCH(A94,BaseAddressTable!$A$2:$A$98,0))))+HEX2DEC(C94))</f>
        <v>A026D034</v>
      </c>
      <c r="E94" s="1" t="s">
        <v>133</v>
      </c>
      <c r="F94" s="1" t="s">
        <v>1767</v>
      </c>
      <c r="G94" s="1" t="s">
        <v>145</v>
      </c>
      <c r="H94" s="4">
        <v>0</v>
      </c>
      <c r="I94" s="69" t="s">
        <v>1768</v>
      </c>
      <c r="J94" s="1" t="s">
        <v>1769</v>
      </c>
    </row>
    <row r="95" spans="1:10">
      <c r="A95" s="1" t="s">
        <v>53</v>
      </c>
      <c r="B95" s="1" t="s">
        <v>1901</v>
      </c>
      <c r="C95" s="4" t="str">
        <f t="shared" ref="C95:C118" si="5">DEC2HEX(HEX2DEC(C94)+4)</f>
        <v>1038</v>
      </c>
      <c r="D95" s="1" t="str">
        <f>DEC2HEX(HEX2DEC(INDEX(BaseAddressTable!$B$2:$B$98,(MATCH(A95,BaseAddressTable!$A$2:$A$98,0))))+HEX2DEC(C95))</f>
        <v>A026D038</v>
      </c>
      <c r="E95" s="1" t="s">
        <v>133</v>
      </c>
      <c r="F95" s="1" t="s">
        <v>1771</v>
      </c>
      <c r="G95" s="1" t="s">
        <v>145</v>
      </c>
      <c r="H95" s="4">
        <v>0</v>
      </c>
      <c r="I95" s="69" t="s">
        <v>1772</v>
      </c>
      <c r="J95" s="1" t="s">
        <v>1773</v>
      </c>
    </row>
    <row r="96" spans="1:10">
      <c r="A96" s="1" t="s">
        <v>53</v>
      </c>
      <c r="B96" s="1" t="s">
        <v>1902</v>
      </c>
      <c r="C96" s="4" t="str">
        <f t="shared" si="5"/>
        <v>103C</v>
      </c>
      <c r="D96" s="1" t="str">
        <f>DEC2HEX(HEX2DEC(INDEX(BaseAddressTable!$B$2:$B$98,(MATCH(A96,BaseAddressTable!$A$2:$A$98,0))))+HEX2DEC(C96))</f>
        <v>A026D03C</v>
      </c>
      <c r="E96" s="1" t="s">
        <v>133</v>
      </c>
      <c r="F96" s="1" t="s">
        <v>1775</v>
      </c>
      <c r="G96" s="1" t="s">
        <v>145</v>
      </c>
      <c r="H96" s="4">
        <v>0</v>
      </c>
      <c r="I96" s="69" t="s">
        <v>1776</v>
      </c>
      <c r="J96" s="1" t="s">
        <v>1777</v>
      </c>
    </row>
    <row r="97" spans="1:10">
      <c r="A97" s="1" t="s">
        <v>53</v>
      </c>
      <c r="B97" s="1" t="s">
        <v>1903</v>
      </c>
      <c r="C97" s="4" t="str">
        <f t="shared" si="5"/>
        <v>1040</v>
      </c>
      <c r="D97" s="1" t="str">
        <f>DEC2HEX(HEX2DEC(INDEX(BaseAddressTable!$B$2:$B$98,(MATCH(A97,BaseAddressTable!$A$2:$A$98,0))))+HEX2DEC(C97))</f>
        <v>A026D040</v>
      </c>
      <c r="E97" s="1" t="s">
        <v>133</v>
      </c>
      <c r="F97" s="1" t="s">
        <v>1779</v>
      </c>
      <c r="G97" s="1" t="s">
        <v>145</v>
      </c>
      <c r="H97" s="4">
        <v>0</v>
      </c>
      <c r="I97" s="69" t="s">
        <v>1780</v>
      </c>
      <c r="J97" s="1" t="s">
        <v>1781</v>
      </c>
    </row>
    <row r="98" spans="1:10">
      <c r="A98" s="1" t="s">
        <v>53</v>
      </c>
      <c r="B98" s="1" t="s">
        <v>1904</v>
      </c>
      <c r="C98" s="4" t="str">
        <f t="shared" si="5"/>
        <v>1044</v>
      </c>
      <c r="D98" s="1" t="str">
        <f>DEC2HEX(HEX2DEC(INDEX(BaseAddressTable!$B$2:$B$98,(MATCH(A98,BaseAddressTable!$A$2:$A$98,0))))+HEX2DEC(C98))</f>
        <v>A026D044</v>
      </c>
      <c r="E98" s="1" t="s">
        <v>133</v>
      </c>
      <c r="F98" s="1" t="s">
        <v>1783</v>
      </c>
      <c r="G98" s="1" t="s">
        <v>145</v>
      </c>
      <c r="H98" s="4">
        <v>0</v>
      </c>
      <c r="I98" s="69" t="s">
        <v>1784</v>
      </c>
      <c r="J98" s="1" t="s">
        <v>1785</v>
      </c>
    </row>
    <row r="99" spans="1:10">
      <c r="A99" s="1" t="s">
        <v>53</v>
      </c>
      <c r="B99" s="1" t="s">
        <v>1905</v>
      </c>
      <c r="C99" s="4" t="str">
        <f t="shared" si="5"/>
        <v>1048</v>
      </c>
      <c r="D99" s="1" t="str">
        <f>DEC2HEX(HEX2DEC(INDEX(BaseAddressTable!$B$2:$B$98,(MATCH(A99,BaseAddressTable!$A$2:$A$98,0))))+HEX2DEC(C99))</f>
        <v>A026D048</v>
      </c>
      <c r="E99" s="1" t="s">
        <v>133</v>
      </c>
      <c r="F99" s="1" t="s">
        <v>1787</v>
      </c>
      <c r="G99" s="1" t="s">
        <v>145</v>
      </c>
      <c r="H99" s="4">
        <v>0</v>
      </c>
      <c r="I99" s="69" t="s">
        <v>1788</v>
      </c>
      <c r="J99" s="1" t="s">
        <v>1789</v>
      </c>
    </row>
    <row r="100" spans="1:10">
      <c r="A100" s="1" t="s">
        <v>53</v>
      </c>
      <c r="B100" s="1" t="s">
        <v>1906</v>
      </c>
      <c r="C100" s="4" t="str">
        <f t="shared" si="5"/>
        <v>104C</v>
      </c>
      <c r="D100" s="1" t="str">
        <f>DEC2HEX(HEX2DEC(INDEX(BaseAddressTable!$B$2:$B$98,(MATCH(A100,BaseAddressTable!$A$2:$A$98,0))))+HEX2DEC(C100))</f>
        <v>A026D04C</v>
      </c>
      <c r="E100" s="1" t="s">
        <v>133</v>
      </c>
      <c r="F100" s="1" t="s">
        <v>1791</v>
      </c>
      <c r="G100" s="1" t="s">
        <v>145</v>
      </c>
      <c r="H100" s="4">
        <v>0</v>
      </c>
      <c r="I100" s="69" t="s">
        <v>1792</v>
      </c>
      <c r="J100" s="1" t="s">
        <v>1793</v>
      </c>
    </row>
    <row r="101" spans="1:10">
      <c r="A101" s="1" t="s">
        <v>53</v>
      </c>
      <c r="B101" s="1" t="s">
        <v>1907</v>
      </c>
      <c r="C101" s="4" t="str">
        <f t="shared" si="5"/>
        <v>1050</v>
      </c>
      <c r="D101" s="1" t="str">
        <f>DEC2HEX(HEX2DEC(INDEX(BaseAddressTable!$B$2:$B$98,(MATCH(A101,BaseAddressTable!$A$2:$A$98,0))))+HEX2DEC(C101))</f>
        <v>A026D050</v>
      </c>
      <c r="E101" s="1" t="s">
        <v>133</v>
      </c>
      <c r="F101" s="1" t="s">
        <v>1795</v>
      </c>
      <c r="G101" s="1" t="s">
        <v>145</v>
      </c>
      <c r="H101" s="4">
        <v>0</v>
      </c>
      <c r="I101" s="69" t="s">
        <v>1796</v>
      </c>
      <c r="J101" s="1" t="s">
        <v>1797</v>
      </c>
    </row>
    <row r="102" spans="1:10">
      <c r="A102" s="1" t="s">
        <v>53</v>
      </c>
      <c r="B102" s="1" t="s">
        <v>1908</v>
      </c>
      <c r="C102" s="4" t="str">
        <f t="shared" si="5"/>
        <v>1054</v>
      </c>
      <c r="D102" s="1" t="str">
        <f>DEC2HEX(HEX2DEC(INDEX(BaseAddressTable!$B$2:$B$98,(MATCH(A102,BaseAddressTable!$A$2:$A$98,0))))+HEX2DEC(C102))</f>
        <v>A026D054</v>
      </c>
      <c r="E102" s="1" t="s">
        <v>133</v>
      </c>
      <c r="F102" s="1" t="s">
        <v>1799</v>
      </c>
      <c r="G102" s="1" t="s">
        <v>145</v>
      </c>
      <c r="H102" s="4">
        <v>0</v>
      </c>
      <c r="I102" s="69" t="s">
        <v>1800</v>
      </c>
      <c r="J102" s="1" t="s">
        <v>1801</v>
      </c>
    </row>
    <row r="103" spans="1:10">
      <c r="A103" s="1" t="s">
        <v>53</v>
      </c>
      <c r="B103" s="1" t="s">
        <v>1909</v>
      </c>
      <c r="C103" s="4" t="str">
        <f t="shared" si="5"/>
        <v>1058</v>
      </c>
      <c r="D103" s="1" t="str">
        <f>DEC2HEX(HEX2DEC(INDEX(BaseAddressTable!$B$2:$B$98,(MATCH(A103,BaseAddressTable!$A$2:$A$98,0))))+HEX2DEC(C103))</f>
        <v>A026D058</v>
      </c>
      <c r="E103" s="1" t="s">
        <v>133</v>
      </c>
      <c r="F103" s="1" t="s">
        <v>1803</v>
      </c>
      <c r="G103" s="1" t="s">
        <v>145</v>
      </c>
      <c r="H103" s="4">
        <v>0</v>
      </c>
      <c r="I103" s="69" t="s">
        <v>1804</v>
      </c>
      <c r="J103" s="1" t="s">
        <v>1805</v>
      </c>
    </row>
    <row r="104" spans="1:10">
      <c r="A104" s="1" t="s">
        <v>53</v>
      </c>
      <c r="B104" s="1" t="s">
        <v>1910</v>
      </c>
      <c r="C104" s="4" t="str">
        <f t="shared" si="5"/>
        <v>105C</v>
      </c>
      <c r="D104" s="1" t="str">
        <f>DEC2HEX(HEX2DEC(INDEX(BaseAddressTable!$B$2:$B$98,(MATCH(A104,BaseAddressTable!$A$2:$A$98,0))))+HEX2DEC(C104))</f>
        <v>A026D05C</v>
      </c>
      <c r="E104" s="1" t="s">
        <v>133</v>
      </c>
      <c r="F104" s="1" t="s">
        <v>1807</v>
      </c>
      <c r="G104" s="1" t="s">
        <v>145</v>
      </c>
      <c r="H104" s="4">
        <v>0</v>
      </c>
      <c r="I104" s="69" t="s">
        <v>1808</v>
      </c>
      <c r="J104" s="1" t="s">
        <v>1809</v>
      </c>
    </row>
    <row r="105" spans="1:10">
      <c r="A105" s="1" t="s">
        <v>53</v>
      </c>
      <c r="B105" s="1" t="s">
        <v>1911</v>
      </c>
      <c r="C105" s="4" t="str">
        <f t="shared" si="5"/>
        <v>1060</v>
      </c>
      <c r="D105" s="1" t="str">
        <f>DEC2HEX(HEX2DEC(INDEX(BaseAddressTable!$B$2:$B$98,(MATCH(A105,BaseAddressTable!$A$2:$A$98,0))))+HEX2DEC(C105))</f>
        <v>A026D060</v>
      </c>
      <c r="E105" s="1" t="s">
        <v>133</v>
      </c>
      <c r="F105" s="1" t="s">
        <v>1811</v>
      </c>
      <c r="G105" s="1" t="s">
        <v>145</v>
      </c>
      <c r="H105" s="4">
        <v>0</v>
      </c>
      <c r="I105" s="69" t="s">
        <v>1812</v>
      </c>
      <c r="J105" s="1" t="s">
        <v>1813</v>
      </c>
    </row>
    <row r="106" spans="1:10">
      <c r="A106" s="1" t="s">
        <v>53</v>
      </c>
      <c r="B106" s="1" t="s">
        <v>1912</v>
      </c>
      <c r="C106" s="4" t="str">
        <f t="shared" si="5"/>
        <v>1064</v>
      </c>
      <c r="D106" s="1" t="str">
        <f>DEC2HEX(HEX2DEC(INDEX(BaseAddressTable!$B$2:$B$98,(MATCH(A106,BaseAddressTable!$A$2:$A$98,0))))+HEX2DEC(C106))</f>
        <v>A026D064</v>
      </c>
      <c r="E106" s="1" t="s">
        <v>133</v>
      </c>
      <c r="F106" s="1" t="s">
        <v>1815</v>
      </c>
      <c r="G106" s="1" t="s">
        <v>145</v>
      </c>
      <c r="H106" s="4">
        <v>0</v>
      </c>
      <c r="I106" s="69" t="s">
        <v>1816</v>
      </c>
      <c r="J106" s="1" t="s">
        <v>1817</v>
      </c>
    </row>
    <row r="107" spans="1:10">
      <c r="A107" s="1" t="s">
        <v>53</v>
      </c>
      <c r="B107" s="1" t="s">
        <v>1913</v>
      </c>
      <c r="C107" s="4" t="str">
        <f t="shared" si="5"/>
        <v>1068</v>
      </c>
      <c r="D107" s="1" t="str">
        <f>DEC2HEX(HEX2DEC(INDEX(BaseAddressTable!$B$2:$B$98,(MATCH(A107,BaseAddressTable!$A$2:$A$98,0))))+HEX2DEC(C107))</f>
        <v>A026D068</v>
      </c>
      <c r="E107" s="1" t="s">
        <v>133</v>
      </c>
      <c r="F107" s="1" t="s">
        <v>1819</v>
      </c>
      <c r="G107" s="1" t="s">
        <v>145</v>
      </c>
      <c r="H107" s="4">
        <v>0</v>
      </c>
      <c r="I107" s="69" t="s">
        <v>1820</v>
      </c>
      <c r="J107" s="1" t="s">
        <v>1821</v>
      </c>
    </row>
    <row r="108" spans="1:10">
      <c r="A108" s="1" t="s">
        <v>53</v>
      </c>
      <c r="B108" s="1" t="s">
        <v>1914</v>
      </c>
      <c r="C108" s="4" t="str">
        <f t="shared" si="5"/>
        <v>106C</v>
      </c>
      <c r="D108" s="1" t="str">
        <f>DEC2HEX(HEX2DEC(INDEX(BaseAddressTable!$B$2:$B$98,(MATCH(A108,BaseAddressTable!$A$2:$A$98,0))))+HEX2DEC(C108))</f>
        <v>A026D06C</v>
      </c>
      <c r="E108" s="1" t="s">
        <v>133</v>
      </c>
      <c r="F108" s="1" t="s">
        <v>1823</v>
      </c>
      <c r="G108" s="1" t="s">
        <v>145</v>
      </c>
      <c r="H108" s="4">
        <v>0</v>
      </c>
      <c r="I108" s="69" t="s">
        <v>1824</v>
      </c>
      <c r="J108" s="1" t="s">
        <v>1825</v>
      </c>
    </row>
    <row r="109" spans="1:10">
      <c r="A109" s="1" t="s">
        <v>53</v>
      </c>
      <c r="B109" s="1" t="s">
        <v>1915</v>
      </c>
      <c r="C109" s="4" t="str">
        <f t="shared" si="5"/>
        <v>1070</v>
      </c>
      <c r="D109" s="1" t="str">
        <f>DEC2HEX(HEX2DEC(INDEX(BaseAddressTable!$B$2:$B$98,(MATCH(A109,BaseAddressTable!$A$2:$A$98,0))))+HEX2DEC(C109))</f>
        <v>A026D070</v>
      </c>
      <c r="E109" s="1" t="s">
        <v>133</v>
      </c>
      <c r="F109" s="1" t="s">
        <v>1827</v>
      </c>
      <c r="G109" s="1" t="s">
        <v>145</v>
      </c>
      <c r="H109" s="4">
        <v>0</v>
      </c>
      <c r="I109" s="69" t="s">
        <v>1828</v>
      </c>
      <c r="J109" s="1" t="s">
        <v>1829</v>
      </c>
    </row>
    <row r="110" spans="1:10">
      <c r="A110" s="1" t="s">
        <v>53</v>
      </c>
      <c r="B110" s="1" t="s">
        <v>1916</v>
      </c>
      <c r="C110" s="4" t="str">
        <f t="shared" si="5"/>
        <v>1074</v>
      </c>
      <c r="D110" s="1" t="str">
        <f>DEC2HEX(HEX2DEC(INDEX(BaseAddressTable!$B$2:$B$98,(MATCH(A110,BaseAddressTable!$A$2:$A$98,0))))+HEX2DEC(C110))</f>
        <v>A026D074</v>
      </c>
      <c r="E110" s="1" t="s">
        <v>133</v>
      </c>
      <c r="F110" s="1" t="s">
        <v>1831</v>
      </c>
      <c r="G110" s="1" t="s">
        <v>145</v>
      </c>
      <c r="H110" s="4">
        <v>0</v>
      </c>
      <c r="I110" s="69" t="s">
        <v>1832</v>
      </c>
      <c r="J110" s="1" t="s">
        <v>1833</v>
      </c>
    </row>
    <row r="111" spans="1:10">
      <c r="A111" s="1" t="s">
        <v>53</v>
      </c>
      <c r="B111" s="1" t="s">
        <v>1917</v>
      </c>
      <c r="C111" s="4" t="str">
        <f t="shared" si="5"/>
        <v>1078</v>
      </c>
      <c r="D111" s="1" t="str">
        <f>DEC2HEX(HEX2DEC(INDEX(BaseAddressTable!$B$2:$B$98,(MATCH(A111,BaseAddressTable!$A$2:$A$98,0))))+HEX2DEC(C111))</f>
        <v>A026D078</v>
      </c>
      <c r="E111" s="1" t="s">
        <v>133</v>
      </c>
      <c r="F111" s="1" t="s">
        <v>1835</v>
      </c>
      <c r="G111" s="1" t="s">
        <v>145</v>
      </c>
      <c r="H111" s="4">
        <v>0</v>
      </c>
      <c r="I111" s="69" t="s">
        <v>1836</v>
      </c>
      <c r="J111" s="1" t="s">
        <v>1837</v>
      </c>
    </row>
    <row r="112" spans="1:10">
      <c r="A112" s="1" t="s">
        <v>53</v>
      </c>
      <c r="B112" s="1" t="s">
        <v>1918</v>
      </c>
      <c r="C112" s="4" t="str">
        <f t="shared" si="5"/>
        <v>107C</v>
      </c>
      <c r="D112" s="1" t="str">
        <f>DEC2HEX(HEX2DEC(INDEX(BaseAddressTable!$B$2:$B$98,(MATCH(A112,BaseAddressTable!$A$2:$A$98,0))))+HEX2DEC(C112))</f>
        <v>A026D07C</v>
      </c>
      <c r="E112" s="1" t="s">
        <v>133</v>
      </c>
      <c r="F112" s="1" t="s">
        <v>1839</v>
      </c>
      <c r="G112" s="1" t="s">
        <v>145</v>
      </c>
      <c r="H112" s="4">
        <v>0</v>
      </c>
      <c r="I112" s="69" t="s">
        <v>1840</v>
      </c>
      <c r="J112" s="1" t="s">
        <v>1841</v>
      </c>
    </row>
    <row r="113" spans="1:10">
      <c r="A113" s="1" t="s">
        <v>53</v>
      </c>
      <c r="B113" s="1" t="s">
        <v>1919</v>
      </c>
      <c r="C113" s="4" t="str">
        <f t="shared" si="5"/>
        <v>1080</v>
      </c>
      <c r="D113" s="1" t="str">
        <f>DEC2HEX(HEX2DEC(INDEX(BaseAddressTable!$B$2:$B$98,(MATCH(A113,BaseAddressTable!$A$2:$A$98,0))))+HEX2DEC(C113))</f>
        <v>A026D080</v>
      </c>
      <c r="E113" s="1" t="s">
        <v>133</v>
      </c>
      <c r="F113" s="1" t="s">
        <v>1843</v>
      </c>
      <c r="G113" s="1" t="s">
        <v>145</v>
      </c>
      <c r="H113" s="4">
        <v>0</v>
      </c>
      <c r="I113" s="69" t="s">
        <v>1844</v>
      </c>
      <c r="J113" s="1" t="s">
        <v>1845</v>
      </c>
    </row>
    <row r="114" spans="1:10">
      <c r="A114" s="1" t="s">
        <v>53</v>
      </c>
      <c r="B114" s="1" t="s">
        <v>1920</v>
      </c>
      <c r="C114" s="4" t="str">
        <f t="shared" si="5"/>
        <v>1084</v>
      </c>
      <c r="D114" s="1" t="str">
        <f>DEC2HEX(HEX2DEC(INDEX(BaseAddressTable!$B$2:$B$98,(MATCH(A114,BaseAddressTable!$A$2:$A$98,0))))+HEX2DEC(C114))</f>
        <v>A026D084</v>
      </c>
      <c r="E114" s="1" t="s">
        <v>133</v>
      </c>
      <c r="F114" s="1" t="s">
        <v>1847</v>
      </c>
      <c r="G114" s="1" t="s">
        <v>145</v>
      </c>
      <c r="H114" s="4">
        <v>0</v>
      </c>
      <c r="I114" s="69" t="s">
        <v>1848</v>
      </c>
      <c r="J114" s="1" t="s">
        <v>1849</v>
      </c>
    </row>
    <row r="115" spans="1:10">
      <c r="A115" s="1" t="s">
        <v>53</v>
      </c>
      <c r="B115" s="1" t="s">
        <v>1921</v>
      </c>
      <c r="C115" s="4" t="str">
        <f t="shared" si="5"/>
        <v>1088</v>
      </c>
      <c r="D115" s="1" t="str">
        <f>DEC2HEX(HEX2DEC(INDEX(BaseAddressTable!$B$2:$B$98,(MATCH(A115,BaseAddressTable!$A$2:$A$98,0))))+HEX2DEC(C115))</f>
        <v>A026D088</v>
      </c>
      <c r="E115" s="1" t="s">
        <v>133</v>
      </c>
      <c r="F115" s="1" t="s">
        <v>1851</v>
      </c>
      <c r="G115" s="1" t="s">
        <v>145</v>
      </c>
      <c r="H115" s="4">
        <v>0</v>
      </c>
      <c r="I115" s="69" t="s">
        <v>1852</v>
      </c>
      <c r="J115" s="1" t="s">
        <v>1853</v>
      </c>
    </row>
    <row r="116" spans="1:10">
      <c r="A116" s="1" t="s">
        <v>53</v>
      </c>
      <c r="B116" s="1" t="s">
        <v>1922</v>
      </c>
      <c r="C116" s="4" t="str">
        <f t="shared" si="5"/>
        <v>108C</v>
      </c>
      <c r="D116" s="1" t="str">
        <f>DEC2HEX(HEX2DEC(INDEX(BaseAddressTable!$B$2:$B$98,(MATCH(A116,BaseAddressTable!$A$2:$A$98,0))))+HEX2DEC(C116))</f>
        <v>A026D08C</v>
      </c>
      <c r="E116" s="1" t="s">
        <v>133</v>
      </c>
      <c r="F116" s="1" t="s">
        <v>1855</v>
      </c>
      <c r="G116" s="1" t="s">
        <v>145</v>
      </c>
      <c r="H116" s="4">
        <v>0</v>
      </c>
      <c r="I116" s="69" t="s">
        <v>1856</v>
      </c>
      <c r="J116" s="1" t="s">
        <v>1857</v>
      </c>
    </row>
    <row r="117" spans="1:10">
      <c r="A117" s="1" t="s">
        <v>53</v>
      </c>
      <c r="B117" s="1" t="s">
        <v>1923</v>
      </c>
      <c r="C117" s="4" t="str">
        <f>DEC2HEX(HEX2DEC(C116)+4)</f>
        <v>1090</v>
      </c>
      <c r="D117" s="1" t="str">
        <f>DEC2HEX(HEX2DEC(INDEX(BaseAddressTable!$B$2:$B$98,(MATCH(A117,BaseAddressTable!$A$2:$A$98,0))))+HEX2DEC(C117))</f>
        <v>A026D090</v>
      </c>
      <c r="E117" s="1" t="s">
        <v>133</v>
      </c>
      <c r="F117" s="1" t="s">
        <v>1859</v>
      </c>
      <c r="G117" s="1" t="s">
        <v>145</v>
      </c>
      <c r="H117" s="4">
        <v>0</v>
      </c>
      <c r="I117" s="69" t="s">
        <v>1860</v>
      </c>
      <c r="J117" s="1" t="s">
        <v>1861</v>
      </c>
    </row>
    <row r="118" spans="1:10">
      <c r="A118" s="1" t="s">
        <v>53</v>
      </c>
      <c r="B118" s="1" t="s">
        <v>1924</v>
      </c>
      <c r="C118" s="4" t="str">
        <f t="shared" si="5"/>
        <v>1094</v>
      </c>
      <c r="D118" s="1" t="str">
        <f>DEC2HEX(HEX2DEC(INDEX(BaseAddressTable!$B$2:$B$98,(MATCH(A118,BaseAddressTable!$A$2:$A$98,0))))+HEX2DEC(C118))</f>
        <v>A026D094</v>
      </c>
      <c r="E118" s="1" t="s">
        <v>133</v>
      </c>
      <c r="F118" s="1" t="s">
        <v>1863</v>
      </c>
      <c r="G118" s="1" t="s">
        <v>145</v>
      </c>
      <c r="H118" s="4">
        <v>0</v>
      </c>
      <c r="I118" s="69" t="s">
        <v>1864</v>
      </c>
      <c r="J118" s="1" t="s">
        <v>1865</v>
      </c>
    </row>
    <row r="119" spans="1:10">
      <c r="A119" s="1" t="s">
        <v>53</v>
      </c>
      <c r="B119" s="1" t="s">
        <v>1925</v>
      </c>
      <c r="C119" s="4" t="s">
        <v>895</v>
      </c>
      <c r="D119" s="1" t="str">
        <f>DEC2HEX(HEX2DEC(INDEX(BaseAddressTable!$B$2:$B$98,(MATCH(A119,BaseAddressTable!$A$2:$A$98,0))))+HEX2DEC(C119))</f>
        <v>A026DFFC</v>
      </c>
      <c r="E119" s="1" t="s">
        <v>153</v>
      </c>
      <c r="F119" s="1" t="s">
        <v>1867</v>
      </c>
      <c r="G119" s="1" t="s">
        <v>145</v>
      </c>
      <c r="H119" s="4">
        <v>55555555</v>
      </c>
      <c r="I119" s="69" t="s">
        <v>1868</v>
      </c>
      <c r="J119" s="1"/>
    </row>
    <row r="120" spans="1:10">
      <c r="B120" s="142"/>
    </row>
    <row r="121" spans="1:10">
      <c r="B121" s="142"/>
    </row>
    <row r="122" spans="1:10">
      <c r="B122" s="14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6DC3C-8D63-4D29-A49A-0632D5AC6565}">
  <dimension ref="A1:IV145"/>
  <sheetViews>
    <sheetView zoomScaleNormal="100" workbookViewId="0">
      <selection activeCell="I4" sqref="I4"/>
    </sheetView>
  </sheetViews>
  <sheetFormatPr defaultColWidth="8.88671875" defaultRowHeight="14.4"/>
  <cols>
    <col min="1" max="1" width="10.44140625" customWidth="1"/>
    <col min="2" max="2" width="36.5546875" bestFit="1" customWidth="1"/>
    <col min="3" max="3" width="10.6640625" style="14" customWidth="1"/>
    <col min="4" max="4" width="14.5546875" customWidth="1"/>
    <col min="5" max="5" width="14.33203125" customWidth="1"/>
    <col min="6" max="6" width="24.5546875" customWidth="1"/>
    <col min="7" max="7" width="10.109375" customWidth="1"/>
    <col min="8" max="8" width="8.88671875" style="14" customWidth="1"/>
    <col min="9" max="9" width="120.6640625" style="2" customWidth="1"/>
    <col min="10" max="10" width="31.33203125" customWidth="1"/>
  </cols>
  <sheetData>
    <row r="1" spans="1:256">
      <c r="A1" s="3" t="s">
        <v>122</v>
      </c>
      <c r="B1" s="3" t="s">
        <v>123</v>
      </c>
      <c r="C1" s="13" t="s">
        <v>124</v>
      </c>
      <c r="D1" s="3" t="s">
        <v>125</v>
      </c>
      <c r="E1" s="3" t="s">
        <v>126</v>
      </c>
      <c r="F1" s="3" t="s">
        <v>127</v>
      </c>
      <c r="G1" s="3" t="s">
        <v>128</v>
      </c>
      <c r="H1" s="13" t="s">
        <v>129</v>
      </c>
      <c r="I1" s="6" t="s">
        <v>130</v>
      </c>
      <c r="J1" s="3" t="s">
        <v>131</v>
      </c>
    </row>
    <row r="2" spans="1:256" s="12" customFormat="1">
      <c r="A2" s="1" t="s">
        <v>42</v>
      </c>
      <c r="B2" s="1" t="s">
        <v>1926</v>
      </c>
      <c r="C2" s="70">
        <v>10</v>
      </c>
      <c r="D2" s="1" t="str">
        <f>DEC2HEX(HEX2DEC(INDEX(BaseAddressTable!$B$2:$B$98,(MATCH(A2,BaseAddressTable!$A$2:$A$98,0))))+HEX2DEC(C2))</f>
        <v>A0264010</v>
      </c>
      <c r="E2" s="1" t="s">
        <v>153</v>
      </c>
      <c r="F2" s="1" t="s">
        <v>1927</v>
      </c>
      <c r="G2" s="1" t="s">
        <v>1928</v>
      </c>
      <c r="H2" s="70">
        <v>0</v>
      </c>
      <c r="I2" s="1" t="s">
        <v>1929</v>
      </c>
      <c r="J2" s="1" t="s">
        <v>1930</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s="12" customFormat="1">
      <c r="A3" s="1" t="s">
        <v>42</v>
      </c>
      <c r="B3" s="1" t="s">
        <v>1931</v>
      </c>
      <c r="C3" s="70">
        <v>20</v>
      </c>
      <c r="D3" s="1" t="str">
        <f>DEC2HEX(HEX2DEC(INDEX(BaseAddressTable!$B$2:$B$98,(MATCH(A3,BaseAddressTable!$A$2:$A$98,0))))+HEX2DEC(C3))</f>
        <v>A0264020</v>
      </c>
      <c r="E3" s="1" t="s">
        <v>153</v>
      </c>
      <c r="F3" s="1" t="s">
        <v>1932</v>
      </c>
      <c r="G3" s="1" t="s">
        <v>1933</v>
      </c>
      <c r="H3" s="70">
        <v>0</v>
      </c>
      <c r="I3" s="143" t="s">
        <v>1934</v>
      </c>
      <c r="J3" s="1" t="s">
        <v>1935</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12" customFormat="1">
      <c r="A4" s="1" t="s">
        <v>42</v>
      </c>
      <c r="B4" s="1" t="s">
        <v>1931</v>
      </c>
      <c r="C4" s="70">
        <v>20</v>
      </c>
      <c r="D4" s="1" t="str">
        <f>DEC2HEX(HEX2DEC(INDEX(BaseAddressTable!$B$2:$B$98,(MATCH(A4,BaseAddressTable!$A$2:$A$98,0))))+HEX2DEC(C4))</f>
        <v>A0264020</v>
      </c>
      <c r="E4" s="1" t="s">
        <v>153</v>
      </c>
      <c r="F4" s="1" t="s">
        <v>1936</v>
      </c>
      <c r="G4" s="1" t="s">
        <v>1937</v>
      </c>
      <c r="H4" s="70">
        <v>1</v>
      </c>
      <c r="I4" s="1" t="s">
        <v>1938</v>
      </c>
      <c r="J4" s="1" t="s">
        <v>1939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12" customFormat="1">
      <c r="A5" s="1" t="s">
        <v>42</v>
      </c>
      <c r="B5" s="1" t="s">
        <v>1931</v>
      </c>
      <c r="C5" s="70">
        <v>20</v>
      </c>
      <c r="D5" s="1" t="str">
        <f>DEC2HEX(HEX2DEC(INDEX(BaseAddressTable!$B$2:$B$98,(MATCH(A5,BaseAddressTable!$A$2:$A$98,0))))+HEX2DEC(C5))</f>
        <v>A0264020</v>
      </c>
      <c r="E5" s="1" t="s">
        <v>153</v>
      </c>
      <c r="F5" s="1" t="s">
        <v>1940</v>
      </c>
      <c r="G5" s="1" t="s">
        <v>1941</v>
      </c>
      <c r="H5" s="70">
        <v>2</v>
      </c>
      <c r="I5" s="1" t="s">
        <v>1942</v>
      </c>
      <c r="J5" s="1" t="s">
        <v>1943</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12" customFormat="1">
      <c r="A6" s="1" t="s">
        <v>42</v>
      </c>
      <c r="B6" s="1" t="s">
        <v>1931</v>
      </c>
      <c r="C6" s="70">
        <v>20</v>
      </c>
      <c r="D6" s="1" t="str">
        <f>DEC2HEX(HEX2DEC(INDEX(BaseAddressTable!$B$2:$B$98,(MATCH(A6,BaseAddressTable!$A$2:$A$98,0))))+HEX2DEC(C6))</f>
        <v>A0264020</v>
      </c>
      <c r="E6" s="1" t="s">
        <v>153</v>
      </c>
      <c r="F6" s="1" t="s">
        <v>1944</v>
      </c>
      <c r="G6" s="1" t="s">
        <v>1945</v>
      </c>
      <c r="H6" s="70">
        <v>3</v>
      </c>
      <c r="I6" s="1" t="s">
        <v>1946</v>
      </c>
      <c r="J6" s="1" t="s">
        <v>1947</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12" customFormat="1">
      <c r="A7" s="1" t="s">
        <v>42</v>
      </c>
      <c r="B7" s="1" t="s">
        <v>1931</v>
      </c>
      <c r="C7" s="70">
        <v>20</v>
      </c>
      <c r="D7" s="1" t="str">
        <f>DEC2HEX(HEX2DEC(INDEX(BaseAddressTable!$B$2:$B$98,(MATCH(A7,BaseAddressTable!$A$2:$A$98,0))))+HEX2DEC(C7))</f>
        <v>A0264020</v>
      </c>
      <c r="E7" s="1" t="s">
        <v>153</v>
      </c>
      <c r="F7" s="1" t="s">
        <v>1948</v>
      </c>
      <c r="G7" s="1" t="s">
        <v>1949</v>
      </c>
      <c r="H7" s="71">
        <v>4</v>
      </c>
      <c r="I7" s="1" t="s">
        <v>1950</v>
      </c>
      <c r="J7" s="1" t="s">
        <v>1951</v>
      </c>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12" customFormat="1">
      <c r="A8" s="1" t="s">
        <v>42</v>
      </c>
      <c r="B8" s="1" t="s">
        <v>1931</v>
      </c>
      <c r="C8" s="70">
        <v>20</v>
      </c>
      <c r="D8" s="1" t="str">
        <f>DEC2HEX(HEX2DEC(INDEX(BaseAddressTable!$B$2:$B$98,(MATCH(A8,BaseAddressTable!$A$2:$A$98,0))))+HEX2DEC(C8))</f>
        <v>A0264020</v>
      </c>
      <c r="E8" s="1" t="s">
        <v>153</v>
      </c>
      <c r="F8" s="1" t="s">
        <v>1952</v>
      </c>
      <c r="G8" s="1" t="s">
        <v>1953</v>
      </c>
      <c r="H8" s="71">
        <v>5</v>
      </c>
      <c r="I8" s="1" t="s">
        <v>1954</v>
      </c>
      <c r="J8" s="1" t="s">
        <v>1955</v>
      </c>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12" customFormat="1">
      <c r="A9" s="1" t="s">
        <v>42</v>
      </c>
      <c r="B9" s="1" t="s">
        <v>1931</v>
      </c>
      <c r="C9" s="70">
        <v>20</v>
      </c>
      <c r="D9" s="1" t="str">
        <f>DEC2HEX(HEX2DEC(INDEX(BaseAddressTable!$B$2:$B$98,(MATCH(A9,BaseAddressTable!$A$2:$A$98,0))))+HEX2DEC(C9))</f>
        <v>A0264020</v>
      </c>
      <c r="E9" s="1" t="s">
        <v>153</v>
      </c>
      <c r="F9" s="1" t="s">
        <v>1956</v>
      </c>
      <c r="G9" s="1" t="s">
        <v>1957</v>
      </c>
      <c r="H9" s="71">
        <v>6</v>
      </c>
      <c r="I9" s="1" t="s">
        <v>1958</v>
      </c>
      <c r="J9" s="1" t="s">
        <v>1959</v>
      </c>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12" customFormat="1">
      <c r="A10" s="1" t="s">
        <v>42</v>
      </c>
      <c r="B10" s="1" t="s">
        <v>1931</v>
      </c>
      <c r="C10" s="70">
        <v>20</v>
      </c>
      <c r="D10" s="1" t="str">
        <f>DEC2HEX(HEX2DEC(INDEX(BaseAddressTable!$B$2:$B$98,(MATCH(A10,BaseAddressTable!$A$2:$A$98,0))))+HEX2DEC(C10))</f>
        <v>A0264020</v>
      </c>
      <c r="E10" s="1" t="s">
        <v>153</v>
      </c>
      <c r="F10" s="1" t="s">
        <v>1960</v>
      </c>
      <c r="G10" s="1" t="s">
        <v>1961</v>
      </c>
      <c r="H10" s="71">
        <v>7</v>
      </c>
      <c r="I10" s="1" t="s">
        <v>1962</v>
      </c>
      <c r="J10" s="1" t="s">
        <v>1963</v>
      </c>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12" customFormat="1">
      <c r="A11" s="1" t="s">
        <v>42</v>
      </c>
      <c r="B11" s="1" t="s">
        <v>1964</v>
      </c>
      <c r="C11" s="70">
        <v>28</v>
      </c>
      <c r="D11" s="1" t="str">
        <f>DEC2HEX(HEX2DEC(INDEX(BaseAddressTable!$B$2:$B$98,(MATCH(A11,BaseAddressTable!$A$2:$A$98,0))))+HEX2DEC(C11))</f>
        <v>A0264028</v>
      </c>
      <c r="E11" s="1" t="s">
        <v>153</v>
      </c>
      <c r="F11" s="1" t="s">
        <v>1965</v>
      </c>
      <c r="G11" s="1" t="s">
        <v>1933</v>
      </c>
      <c r="H11" s="70">
        <v>0</v>
      </c>
      <c r="I11" s="1" t="s">
        <v>1966</v>
      </c>
      <c r="J11" s="1" t="s">
        <v>1967</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2" customFormat="1">
      <c r="A12" s="1" t="s">
        <v>42</v>
      </c>
      <c r="B12" s="1" t="s">
        <v>1964</v>
      </c>
      <c r="C12" s="70">
        <v>28</v>
      </c>
      <c r="D12" s="1" t="str">
        <f>DEC2HEX(HEX2DEC(INDEX(BaseAddressTable!$B$2:$B$98,(MATCH(A12,BaseAddressTable!$A$2:$A$98,0))))+HEX2DEC(C12))</f>
        <v>A0264028</v>
      </c>
      <c r="E12" s="1" t="s">
        <v>153</v>
      </c>
      <c r="F12" s="1" t="s">
        <v>1968</v>
      </c>
      <c r="G12" s="1" t="s">
        <v>1937</v>
      </c>
      <c r="H12" s="70">
        <v>1</v>
      </c>
      <c r="I12" s="1" t="s">
        <v>1969</v>
      </c>
      <c r="J12" s="1" t="s">
        <v>1970</v>
      </c>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2" customFormat="1">
      <c r="A13" s="1" t="s">
        <v>42</v>
      </c>
      <c r="B13" s="1" t="s">
        <v>1964</v>
      </c>
      <c r="C13" s="70">
        <v>28</v>
      </c>
      <c r="D13" s="1" t="str">
        <f>DEC2HEX(HEX2DEC(INDEX(BaseAddressTable!$B$2:$B$98,(MATCH(A13,BaseAddressTable!$A$2:$A$98,0))))+HEX2DEC(C13))</f>
        <v>A0264028</v>
      </c>
      <c r="E13" s="1" t="s">
        <v>153</v>
      </c>
      <c r="F13" s="1" t="s">
        <v>1971</v>
      </c>
      <c r="G13" s="1" t="s">
        <v>1941</v>
      </c>
      <c r="H13" s="70">
        <v>2</v>
      </c>
      <c r="I13" s="1" t="s">
        <v>1972</v>
      </c>
      <c r="J13" s="1" t="s">
        <v>1973</v>
      </c>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2" customFormat="1">
      <c r="A14" s="1" t="s">
        <v>42</v>
      </c>
      <c r="B14" s="1" t="s">
        <v>1964</v>
      </c>
      <c r="C14" s="70">
        <v>28</v>
      </c>
      <c r="D14" s="1" t="str">
        <f>DEC2HEX(HEX2DEC(INDEX(BaseAddressTable!$B$2:$B$98,(MATCH(A14,BaseAddressTable!$A$2:$A$98,0))))+HEX2DEC(C14))</f>
        <v>A0264028</v>
      </c>
      <c r="E14" s="1" t="s">
        <v>153</v>
      </c>
      <c r="F14" s="1" t="s">
        <v>1974</v>
      </c>
      <c r="G14" s="1" t="s">
        <v>1945</v>
      </c>
      <c r="H14" s="70">
        <v>3</v>
      </c>
      <c r="I14" s="1" t="s">
        <v>1975</v>
      </c>
      <c r="J14" s="1" t="s">
        <v>1976</v>
      </c>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2" customFormat="1">
      <c r="A15" s="1" t="s">
        <v>42</v>
      </c>
      <c r="B15" s="1" t="s">
        <v>1964</v>
      </c>
      <c r="C15" s="70">
        <v>28</v>
      </c>
      <c r="D15" s="1" t="str">
        <f>DEC2HEX(HEX2DEC(INDEX(BaseAddressTable!$B$2:$B$98,(MATCH(A15,BaseAddressTable!$A$2:$A$98,0))))+HEX2DEC(C15))</f>
        <v>A0264028</v>
      </c>
      <c r="E15" s="1" t="s">
        <v>153</v>
      </c>
      <c r="F15" s="1" t="s">
        <v>1977</v>
      </c>
      <c r="G15" s="1" t="s">
        <v>1949</v>
      </c>
      <c r="H15" s="70">
        <v>4</v>
      </c>
      <c r="I15" s="1" t="s">
        <v>1978</v>
      </c>
      <c r="J15" s="1" t="s">
        <v>1979</v>
      </c>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2" customFormat="1">
      <c r="A16" s="1" t="s">
        <v>42</v>
      </c>
      <c r="B16" s="1" t="s">
        <v>1964</v>
      </c>
      <c r="C16" s="70">
        <v>28</v>
      </c>
      <c r="D16" s="1" t="str">
        <f>DEC2HEX(HEX2DEC(INDEX(BaseAddressTable!$B$2:$B$98,(MATCH(A16,BaseAddressTable!$A$2:$A$98,0))))+HEX2DEC(C16))</f>
        <v>A0264028</v>
      </c>
      <c r="E16" s="1" t="s">
        <v>153</v>
      </c>
      <c r="F16" s="1" t="s">
        <v>1980</v>
      </c>
      <c r="G16" s="1" t="s">
        <v>1953</v>
      </c>
      <c r="H16" s="70">
        <v>5</v>
      </c>
      <c r="I16" s="1" t="s">
        <v>1981</v>
      </c>
      <c r="J16" s="1" t="s">
        <v>1982</v>
      </c>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2" customFormat="1">
      <c r="A17" s="1" t="s">
        <v>42</v>
      </c>
      <c r="B17" s="1" t="s">
        <v>1964</v>
      </c>
      <c r="C17" s="70">
        <v>28</v>
      </c>
      <c r="D17" s="1" t="str">
        <f>DEC2HEX(HEX2DEC(INDEX(BaseAddressTable!$B$2:$B$98,(MATCH(A17,BaseAddressTable!$A$2:$A$98,0))))+HEX2DEC(C17))</f>
        <v>A0264028</v>
      </c>
      <c r="E17" s="1" t="s">
        <v>153</v>
      </c>
      <c r="F17" s="1" t="s">
        <v>1983</v>
      </c>
      <c r="G17" s="1" t="s">
        <v>1957</v>
      </c>
      <c r="H17" s="70">
        <v>6</v>
      </c>
      <c r="I17" s="1" t="s">
        <v>1984</v>
      </c>
      <c r="J17" s="1" t="s">
        <v>1985</v>
      </c>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c r="A18" s="1" t="s">
        <v>42</v>
      </c>
      <c r="B18" s="1" t="s">
        <v>1964</v>
      </c>
      <c r="C18" s="70">
        <v>28</v>
      </c>
      <c r="D18" s="1" t="str">
        <f>DEC2HEX(HEX2DEC(INDEX(BaseAddressTable!$B$2:$B$98,(MATCH(A18,BaseAddressTable!$A$2:$A$98,0))))+HEX2DEC(C18))</f>
        <v>A0264028</v>
      </c>
      <c r="E18" s="1" t="s">
        <v>153</v>
      </c>
      <c r="F18" s="1" t="s">
        <v>1986</v>
      </c>
      <c r="G18" s="1" t="s">
        <v>1961</v>
      </c>
      <c r="H18" s="70">
        <v>7</v>
      </c>
      <c r="I18" s="1" t="s">
        <v>1987</v>
      </c>
      <c r="J18" s="1" t="s">
        <v>1988</v>
      </c>
    </row>
    <row r="19" spans="1:256">
      <c r="A19" s="1" t="s">
        <v>42</v>
      </c>
      <c r="B19" s="1" t="s">
        <v>1989</v>
      </c>
      <c r="C19" s="70">
        <v>30</v>
      </c>
      <c r="D19" s="1" t="str">
        <f>DEC2HEX(HEX2DEC(INDEX(BaseAddressTable!$B$2:$B$98,(MATCH(A19,BaseAddressTable!$A$2:$A$98,0))))+HEX2DEC(C19))</f>
        <v>A0264030</v>
      </c>
      <c r="E19" s="1" t="s">
        <v>153</v>
      </c>
      <c r="F19" s="1" t="s">
        <v>1990</v>
      </c>
      <c r="G19" s="1" t="s">
        <v>1933</v>
      </c>
      <c r="H19" s="70">
        <v>0</v>
      </c>
      <c r="I19" s="1" t="s">
        <v>1991</v>
      </c>
      <c r="J19" s="1" t="s">
        <v>1992</v>
      </c>
    </row>
    <row r="20" spans="1:256">
      <c r="A20" s="1" t="s">
        <v>42</v>
      </c>
      <c r="B20" s="1" t="s">
        <v>1989</v>
      </c>
      <c r="C20" s="70">
        <v>30</v>
      </c>
      <c r="D20" s="1" t="str">
        <f>DEC2HEX(HEX2DEC(INDEX(BaseAddressTable!$B$2:$B$98,(MATCH(A20,BaseAddressTable!$A$2:$A$98,0))))+HEX2DEC(C20))</f>
        <v>A0264030</v>
      </c>
      <c r="E20" s="1" t="s">
        <v>153</v>
      </c>
      <c r="F20" s="1" t="s">
        <v>1993</v>
      </c>
      <c r="G20" s="1" t="s">
        <v>1937</v>
      </c>
      <c r="H20" s="70">
        <v>0</v>
      </c>
      <c r="I20" s="1" t="s">
        <v>1994</v>
      </c>
      <c r="J20" s="1" t="s">
        <v>1995</v>
      </c>
    </row>
    <row r="21" spans="1:256">
      <c r="A21" s="1" t="s">
        <v>42</v>
      </c>
      <c r="B21" s="1" t="s">
        <v>1989</v>
      </c>
      <c r="C21" s="70">
        <v>30</v>
      </c>
      <c r="D21" s="1" t="str">
        <f>DEC2HEX(HEX2DEC(INDEX(BaseAddressTable!$B$2:$B$98,(MATCH(A21,BaseAddressTable!$A$2:$A$98,0))))+HEX2DEC(C21))</f>
        <v>A0264030</v>
      </c>
      <c r="E21" s="1" t="s">
        <v>153</v>
      </c>
      <c r="F21" s="1" t="s">
        <v>1996</v>
      </c>
      <c r="G21" s="1" t="s">
        <v>1941</v>
      </c>
      <c r="H21" s="70">
        <v>0</v>
      </c>
      <c r="I21" s="1" t="s">
        <v>1997</v>
      </c>
      <c r="J21" s="1" t="s">
        <v>1998</v>
      </c>
    </row>
    <row r="22" spans="1:256">
      <c r="A22" s="1" t="s">
        <v>42</v>
      </c>
      <c r="B22" s="1" t="s">
        <v>1989</v>
      </c>
      <c r="C22" s="70">
        <v>30</v>
      </c>
      <c r="D22" s="1" t="str">
        <f>DEC2HEX(HEX2DEC(INDEX(BaseAddressTable!$B$2:$B$98,(MATCH(A22,BaseAddressTable!$A$2:$A$98,0))))+HEX2DEC(C22))</f>
        <v>A0264030</v>
      </c>
      <c r="E22" s="1" t="s">
        <v>153</v>
      </c>
      <c r="F22" s="1" t="s">
        <v>1999</v>
      </c>
      <c r="G22" s="1" t="s">
        <v>1945</v>
      </c>
      <c r="H22" s="70">
        <v>0</v>
      </c>
      <c r="I22" s="1" t="s">
        <v>2000</v>
      </c>
      <c r="J22" s="1" t="s">
        <v>2001</v>
      </c>
    </row>
    <row r="23" spans="1:256">
      <c r="A23" s="1" t="s">
        <v>42</v>
      </c>
      <c r="B23" s="1" t="s">
        <v>1989</v>
      </c>
      <c r="C23" s="70">
        <v>30</v>
      </c>
      <c r="D23" s="1" t="str">
        <f>DEC2HEX(HEX2DEC(INDEX(BaseAddressTable!$B$2:$B$98,(MATCH(A23,BaseAddressTable!$A$2:$A$98,0))))+HEX2DEC(C23))</f>
        <v>A0264030</v>
      </c>
      <c r="E23" s="1" t="s">
        <v>153</v>
      </c>
      <c r="F23" s="1" t="s">
        <v>2002</v>
      </c>
      <c r="G23" s="1" t="s">
        <v>1949</v>
      </c>
      <c r="H23" s="70">
        <v>1</v>
      </c>
      <c r="I23" s="1" t="s">
        <v>2003</v>
      </c>
      <c r="J23" s="1" t="s">
        <v>2004</v>
      </c>
    </row>
    <row r="24" spans="1:256">
      <c r="A24" s="1" t="s">
        <v>42</v>
      </c>
      <c r="B24" s="1" t="s">
        <v>1989</v>
      </c>
      <c r="C24" s="70">
        <v>30</v>
      </c>
      <c r="D24" s="1" t="str">
        <f>DEC2HEX(HEX2DEC(INDEX(BaseAddressTable!$B$2:$B$98,(MATCH(A24,BaseAddressTable!$A$2:$A$98,0))))+HEX2DEC(C24))</f>
        <v>A0264030</v>
      </c>
      <c r="E24" s="1" t="s">
        <v>153</v>
      </c>
      <c r="F24" s="1" t="s">
        <v>2005</v>
      </c>
      <c r="G24" s="1" t="s">
        <v>1953</v>
      </c>
      <c r="H24" s="70">
        <v>1</v>
      </c>
      <c r="I24" s="1" t="s">
        <v>2006</v>
      </c>
      <c r="J24" s="1" t="s">
        <v>2007</v>
      </c>
    </row>
    <row r="25" spans="1:256">
      <c r="A25" s="1" t="s">
        <v>42</v>
      </c>
      <c r="B25" s="1" t="s">
        <v>1989</v>
      </c>
      <c r="C25" s="70">
        <v>30</v>
      </c>
      <c r="D25" s="1" t="str">
        <f>DEC2HEX(HEX2DEC(INDEX(BaseAddressTable!$B$2:$B$98,(MATCH(A25,BaseAddressTable!$A$2:$A$98,0))))+HEX2DEC(C25))</f>
        <v>A0264030</v>
      </c>
      <c r="E25" s="1" t="s">
        <v>153</v>
      </c>
      <c r="F25" s="1" t="s">
        <v>2008</v>
      </c>
      <c r="G25" s="1" t="s">
        <v>1957</v>
      </c>
      <c r="H25" s="70">
        <v>1</v>
      </c>
      <c r="I25" s="1" t="s">
        <v>2009</v>
      </c>
      <c r="J25" s="1" t="s">
        <v>2010</v>
      </c>
    </row>
    <row r="26" spans="1:256">
      <c r="A26" s="1" t="s">
        <v>42</v>
      </c>
      <c r="B26" s="1" t="s">
        <v>1989</v>
      </c>
      <c r="C26" s="70">
        <v>30</v>
      </c>
      <c r="D26" s="1" t="str">
        <f>DEC2HEX(HEX2DEC(INDEX(BaseAddressTable!$B$2:$B$98,(MATCH(A26,BaseAddressTable!$A$2:$A$98,0))))+HEX2DEC(C26))</f>
        <v>A0264030</v>
      </c>
      <c r="E26" s="1" t="s">
        <v>153</v>
      </c>
      <c r="F26" s="1" t="s">
        <v>2011</v>
      </c>
      <c r="G26" s="1" t="s">
        <v>1961</v>
      </c>
      <c r="H26" s="70">
        <v>1</v>
      </c>
      <c r="I26" s="1" t="s">
        <v>2012</v>
      </c>
      <c r="J26" s="1" t="s">
        <v>2013</v>
      </c>
    </row>
    <row r="27" spans="1:256">
      <c r="A27" s="1" t="s">
        <v>42</v>
      </c>
      <c r="B27" s="1" t="s">
        <v>2014</v>
      </c>
      <c r="C27" s="70">
        <v>100</v>
      </c>
      <c r="D27" s="1" t="str">
        <f>DEC2HEX(HEX2DEC(INDEX(BaseAddressTable!$B$2:$B$98,(MATCH(A27,BaseAddressTable!$A$2:$A$98,0))))+HEX2DEC(C27))</f>
        <v>A0264100</v>
      </c>
      <c r="E27" s="1" t="s">
        <v>153</v>
      </c>
      <c r="F27" s="1" t="s">
        <v>2015</v>
      </c>
      <c r="G27" s="1" t="s">
        <v>166</v>
      </c>
      <c r="H27" s="70">
        <v>0</v>
      </c>
      <c r="I27" s="1" t="s">
        <v>2016</v>
      </c>
      <c r="J27" s="1" t="s">
        <v>2017</v>
      </c>
    </row>
    <row r="28" spans="1:256">
      <c r="A28" s="1" t="s">
        <v>42</v>
      </c>
      <c r="B28" s="1" t="s">
        <v>2014</v>
      </c>
      <c r="C28" s="70">
        <v>100</v>
      </c>
      <c r="D28" s="1" t="str">
        <f>DEC2HEX(HEX2DEC(INDEX(BaseAddressTable!$B$2:$B$98,(MATCH(A28,BaseAddressTable!$A$2:$A$98,0))))+HEX2DEC(C28))</f>
        <v>A0264100</v>
      </c>
      <c r="E28" s="1" t="s">
        <v>153</v>
      </c>
      <c r="F28" s="1" t="s">
        <v>2018</v>
      </c>
      <c r="G28" s="1" t="s">
        <v>1941</v>
      </c>
      <c r="H28" s="70">
        <v>0</v>
      </c>
      <c r="I28" s="1" t="s">
        <v>2019</v>
      </c>
      <c r="J28" s="1" t="s">
        <v>2020</v>
      </c>
    </row>
    <row r="29" spans="1:256">
      <c r="A29" s="1" t="s">
        <v>42</v>
      </c>
      <c r="B29" s="1" t="s">
        <v>2014</v>
      </c>
      <c r="C29" s="70">
        <v>100</v>
      </c>
      <c r="D29" s="1" t="str">
        <f>DEC2HEX(HEX2DEC(INDEX(BaseAddressTable!$B$2:$B$98,(MATCH(A29,BaseAddressTable!$A$2:$A$98,0))))+HEX2DEC(C29))</f>
        <v>A0264100</v>
      </c>
      <c r="E29" s="1" t="s">
        <v>153</v>
      </c>
      <c r="F29" s="1" t="s">
        <v>2021</v>
      </c>
      <c r="G29" s="1" t="s">
        <v>344</v>
      </c>
      <c r="H29" s="70">
        <v>0</v>
      </c>
      <c r="I29" s="1" t="s">
        <v>2022</v>
      </c>
      <c r="J29" s="1" t="s">
        <v>2023</v>
      </c>
    </row>
    <row r="30" spans="1:256">
      <c r="A30" s="1" t="s">
        <v>42</v>
      </c>
      <c r="B30" s="1" t="s">
        <v>2024</v>
      </c>
      <c r="C30" s="70">
        <v>104</v>
      </c>
      <c r="D30" s="1" t="str">
        <f>DEC2HEX(HEX2DEC(INDEX(BaseAddressTable!$B$2:$B$98,(MATCH(A30,BaseAddressTable!$A$2:$A$98,0))))+HEX2DEC(C30))</f>
        <v>A0264104</v>
      </c>
      <c r="E30" s="1" t="s">
        <v>153</v>
      </c>
      <c r="F30" s="1" t="s">
        <v>2025</v>
      </c>
      <c r="G30" s="1" t="s">
        <v>135</v>
      </c>
      <c r="H30" s="70" t="s">
        <v>2026</v>
      </c>
      <c r="I30" s="5" t="s">
        <v>2027</v>
      </c>
      <c r="J30" s="1" t="s">
        <v>2028</v>
      </c>
    </row>
    <row r="31" spans="1:256">
      <c r="A31" s="1" t="s">
        <v>42</v>
      </c>
      <c r="B31" s="1" t="s">
        <v>2029</v>
      </c>
      <c r="C31" s="70">
        <v>108</v>
      </c>
      <c r="D31" s="1" t="str">
        <f>DEC2HEX(HEX2DEC(INDEX(BaseAddressTable!$B$2:$B$98,(MATCH(A31,BaseAddressTable!$A$2:$A$98,0))))+HEX2DEC(C31))</f>
        <v>A0264108</v>
      </c>
      <c r="E31" s="1" t="s">
        <v>153</v>
      </c>
      <c r="F31" s="1" t="s">
        <v>2030</v>
      </c>
      <c r="G31" s="1" t="s">
        <v>166</v>
      </c>
      <c r="H31" s="70">
        <v>0</v>
      </c>
      <c r="I31" s="5" t="s">
        <v>2031</v>
      </c>
      <c r="J31" s="1" t="s">
        <v>2032</v>
      </c>
    </row>
    <row r="32" spans="1:256">
      <c r="A32" s="1" t="s">
        <v>42</v>
      </c>
      <c r="B32" s="1" t="s">
        <v>2029</v>
      </c>
      <c r="C32" s="70">
        <v>108</v>
      </c>
      <c r="D32" s="1" t="str">
        <f>DEC2HEX(HEX2DEC(INDEX(BaseAddressTable!$B$2:$B$98,(MATCH(A32,BaseAddressTable!$A$2:$A$98,0))))+HEX2DEC(C32))</f>
        <v>A0264108</v>
      </c>
      <c r="E32" s="1" t="s">
        <v>153</v>
      </c>
      <c r="F32" s="1" t="s">
        <v>2033</v>
      </c>
      <c r="G32" s="1" t="s">
        <v>255</v>
      </c>
      <c r="H32" s="70">
        <v>0</v>
      </c>
      <c r="I32" s="5" t="s">
        <v>2034</v>
      </c>
      <c r="J32" s="1" t="s">
        <v>2035</v>
      </c>
    </row>
    <row r="33" spans="1:10">
      <c r="A33" s="1" t="s">
        <v>42</v>
      </c>
      <c r="B33" s="1" t="s">
        <v>2029</v>
      </c>
      <c r="C33" s="70">
        <v>108</v>
      </c>
      <c r="D33" s="1" t="str">
        <f>DEC2HEX(HEX2DEC(INDEX(BaseAddressTable!$B$2:$B$98,(MATCH(A33,BaseAddressTable!$A$2:$A$98,0))))+HEX2DEC(C33))</f>
        <v>A0264108</v>
      </c>
      <c r="E33" s="1" t="s">
        <v>153</v>
      </c>
      <c r="F33" s="1" t="s">
        <v>2036</v>
      </c>
      <c r="G33" s="1" t="s">
        <v>323</v>
      </c>
      <c r="H33" s="70">
        <v>0</v>
      </c>
      <c r="I33" s="5" t="s">
        <v>2037</v>
      </c>
      <c r="J33" s="1" t="s">
        <v>2038</v>
      </c>
    </row>
    <row r="34" spans="1:10">
      <c r="A34" s="1" t="s">
        <v>42</v>
      </c>
      <c r="B34" s="1" t="s">
        <v>2029</v>
      </c>
      <c r="C34" s="70">
        <v>108</v>
      </c>
      <c r="D34" s="1" t="str">
        <f>DEC2HEX(HEX2DEC(INDEX(BaseAddressTable!$B$2:$B$98,(MATCH(A34,BaseAddressTable!$A$2:$A$98,0))))+HEX2DEC(C34))</f>
        <v>A0264108</v>
      </c>
      <c r="E34" s="1" t="s">
        <v>153</v>
      </c>
      <c r="F34" s="1" t="s">
        <v>2039</v>
      </c>
      <c r="G34" s="1" t="s">
        <v>308</v>
      </c>
      <c r="H34" s="70">
        <v>0</v>
      </c>
      <c r="I34" s="5" t="s">
        <v>2040</v>
      </c>
      <c r="J34" s="1" t="s">
        <v>2041</v>
      </c>
    </row>
    <row r="35" spans="1:10">
      <c r="A35" s="1" t="s">
        <v>42</v>
      </c>
      <c r="B35" s="1" t="s">
        <v>2029</v>
      </c>
      <c r="C35" s="70">
        <v>108</v>
      </c>
      <c r="D35" s="1" t="str">
        <f>DEC2HEX(HEX2DEC(INDEX(BaseAddressTable!$B$2:$B$98,(MATCH(A35,BaseAddressTable!$A$2:$A$98,0))))+HEX2DEC(C35))</f>
        <v>A0264108</v>
      </c>
      <c r="E35" s="1" t="s">
        <v>153</v>
      </c>
      <c r="F35" s="1" t="s">
        <v>2042</v>
      </c>
      <c r="G35" s="1" t="s">
        <v>176</v>
      </c>
      <c r="H35" s="70">
        <v>0</v>
      </c>
      <c r="I35" s="5" t="s">
        <v>2043</v>
      </c>
      <c r="J35" s="1" t="s">
        <v>2044</v>
      </c>
    </row>
    <row r="36" spans="1:10">
      <c r="A36" s="1" t="s">
        <v>42</v>
      </c>
      <c r="B36" s="1" t="s">
        <v>2029</v>
      </c>
      <c r="C36" s="70">
        <v>108</v>
      </c>
      <c r="D36" s="1" t="str">
        <f>DEC2HEX(HEX2DEC(INDEX(BaseAddressTable!$B$2:$B$98,(MATCH(A36,BaseAddressTable!$A$2:$A$98,0))))+HEX2DEC(C36))</f>
        <v>A0264108</v>
      </c>
      <c r="E36" s="1" t="s">
        <v>153</v>
      </c>
      <c r="F36" s="1" t="s">
        <v>2045</v>
      </c>
      <c r="G36" s="1" t="s">
        <v>232</v>
      </c>
      <c r="H36" s="70">
        <v>0</v>
      </c>
      <c r="I36" s="5" t="s">
        <v>2046</v>
      </c>
      <c r="J36" s="1" t="s">
        <v>2047</v>
      </c>
    </row>
    <row r="37" spans="1:10">
      <c r="A37" s="1" t="s">
        <v>42</v>
      </c>
      <c r="B37" s="1" t="s">
        <v>2029</v>
      </c>
      <c r="C37" s="70">
        <v>108</v>
      </c>
      <c r="D37" s="1" t="str">
        <f>DEC2HEX(HEX2DEC(INDEX(BaseAddressTable!$B$2:$B$98,(MATCH(A37,BaseAddressTable!$A$2:$A$98,0))))+HEX2DEC(C37))</f>
        <v>A0264108</v>
      </c>
      <c r="E37" s="1" t="s">
        <v>153</v>
      </c>
      <c r="F37" s="1" t="s">
        <v>2048</v>
      </c>
      <c r="G37" s="1" t="s">
        <v>235</v>
      </c>
      <c r="H37" s="70">
        <v>0</v>
      </c>
      <c r="I37" s="5" t="s">
        <v>2049</v>
      </c>
      <c r="J37" s="1" t="s">
        <v>2050</v>
      </c>
    </row>
    <row r="38" spans="1:10">
      <c r="A38" s="1" t="s">
        <v>42</v>
      </c>
      <c r="B38" s="1" t="s">
        <v>2029</v>
      </c>
      <c r="C38" s="70">
        <v>108</v>
      </c>
      <c r="D38" s="1" t="str">
        <f>DEC2HEX(HEX2DEC(INDEX(BaseAddressTable!$B$2:$B$98,(MATCH(A38,BaseAddressTable!$A$2:$A$98,0))))+HEX2DEC(C38))</f>
        <v>A0264108</v>
      </c>
      <c r="E38" s="1" t="s">
        <v>153</v>
      </c>
      <c r="F38" s="1" t="s">
        <v>2051</v>
      </c>
      <c r="G38" s="1" t="s">
        <v>238</v>
      </c>
      <c r="H38" s="70">
        <v>0</v>
      </c>
      <c r="I38" s="5" t="s">
        <v>2052</v>
      </c>
      <c r="J38" s="1" t="s">
        <v>2053</v>
      </c>
    </row>
    <row r="39" spans="1:10">
      <c r="A39" s="1" t="s">
        <v>42</v>
      </c>
      <c r="B39" s="1" t="s">
        <v>2054</v>
      </c>
      <c r="C39" s="70" t="s">
        <v>2055</v>
      </c>
      <c r="D39" s="1" t="str">
        <f>DEC2HEX(HEX2DEC(INDEX(BaseAddressTable!$B$2:$B$98,(MATCH(A39,BaseAddressTable!$A$2:$A$98,0))))+HEX2DEC(C39))</f>
        <v>A026410C</v>
      </c>
      <c r="E39" s="1" t="s">
        <v>153</v>
      </c>
      <c r="F39" s="1" t="s">
        <v>2056</v>
      </c>
      <c r="G39" s="1" t="s">
        <v>2057</v>
      </c>
      <c r="H39" s="70">
        <v>0</v>
      </c>
      <c r="I39" s="5" t="s">
        <v>2058</v>
      </c>
      <c r="J39" s="1" t="s">
        <v>2059</v>
      </c>
    </row>
    <row r="40" spans="1:10">
      <c r="A40" s="1" t="s">
        <v>42</v>
      </c>
      <c r="B40" s="1" t="s">
        <v>2054</v>
      </c>
      <c r="C40" s="70" t="s">
        <v>2055</v>
      </c>
      <c r="D40" s="1" t="str">
        <f>DEC2HEX(HEX2DEC(INDEX(BaseAddressTable!$B$2:$B$98,(MATCH(A40,BaseAddressTable!$A$2:$A$98,0))))+HEX2DEC(C40))</f>
        <v>A026410C</v>
      </c>
      <c r="E40" s="1" t="s">
        <v>153</v>
      </c>
      <c r="F40" s="1" t="s">
        <v>2060</v>
      </c>
      <c r="G40" s="1" t="s">
        <v>238</v>
      </c>
      <c r="H40" s="70">
        <v>0</v>
      </c>
      <c r="I40" s="5" t="s">
        <v>2061</v>
      </c>
      <c r="J40" s="1" t="s">
        <v>2062</v>
      </c>
    </row>
    <row r="41" spans="1:10">
      <c r="A41" s="1" t="s">
        <v>42</v>
      </c>
      <c r="B41" s="1" t="s">
        <v>2054</v>
      </c>
      <c r="C41" s="70" t="s">
        <v>2055</v>
      </c>
      <c r="D41" s="1" t="str">
        <f>DEC2HEX(HEX2DEC(INDEX(BaseAddressTable!$B$2:$B$98,(MATCH(A41,BaseAddressTable!$A$2:$A$98,0))))+HEX2DEC(C41))</f>
        <v>A026410C</v>
      </c>
      <c r="E41" s="1" t="s">
        <v>153</v>
      </c>
      <c r="F41" s="1" t="s">
        <v>2063</v>
      </c>
      <c r="G41" s="1" t="s">
        <v>2064</v>
      </c>
      <c r="H41" s="70">
        <v>0</v>
      </c>
      <c r="I41" s="5" t="s">
        <v>2065</v>
      </c>
      <c r="J41" s="1" t="s">
        <v>2066</v>
      </c>
    </row>
    <row r="42" spans="1:10">
      <c r="A42" s="1" t="s">
        <v>42</v>
      </c>
      <c r="B42" s="1" t="s">
        <v>2054</v>
      </c>
      <c r="C42" s="70" t="s">
        <v>2055</v>
      </c>
      <c r="D42" s="1" t="str">
        <f>DEC2HEX(HEX2DEC(INDEX(BaseAddressTable!$B$2:$B$98,(MATCH(A42,BaseAddressTable!$A$2:$A$98,0))))+HEX2DEC(C42))</f>
        <v>A026410C</v>
      </c>
      <c r="E42" s="1" t="s">
        <v>153</v>
      </c>
      <c r="F42" s="1" t="s">
        <v>2067</v>
      </c>
      <c r="G42" s="1" t="s">
        <v>356</v>
      </c>
      <c r="H42" s="70">
        <v>0</v>
      </c>
      <c r="I42" s="5" t="s">
        <v>2068</v>
      </c>
      <c r="J42" s="1" t="s">
        <v>2069</v>
      </c>
    </row>
    <row r="43" spans="1:10">
      <c r="A43" s="1" t="s">
        <v>42</v>
      </c>
      <c r="B43" s="1" t="s">
        <v>2054</v>
      </c>
      <c r="C43" s="70" t="s">
        <v>2055</v>
      </c>
      <c r="D43" s="1" t="str">
        <f>DEC2HEX(HEX2DEC(INDEX(BaseAddressTable!$B$2:$B$98,(MATCH(A43,BaseAddressTable!$A$2:$A$98,0))))+HEX2DEC(C43))</f>
        <v>A026410C</v>
      </c>
      <c r="E43" s="1" t="s">
        <v>153</v>
      </c>
      <c r="F43" s="1" t="s">
        <v>2070</v>
      </c>
      <c r="G43" s="1" t="s">
        <v>2071</v>
      </c>
      <c r="H43" s="70">
        <v>0</v>
      </c>
      <c r="I43" s="5" t="s">
        <v>2072</v>
      </c>
      <c r="J43" s="1" t="s">
        <v>2073</v>
      </c>
    </row>
    <row r="44" spans="1:10">
      <c r="A44" s="1" t="s">
        <v>42</v>
      </c>
      <c r="B44" s="1" t="s">
        <v>2054</v>
      </c>
      <c r="C44" s="70" t="s">
        <v>2055</v>
      </c>
      <c r="D44" s="1" t="str">
        <f>DEC2HEX(HEX2DEC(INDEX(BaseAddressTable!$B$2:$B$98,(MATCH(A44,BaseAddressTable!$A$2:$A$98,0))))+HEX2DEC(C44))</f>
        <v>A026410C</v>
      </c>
      <c r="E44" s="1" t="s">
        <v>153</v>
      </c>
      <c r="F44" s="1" t="s">
        <v>2074</v>
      </c>
      <c r="G44" s="1" t="s">
        <v>481</v>
      </c>
      <c r="H44" s="70">
        <v>0</v>
      </c>
      <c r="I44" s="5" t="s">
        <v>2075</v>
      </c>
      <c r="J44" s="1" t="s">
        <v>2076</v>
      </c>
    </row>
    <row r="45" spans="1:10">
      <c r="A45" s="1" t="s">
        <v>42</v>
      </c>
      <c r="B45" s="1" t="s">
        <v>2054</v>
      </c>
      <c r="C45" s="70" t="s">
        <v>2055</v>
      </c>
      <c r="D45" s="1" t="str">
        <f>DEC2HEX(HEX2DEC(INDEX(BaseAddressTable!$B$2:$B$98,(MATCH(A45,BaseAddressTable!$A$2:$A$98,0))))+HEX2DEC(C45))</f>
        <v>A026410C</v>
      </c>
      <c r="E45" s="1" t="s">
        <v>153</v>
      </c>
      <c r="F45" s="1" t="s">
        <v>2077</v>
      </c>
      <c r="G45" s="1" t="s">
        <v>2078</v>
      </c>
      <c r="H45" s="70">
        <v>0</v>
      </c>
      <c r="I45" s="5" t="s">
        <v>2079</v>
      </c>
      <c r="J45" s="1" t="s">
        <v>2080</v>
      </c>
    </row>
    <row r="46" spans="1:10">
      <c r="A46" s="1" t="s">
        <v>42</v>
      </c>
      <c r="B46" s="1" t="s">
        <v>2054</v>
      </c>
      <c r="C46" s="70" t="s">
        <v>2055</v>
      </c>
      <c r="D46" s="1" t="str">
        <f>DEC2HEX(HEX2DEC(INDEX(BaseAddressTable!$B$2:$B$98,(MATCH(A46,BaseAddressTable!$A$2:$A$98,0))))+HEX2DEC(C46))</f>
        <v>A026410C</v>
      </c>
      <c r="E46" s="1" t="s">
        <v>153</v>
      </c>
      <c r="F46" s="1" t="s">
        <v>2081</v>
      </c>
      <c r="G46" s="1" t="s">
        <v>1083</v>
      </c>
      <c r="H46" s="70">
        <v>0</v>
      </c>
      <c r="I46" s="5" t="s">
        <v>2082</v>
      </c>
      <c r="J46" s="1" t="s">
        <v>2083</v>
      </c>
    </row>
    <row r="47" spans="1:10">
      <c r="A47" s="1" t="s">
        <v>42</v>
      </c>
      <c r="B47" s="1" t="s">
        <v>2084</v>
      </c>
      <c r="C47" s="70">
        <v>110</v>
      </c>
      <c r="D47" s="1" t="str">
        <f>DEC2HEX(HEX2DEC(INDEX(BaseAddressTable!$B$2:$B$98,(MATCH(A47,BaseAddressTable!$A$2:$A$98,0))))+HEX2DEC(C47))</f>
        <v>A0264110</v>
      </c>
      <c r="E47" s="1" t="s">
        <v>153</v>
      </c>
      <c r="F47" s="1" t="s">
        <v>2085</v>
      </c>
      <c r="G47" s="1" t="s">
        <v>2057</v>
      </c>
      <c r="H47" s="70">
        <v>0</v>
      </c>
      <c r="I47" s="5" t="s">
        <v>2086</v>
      </c>
      <c r="J47" s="1" t="s">
        <v>2087</v>
      </c>
    </row>
    <row r="48" spans="1:10">
      <c r="A48" s="1" t="s">
        <v>42</v>
      </c>
      <c r="B48" s="1" t="s">
        <v>2084</v>
      </c>
      <c r="C48" s="70">
        <v>110</v>
      </c>
      <c r="D48" s="1" t="str">
        <f>DEC2HEX(HEX2DEC(INDEX(BaseAddressTable!$B$2:$B$98,(MATCH(A48,BaseAddressTable!$A$2:$A$98,0))))+HEX2DEC(C48))</f>
        <v>A0264110</v>
      </c>
      <c r="E48" s="1" t="s">
        <v>153</v>
      </c>
      <c r="F48" s="1" t="s">
        <v>2088</v>
      </c>
      <c r="G48" s="1" t="s">
        <v>238</v>
      </c>
      <c r="H48" s="70">
        <v>0</v>
      </c>
      <c r="I48" s="5" t="s">
        <v>2089</v>
      </c>
      <c r="J48" s="1" t="s">
        <v>2090</v>
      </c>
    </row>
    <row r="49" spans="1:10">
      <c r="A49" s="1" t="s">
        <v>42</v>
      </c>
      <c r="B49" s="1" t="s">
        <v>2084</v>
      </c>
      <c r="C49" s="70">
        <v>110</v>
      </c>
      <c r="D49" s="1" t="str">
        <f>DEC2HEX(HEX2DEC(INDEX(BaseAddressTable!$B$2:$B$98,(MATCH(A49,BaseAddressTable!$A$2:$A$98,0))))+HEX2DEC(C49))</f>
        <v>A0264110</v>
      </c>
      <c r="E49" s="1" t="s">
        <v>153</v>
      </c>
      <c r="F49" s="1" t="s">
        <v>2091</v>
      </c>
      <c r="G49" s="1" t="s">
        <v>2064</v>
      </c>
      <c r="H49" s="70">
        <v>0</v>
      </c>
      <c r="I49" s="5" t="s">
        <v>2092</v>
      </c>
      <c r="J49" s="1" t="s">
        <v>2093</v>
      </c>
    </row>
    <row r="50" spans="1:10">
      <c r="A50" s="1" t="s">
        <v>42</v>
      </c>
      <c r="B50" s="1" t="s">
        <v>2084</v>
      </c>
      <c r="C50" s="70">
        <v>110</v>
      </c>
      <c r="D50" s="1" t="str">
        <f>DEC2HEX(HEX2DEC(INDEX(BaseAddressTable!$B$2:$B$98,(MATCH(A50,BaseAddressTable!$A$2:$A$98,0))))+HEX2DEC(C50))</f>
        <v>A0264110</v>
      </c>
      <c r="E50" s="1" t="s">
        <v>153</v>
      </c>
      <c r="F50" s="1" t="s">
        <v>2094</v>
      </c>
      <c r="G50" s="1" t="s">
        <v>356</v>
      </c>
      <c r="H50" s="70">
        <v>0</v>
      </c>
      <c r="I50" s="5" t="s">
        <v>2095</v>
      </c>
      <c r="J50" s="1" t="s">
        <v>2096</v>
      </c>
    </row>
    <row r="51" spans="1:10">
      <c r="A51" s="1" t="s">
        <v>42</v>
      </c>
      <c r="B51" s="1" t="s">
        <v>2084</v>
      </c>
      <c r="C51" s="70">
        <v>110</v>
      </c>
      <c r="D51" s="1" t="str">
        <f>DEC2HEX(HEX2DEC(INDEX(BaseAddressTable!$B$2:$B$98,(MATCH(A51,BaseAddressTable!$A$2:$A$98,0))))+HEX2DEC(C51))</f>
        <v>A0264110</v>
      </c>
      <c r="E51" s="1" t="s">
        <v>153</v>
      </c>
      <c r="F51" s="1" t="s">
        <v>2097</v>
      </c>
      <c r="G51" s="1" t="s">
        <v>2071</v>
      </c>
      <c r="H51" s="70">
        <v>0</v>
      </c>
      <c r="I51" s="5" t="s">
        <v>2098</v>
      </c>
      <c r="J51" s="1" t="s">
        <v>2099</v>
      </c>
    </row>
    <row r="52" spans="1:10">
      <c r="A52" s="1" t="s">
        <v>42</v>
      </c>
      <c r="B52" s="1" t="s">
        <v>2084</v>
      </c>
      <c r="C52" s="70">
        <v>110</v>
      </c>
      <c r="D52" s="1" t="str">
        <f>DEC2HEX(HEX2DEC(INDEX(BaseAddressTable!$B$2:$B$98,(MATCH(A52,BaseAddressTable!$A$2:$A$98,0))))+HEX2DEC(C52))</f>
        <v>A0264110</v>
      </c>
      <c r="E52" s="1" t="s">
        <v>153</v>
      </c>
      <c r="F52" s="1" t="s">
        <v>2100</v>
      </c>
      <c r="G52" s="1" t="s">
        <v>481</v>
      </c>
      <c r="H52" s="70">
        <v>0</v>
      </c>
      <c r="I52" s="5" t="s">
        <v>2101</v>
      </c>
      <c r="J52" s="1" t="s">
        <v>2102</v>
      </c>
    </row>
    <row r="53" spans="1:10">
      <c r="A53" s="1" t="s">
        <v>42</v>
      </c>
      <c r="B53" s="1" t="s">
        <v>2084</v>
      </c>
      <c r="C53" s="70">
        <v>110</v>
      </c>
      <c r="D53" s="1" t="str">
        <f>DEC2HEX(HEX2DEC(INDEX(BaseAddressTable!$B$2:$B$98,(MATCH(A53,BaseAddressTable!$A$2:$A$98,0))))+HEX2DEC(C53))</f>
        <v>A0264110</v>
      </c>
      <c r="E53" s="1" t="s">
        <v>153</v>
      </c>
      <c r="F53" s="1" t="s">
        <v>2103</v>
      </c>
      <c r="G53" s="1" t="s">
        <v>2078</v>
      </c>
      <c r="H53" s="70">
        <v>0</v>
      </c>
      <c r="I53" s="5" t="s">
        <v>2104</v>
      </c>
      <c r="J53" s="1" t="s">
        <v>2105</v>
      </c>
    </row>
    <row r="54" spans="1:10">
      <c r="A54" s="1" t="s">
        <v>42</v>
      </c>
      <c r="B54" s="1" t="s">
        <v>2084</v>
      </c>
      <c r="C54" s="70">
        <v>110</v>
      </c>
      <c r="D54" s="1" t="str">
        <f>DEC2HEX(HEX2DEC(INDEX(BaseAddressTable!$B$2:$B$98,(MATCH(A54,BaseAddressTable!$A$2:$A$98,0))))+HEX2DEC(C54))</f>
        <v>A0264110</v>
      </c>
      <c r="E54" s="1" t="s">
        <v>153</v>
      </c>
      <c r="F54" s="1" t="s">
        <v>2106</v>
      </c>
      <c r="G54" s="1" t="s">
        <v>1083</v>
      </c>
      <c r="H54" s="70">
        <v>0</v>
      </c>
      <c r="I54" s="5" t="s">
        <v>2107</v>
      </c>
      <c r="J54" s="1" t="s">
        <v>2108</v>
      </c>
    </row>
    <row r="55" spans="1:10">
      <c r="A55" s="1" t="s">
        <v>42</v>
      </c>
      <c r="B55" s="1" t="s">
        <v>2109</v>
      </c>
      <c r="C55" s="70">
        <v>114</v>
      </c>
      <c r="D55" s="1" t="str">
        <f>DEC2HEX(HEX2DEC(INDEX(BaseAddressTable!$B$2:$B$98,(MATCH(A55,BaseAddressTable!$A$2:$A$98,0))))+HEX2DEC(C55))</f>
        <v>A0264114</v>
      </c>
      <c r="E55" s="1" t="s">
        <v>133</v>
      </c>
      <c r="F55" s="1" t="s">
        <v>2110</v>
      </c>
      <c r="G55" s="1" t="s">
        <v>2057</v>
      </c>
      <c r="H55" s="70" t="s">
        <v>2111</v>
      </c>
      <c r="I55" s="5" t="s">
        <v>2112</v>
      </c>
      <c r="J55" s="1" t="s">
        <v>2113</v>
      </c>
    </row>
    <row r="56" spans="1:10" ht="14.25" customHeight="1">
      <c r="A56" s="1" t="s">
        <v>42</v>
      </c>
      <c r="B56" s="1" t="s">
        <v>2109</v>
      </c>
      <c r="C56" s="70">
        <v>114</v>
      </c>
      <c r="D56" s="1" t="str">
        <f>DEC2HEX(HEX2DEC(INDEX(BaseAddressTable!$B$2:$B$98,(MATCH(A56,BaseAddressTable!$A$2:$A$98,0))))+HEX2DEC(C56))</f>
        <v>A0264114</v>
      </c>
      <c r="E56" s="1" t="s">
        <v>133</v>
      </c>
      <c r="F56" s="1" t="s">
        <v>2114</v>
      </c>
      <c r="G56" s="1" t="s">
        <v>2064</v>
      </c>
      <c r="H56" s="70" t="s">
        <v>2111</v>
      </c>
      <c r="I56" s="5" t="s">
        <v>2115</v>
      </c>
      <c r="J56" s="1" t="s">
        <v>2116</v>
      </c>
    </row>
    <row r="57" spans="1:10" ht="14.25" customHeight="1">
      <c r="A57" s="1" t="s">
        <v>42</v>
      </c>
      <c r="B57" s="1" t="s">
        <v>2109</v>
      </c>
      <c r="C57" s="70">
        <v>114</v>
      </c>
      <c r="D57" s="1" t="str">
        <f>DEC2HEX(HEX2DEC(INDEX(BaseAddressTable!$B$2:$B$98,(MATCH(A57,BaseAddressTable!$A$2:$A$98,0))))+HEX2DEC(C57))</f>
        <v>A0264114</v>
      </c>
      <c r="E57" s="1" t="s">
        <v>133</v>
      </c>
      <c r="F57" s="1" t="s">
        <v>2117</v>
      </c>
      <c r="G57" s="1" t="s">
        <v>2071</v>
      </c>
      <c r="H57" s="70" t="s">
        <v>2111</v>
      </c>
      <c r="I57" s="5" t="s">
        <v>2118</v>
      </c>
      <c r="J57" s="1" t="s">
        <v>2119</v>
      </c>
    </row>
    <row r="58" spans="1:10">
      <c r="A58" s="1" t="s">
        <v>42</v>
      </c>
      <c r="B58" s="1" t="s">
        <v>2109</v>
      </c>
      <c r="C58" s="70">
        <v>114</v>
      </c>
      <c r="D58" s="1" t="str">
        <f>DEC2HEX(HEX2DEC(INDEX(BaseAddressTable!$B$2:$B$98,(MATCH(A58,BaseAddressTable!$A$2:$A$98,0))))+HEX2DEC(C58))</f>
        <v>A0264114</v>
      </c>
      <c r="E58" s="1" t="s">
        <v>133</v>
      </c>
      <c r="F58" s="1" t="s">
        <v>2120</v>
      </c>
      <c r="G58" s="1" t="s">
        <v>2078</v>
      </c>
      <c r="H58" s="70" t="s">
        <v>2111</v>
      </c>
      <c r="I58" s="5" t="s">
        <v>2121</v>
      </c>
      <c r="J58" s="1" t="s">
        <v>2122</v>
      </c>
    </row>
    <row r="59" spans="1:10">
      <c r="A59" s="1" t="s">
        <v>42</v>
      </c>
      <c r="B59" s="1" t="s">
        <v>2123</v>
      </c>
      <c r="C59" s="70">
        <v>118</v>
      </c>
      <c r="D59" s="1" t="str">
        <f>DEC2HEX(HEX2DEC(INDEX(BaseAddressTable!$B$2:$B$98,(MATCH(A59,BaseAddressTable!$A$2:$A$98,0))))+HEX2DEC(C59))</f>
        <v>A0264118</v>
      </c>
      <c r="E59" s="1" t="s">
        <v>133</v>
      </c>
      <c r="F59" s="1" t="s">
        <v>2124</v>
      </c>
      <c r="G59" s="1" t="s">
        <v>2057</v>
      </c>
      <c r="H59" s="70" t="s">
        <v>2111</v>
      </c>
      <c r="I59" s="5" t="s">
        <v>2125</v>
      </c>
      <c r="J59" s="1" t="s">
        <v>2126</v>
      </c>
    </row>
    <row r="60" spans="1:10" ht="14.25" customHeight="1">
      <c r="A60" s="1" t="s">
        <v>42</v>
      </c>
      <c r="B60" s="1" t="s">
        <v>2123</v>
      </c>
      <c r="C60" s="70">
        <v>118</v>
      </c>
      <c r="D60" s="1" t="str">
        <f>DEC2HEX(HEX2DEC(INDEX(BaseAddressTable!$B$2:$B$98,(MATCH(A60,BaseAddressTable!$A$2:$A$98,0))))+HEX2DEC(C60))</f>
        <v>A0264118</v>
      </c>
      <c r="E60" s="1" t="s">
        <v>133</v>
      </c>
      <c r="F60" s="1" t="s">
        <v>2127</v>
      </c>
      <c r="G60" s="1" t="s">
        <v>2064</v>
      </c>
      <c r="H60" s="70" t="s">
        <v>2111</v>
      </c>
      <c r="I60" s="5" t="s">
        <v>2128</v>
      </c>
      <c r="J60" s="1" t="s">
        <v>2129</v>
      </c>
    </row>
    <row r="61" spans="1:10">
      <c r="A61" s="1" t="s">
        <v>42</v>
      </c>
      <c r="B61" s="1" t="s">
        <v>2123</v>
      </c>
      <c r="C61" s="70">
        <v>118</v>
      </c>
      <c r="D61" s="1" t="str">
        <f>DEC2HEX(HEX2DEC(INDEX(BaseAddressTable!$B$2:$B$98,(MATCH(A61,BaseAddressTable!$A$2:$A$98,0))))+HEX2DEC(C61))</f>
        <v>A0264118</v>
      </c>
      <c r="E61" s="1" t="s">
        <v>133</v>
      </c>
      <c r="F61" s="1" t="s">
        <v>2130</v>
      </c>
      <c r="G61" s="1" t="s">
        <v>2071</v>
      </c>
      <c r="H61" s="70" t="s">
        <v>2111</v>
      </c>
      <c r="I61" s="5" t="s">
        <v>2131</v>
      </c>
      <c r="J61" s="1" t="s">
        <v>2132</v>
      </c>
    </row>
    <row r="62" spans="1:10">
      <c r="A62" s="1" t="s">
        <v>42</v>
      </c>
      <c r="B62" s="1" t="s">
        <v>2123</v>
      </c>
      <c r="C62" s="70">
        <v>118</v>
      </c>
      <c r="D62" s="1" t="str">
        <f>DEC2HEX(HEX2DEC(INDEX(BaseAddressTable!$B$2:$B$98,(MATCH(A62,BaseAddressTable!$A$2:$A$98,0))))+HEX2DEC(C62))</f>
        <v>A0264118</v>
      </c>
      <c r="E62" s="1" t="s">
        <v>133</v>
      </c>
      <c r="F62" s="1" t="s">
        <v>2133</v>
      </c>
      <c r="G62" s="1" t="s">
        <v>2078</v>
      </c>
      <c r="H62" s="70" t="s">
        <v>2111</v>
      </c>
      <c r="I62" s="5" t="s">
        <v>2134</v>
      </c>
      <c r="J62" s="1" t="s">
        <v>2135</v>
      </c>
    </row>
    <row r="63" spans="1:10" ht="14.25" customHeight="1">
      <c r="A63" s="1" t="s">
        <v>42</v>
      </c>
      <c r="B63" s="1" t="s">
        <v>2136</v>
      </c>
      <c r="C63" s="70" t="s">
        <v>2137</v>
      </c>
      <c r="D63" s="1" t="str">
        <f>DEC2HEX(HEX2DEC(INDEX(BaseAddressTable!$B$2:$B$98,(MATCH(A63,BaseAddressTable!$A$2:$A$98,0))))+HEX2DEC(C63))</f>
        <v>A026411C</v>
      </c>
      <c r="E63" s="1" t="s">
        <v>153</v>
      </c>
      <c r="F63" s="1" t="s">
        <v>2138</v>
      </c>
      <c r="G63" s="1" t="s">
        <v>166</v>
      </c>
      <c r="H63" s="70">
        <v>0</v>
      </c>
      <c r="I63" s="5" t="s">
        <v>2139</v>
      </c>
      <c r="J63" s="1" t="s">
        <v>2140</v>
      </c>
    </row>
    <row r="64" spans="1:10">
      <c r="A64" s="1" t="s">
        <v>42</v>
      </c>
      <c r="B64" s="1" t="s">
        <v>2136</v>
      </c>
      <c r="C64" s="70" t="s">
        <v>2137</v>
      </c>
      <c r="D64" s="1" t="str">
        <f>DEC2HEX(HEX2DEC(INDEX(BaseAddressTable!$B$2:$B$98,(MATCH(A64,BaseAddressTable!$A$2:$A$98,0))))+HEX2DEC(C64))</f>
        <v>A026411C</v>
      </c>
      <c r="E64" s="1" t="s">
        <v>153</v>
      </c>
      <c r="F64" s="1" t="s">
        <v>2141</v>
      </c>
      <c r="G64" s="1" t="s">
        <v>255</v>
      </c>
      <c r="H64" s="70">
        <v>0</v>
      </c>
      <c r="I64" s="5" t="s">
        <v>2139</v>
      </c>
      <c r="J64" s="1" t="s">
        <v>2142</v>
      </c>
    </row>
    <row r="65" spans="1:10" ht="14.25" customHeight="1">
      <c r="A65" s="1" t="s">
        <v>42</v>
      </c>
      <c r="B65" s="1" t="s">
        <v>2136</v>
      </c>
      <c r="C65" s="70" t="s">
        <v>2137</v>
      </c>
      <c r="D65" s="1" t="str">
        <f>DEC2HEX(HEX2DEC(INDEX(BaseAddressTable!$B$2:$B$98,(MATCH(A65,BaseAddressTable!$A$2:$A$98,0))))+HEX2DEC(C65))</f>
        <v>A026411C</v>
      </c>
      <c r="E65" s="1" t="s">
        <v>153</v>
      </c>
      <c r="F65" s="1" t="s">
        <v>2143</v>
      </c>
      <c r="G65" s="1" t="s">
        <v>323</v>
      </c>
      <c r="H65" s="70">
        <v>0</v>
      </c>
      <c r="I65" s="5" t="s">
        <v>2139</v>
      </c>
      <c r="J65" s="1" t="s">
        <v>2144</v>
      </c>
    </row>
    <row r="66" spans="1:10" ht="14.25" customHeight="1">
      <c r="A66" s="1" t="s">
        <v>42</v>
      </c>
      <c r="B66" s="1" t="s">
        <v>2136</v>
      </c>
      <c r="C66" s="70" t="s">
        <v>2137</v>
      </c>
      <c r="D66" s="1" t="str">
        <f>DEC2HEX(HEX2DEC(INDEX(BaseAddressTable!$B$2:$B$98,(MATCH(A66,BaseAddressTable!$A$2:$A$98,0))))+HEX2DEC(C66))</f>
        <v>A026411C</v>
      </c>
      <c r="E66" s="1" t="s">
        <v>153</v>
      </c>
      <c r="F66" s="1" t="s">
        <v>2145</v>
      </c>
      <c r="G66" s="1" t="s">
        <v>308</v>
      </c>
      <c r="H66" s="70">
        <v>0</v>
      </c>
      <c r="I66" s="5" t="s">
        <v>2139</v>
      </c>
      <c r="J66" s="1" t="s">
        <v>2146</v>
      </c>
    </row>
    <row r="67" spans="1:10" ht="14.25" customHeight="1">
      <c r="A67" s="1" t="s">
        <v>42</v>
      </c>
      <c r="B67" s="1" t="s">
        <v>2136</v>
      </c>
      <c r="C67" s="70" t="s">
        <v>2137</v>
      </c>
      <c r="D67" s="1" t="str">
        <f>DEC2HEX(HEX2DEC(INDEX(BaseAddressTable!$B$2:$B$98,(MATCH(A67,BaseAddressTable!$A$2:$A$98,0))))+HEX2DEC(C67))</f>
        <v>A026411C</v>
      </c>
      <c r="E67" s="1" t="s">
        <v>153</v>
      </c>
      <c r="F67" s="1" t="s">
        <v>2147</v>
      </c>
      <c r="G67" s="1" t="s">
        <v>176</v>
      </c>
      <c r="H67" s="70">
        <v>0</v>
      </c>
      <c r="I67" s="5" t="s">
        <v>2139</v>
      </c>
      <c r="J67" s="1" t="s">
        <v>2148</v>
      </c>
    </row>
    <row r="68" spans="1:10" ht="14.25" customHeight="1">
      <c r="A68" s="1" t="s">
        <v>42</v>
      </c>
      <c r="B68" s="1" t="s">
        <v>2136</v>
      </c>
      <c r="C68" s="70" t="s">
        <v>2137</v>
      </c>
      <c r="D68" s="1" t="str">
        <f>DEC2HEX(HEX2DEC(INDEX(BaseAddressTable!$B$2:$B$98,(MATCH(A68,BaseAddressTable!$A$2:$A$98,0))))+HEX2DEC(C68))</f>
        <v>A026411C</v>
      </c>
      <c r="E68" s="1" t="s">
        <v>153</v>
      </c>
      <c r="F68" s="1" t="s">
        <v>2149</v>
      </c>
      <c r="G68" s="1" t="s">
        <v>232</v>
      </c>
      <c r="H68" s="70">
        <v>0</v>
      </c>
      <c r="I68" s="5" t="s">
        <v>2139</v>
      </c>
      <c r="J68" s="1" t="s">
        <v>2150</v>
      </c>
    </row>
    <row r="69" spans="1:10" ht="14.25" customHeight="1">
      <c r="A69" s="1" t="s">
        <v>42</v>
      </c>
      <c r="B69" s="1" t="s">
        <v>2136</v>
      </c>
      <c r="C69" s="70" t="s">
        <v>2137</v>
      </c>
      <c r="D69" s="1" t="str">
        <f>DEC2HEX(HEX2DEC(INDEX(BaseAddressTable!$B$2:$B$98,(MATCH(A69,BaseAddressTable!$A$2:$A$98,0))))+HEX2DEC(C69))</f>
        <v>A026411C</v>
      </c>
      <c r="E69" s="1" t="s">
        <v>153</v>
      </c>
      <c r="F69" s="1" t="s">
        <v>2151</v>
      </c>
      <c r="G69" s="1" t="s">
        <v>235</v>
      </c>
      <c r="H69" s="70">
        <v>0</v>
      </c>
      <c r="I69" s="5" t="s">
        <v>2139</v>
      </c>
      <c r="J69" s="1" t="s">
        <v>2152</v>
      </c>
    </row>
    <row r="70" spans="1:10" ht="14.25" customHeight="1">
      <c r="A70" s="1" t="s">
        <v>42</v>
      </c>
      <c r="B70" s="1" t="s">
        <v>2136</v>
      </c>
      <c r="C70" s="70" t="s">
        <v>2137</v>
      </c>
      <c r="D70" s="1" t="str">
        <f>DEC2HEX(HEX2DEC(INDEX(BaseAddressTable!$B$2:$B$98,(MATCH(A70,BaseAddressTable!$A$2:$A$98,0))))+HEX2DEC(C70))</f>
        <v>A026411C</v>
      </c>
      <c r="E70" s="1" t="s">
        <v>153</v>
      </c>
      <c r="F70" s="1" t="s">
        <v>2153</v>
      </c>
      <c r="G70" s="1" t="s">
        <v>238</v>
      </c>
      <c r="H70" s="70">
        <v>0</v>
      </c>
      <c r="I70" s="5" t="s">
        <v>2139</v>
      </c>
      <c r="J70" s="1" t="s">
        <v>2154</v>
      </c>
    </row>
    <row r="71" spans="1:10" ht="14.25" customHeight="1">
      <c r="A71" s="1" t="s">
        <v>42</v>
      </c>
      <c r="B71" s="1" t="s">
        <v>2136</v>
      </c>
      <c r="C71" s="70" t="s">
        <v>2137</v>
      </c>
      <c r="D71" s="1" t="str">
        <f>DEC2HEX(HEX2DEC(INDEX(BaseAddressTable!$B$2:$B$98,(MATCH(A71,BaseAddressTable!$A$2:$A$98,0))))+HEX2DEC(C71))</f>
        <v>A026411C</v>
      </c>
      <c r="E71" s="1" t="s">
        <v>153</v>
      </c>
      <c r="F71" s="1" t="s">
        <v>2155</v>
      </c>
      <c r="G71" s="1" t="s">
        <v>359</v>
      </c>
      <c r="H71" s="70">
        <v>0</v>
      </c>
      <c r="I71" s="5" t="s">
        <v>2156</v>
      </c>
      <c r="J71" s="1" t="s">
        <v>2157</v>
      </c>
    </row>
    <row r="72" spans="1:10" ht="14.25" customHeight="1">
      <c r="A72" s="1" t="s">
        <v>42</v>
      </c>
      <c r="B72" s="1" t="s">
        <v>2136</v>
      </c>
      <c r="C72" s="70" t="s">
        <v>2137</v>
      </c>
      <c r="D72" s="1" t="str">
        <f>DEC2HEX(HEX2DEC(INDEX(BaseAddressTable!$B$2:$B$98,(MATCH(A72,BaseAddressTable!$A$2:$A$98,0))))+HEX2DEC(C72))</f>
        <v>A026411C</v>
      </c>
      <c r="E72" s="1" t="s">
        <v>153</v>
      </c>
      <c r="F72" s="1" t="s">
        <v>2158</v>
      </c>
      <c r="G72" s="1" t="s">
        <v>362</v>
      </c>
      <c r="H72" s="70">
        <v>0</v>
      </c>
      <c r="I72" s="5" t="s">
        <v>2159</v>
      </c>
      <c r="J72" s="1" t="s">
        <v>2160</v>
      </c>
    </row>
    <row r="73" spans="1:10" ht="14.25" customHeight="1">
      <c r="A73" s="1" t="s">
        <v>42</v>
      </c>
      <c r="B73" s="1" t="s">
        <v>2136</v>
      </c>
      <c r="C73" s="70" t="s">
        <v>2137</v>
      </c>
      <c r="D73" s="1" t="str">
        <f>DEC2HEX(HEX2DEC(INDEX(BaseAddressTable!$B$2:$B$98,(MATCH(A73,BaseAddressTable!$A$2:$A$98,0))))+HEX2DEC(C73))</f>
        <v>A026411C</v>
      </c>
      <c r="E73" s="1" t="s">
        <v>153</v>
      </c>
      <c r="F73" s="1" t="s">
        <v>2161</v>
      </c>
      <c r="G73" s="1" t="s">
        <v>365</v>
      </c>
      <c r="H73" s="70">
        <v>0</v>
      </c>
      <c r="I73" s="5" t="s">
        <v>2162</v>
      </c>
      <c r="J73" s="1" t="s">
        <v>2163</v>
      </c>
    </row>
    <row r="74" spans="1:10" ht="14.25" customHeight="1">
      <c r="A74" s="1" t="s">
        <v>42</v>
      </c>
      <c r="B74" s="1" t="s">
        <v>2136</v>
      </c>
      <c r="C74" s="70" t="s">
        <v>2137</v>
      </c>
      <c r="D74" s="1" t="str">
        <f>DEC2HEX(HEX2DEC(INDEX(BaseAddressTable!$B$2:$B$98,(MATCH(A74,BaseAddressTable!$A$2:$A$98,0))))+HEX2DEC(C74))</f>
        <v>A026411C</v>
      </c>
      <c r="E74" s="1" t="s">
        <v>153</v>
      </c>
      <c r="F74" s="1" t="s">
        <v>2164</v>
      </c>
      <c r="G74" s="1" t="s">
        <v>473</v>
      </c>
      <c r="H74" s="70">
        <v>0</v>
      </c>
      <c r="I74" s="5" t="s">
        <v>2165</v>
      </c>
      <c r="J74" s="1" t="s">
        <v>2166</v>
      </c>
    </row>
    <row r="75" spans="1:10" ht="14.25" customHeight="1">
      <c r="A75" s="1" t="s">
        <v>42</v>
      </c>
      <c r="B75" s="1" t="s">
        <v>2136</v>
      </c>
      <c r="C75" s="70" t="s">
        <v>2137</v>
      </c>
      <c r="D75" s="1" t="str">
        <f>DEC2HEX(HEX2DEC(INDEX(BaseAddressTable!$B$2:$B$98,(MATCH(A75,BaseAddressTable!$A$2:$A$98,0))))+HEX2DEC(C75))</f>
        <v>A026411C</v>
      </c>
      <c r="E75" s="1" t="s">
        <v>153</v>
      </c>
      <c r="F75" s="1" t="s">
        <v>2167</v>
      </c>
      <c r="G75" s="1" t="s">
        <v>475</v>
      </c>
      <c r="H75" s="70">
        <v>0</v>
      </c>
      <c r="I75" s="5" t="s">
        <v>2168</v>
      </c>
      <c r="J75" s="1" t="s">
        <v>2169</v>
      </c>
    </row>
    <row r="76" spans="1:10" ht="14.25" customHeight="1">
      <c r="A76" s="1" t="s">
        <v>42</v>
      </c>
      <c r="B76" s="1" t="s">
        <v>2136</v>
      </c>
      <c r="C76" s="70" t="s">
        <v>2137</v>
      </c>
      <c r="D76" s="1" t="str">
        <f>DEC2HEX(HEX2DEC(INDEX(BaseAddressTable!$B$2:$B$98,(MATCH(A76,BaseAddressTable!$A$2:$A$98,0))))+HEX2DEC(C76))</f>
        <v>A026411C</v>
      </c>
      <c r="E76" s="1" t="s">
        <v>153</v>
      </c>
      <c r="F76" s="1" t="s">
        <v>2170</v>
      </c>
      <c r="G76" s="1" t="s">
        <v>477</v>
      </c>
      <c r="H76" s="70">
        <v>0</v>
      </c>
      <c r="I76" s="5" t="s">
        <v>2171</v>
      </c>
      <c r="J76" s="1" t="s">
        <v>2172</v>
      </c>
    </row>
    <row r="77" spans="1:10">
      <c r="A77" s="1" t="s">
        <v>42</v>
      </c>
      <c r="B77" s="1" t="s">
        <v>2136</v>
      </c>
      <c r="C77" s="70" t="s">
        <v>2137</v>
      </c>
      <c r="D77" s="1" t="str">
        <f>DEC2HEX(HEX2DEC(INDEX(BaseAddressTable!$B$2:$B$98,(MATCH(A77,BaseAddressTable!$A$2:$A$98,0))))+HEX2DEC(C77))</f>
        <v>A026411C</v>
      </c>
      <c r="E77" s="1" t="s">
        <v>153</v>
      </c>
      <c r="F77" s="1" t="s">
        <v>2173</v>
      </c>
      <c r="G77" s="1" t="s">
        <v>479</v>
      </c>
      <c r="H77" s="70">
        <v>0</v>
      </c>
      <c r="I77" s="5" t="s">
        <v>2174</v>
      </c>
      <c r="J77" s="1" t="s">
        <v>2175</v>
      </c>
    </row>
    <row r="78" spans="1:10">
      <c r="A78" s="1" t="s">
        <v>42</v>
      </c>
      <c r="B78" s="1" t="s">
        <v>2136</v>
      </c>
      <c r="C78" s="70" t="s">
        <v>2137</v>
      </c>
      <c r="D78" s="1" t="str">
        <f>DEC2HEX(HEX2DEC(INDEX(BaseAddressTable!$B$2:$B$98,(MATCH(A78,BaseAddressTable!$A$2:$A$98,0))))+HEX2DEC(C78))</f>
        <v>A026411C</v>
      </c>
      <c r="E78" s="1" t="s">
        <v>153</v>
      </c>
      <c r="F78" s="1" t="s">
        <v>2176</v>
      </c>
      <c r="G78" s="1" t="s">
        <v>481</v>
      </c>
      <c r="H78" s="70">
        <v>0</v>
      </c>
      <c r="I78" s="5" t="s">
        <v>2177</v>
      </c>
      <c r="J78" s="1" t="s">
        <v>2178</v>
      </c>
    </row>
    <row r="79" spans="1:10">
      <c r="A79" s="1" t="s">
        <v>42</v>
      </c>
      <c r="B79" s="1" t="s">
        <v>2179</v>
      </c>
      <c r="C79" s="70">
        <v>200</v>
      </c>
      <c r="D79" s="1" t="str">
        <f>DEC2HEX(HEX2DEC(INDEX(BaseAddressTable!$B$2:$B$98,(MATCH(A79,BaseAddressTable!$A$2:$A$98,0))))+HEX2DEC(C79))</f>
        <v>A0264200</v>
      </c>
      <c r="E79" s="1" t="s">
        <v>153</v>
      </c>
      <c r="F79" s="1" t="s">
        <v>2180</v>
      </c>
      <c r="G79" s="1" t="s">
        <v>166</v>
      </c>
      <c r="H79" s="70">
        <v>0</v>
      </c>
      <c r="I79" s="5" t="s">
        <v>2181</v>
      </c>
      <c r="J79" s="1" t="s">
        <v>2182</v>
      </c>
    </row>
    <row r="80" spans="1:10">
      <c r="A80" s="1" t="s">
        <v>42</v>
      </c>
      <c r="B80" s="1" t="s">
        <v>2179</v>
      </c>
      <c r="C80" s="70">
        <v>200</v>
      </c>
      <c r="D80" s="1" t="str">
        <f>DEC2HEX(HEX2DEC(INDEX(BaseAddressTable!$B$2:$B$98,(MATCH(A80,BaseAddressTable!$A$2:$A$98,0))))+HEX2DEC(C80))</f>
        <v>A0264200</v>
      </c>
      <c r="E80" s="1" t="s">
        <v>153</v>
      </c>
      <c r="F80" s="1" t="s">
        <v>2183</v>
      </c>
      <c r="G80" s="1" t="s">
        <v>255</v>
      </c>
      <c r="H80" s="70">
        <v>0</v>
      </c>
      <c r="I80" s="5" t="s">
        <v>2181</v>
      </c>
      <c r="J80" s="1" t="s">
        <v>2184</v>
      </c>
    </row>
    <row r="81" spans="1:10">
      <c r="A81" s="1" t="s">
        <v>42</v>
      </c>
      <c r="B81" s="1" t="s">
        <v>2179</v>
      </c>
      <c r="C81" s="70">
        <v>200</v>
      </c>
      <c r="D81" s="1" t="str">
        <f>DEC2HEX(HEX2DEC(INDEX(BaseAddressTable!$B$2:$B$98,(MATCH(A81,BaseAddressTable!$A$2:$A$98,0))))+HEX2DEC(C81))</f>
        <v>A0264200</v>
      </c>
      <c r="E81" s="1" t="s">
        <v>153</v>
      </c>
      <c r="F81" s="1" t="s">
        <v>2185</v>
      </c>
      <c r="G81" s="1" t="s">
        <v>323</v>
      </c>
      <c r="H81" s="70">
        <v>0</v>
      </c>
      <c r="I81" s="5" t="s">
        <v>2181</v>
      </c>
      <c r="J81" s="1" t="s">
        <v>2186</v>
      </c>
    </row>
    <row r="82" spans="1:10">
      <c r="A82" s="1" t="s">
        <v>42</v>
      </c>
      <c r="B82" s="1" t="s">
        <v>2179</v>
      </c>
      <c r="C82" s="70">
        <v>200</v>
      </c>
      <c r="D82" s="1" t="str">
        <f>DEC2HEX(HEX2DEC(INDEX(BaseAddressTable!$B$2:$B$98,(MATCH(A82,BaseAddressTable!$A$2:$A$98,0))))+HEX2DEC(C82))</f>
        <v>A0264200</v>
      </c>
      <c r="E82" s="1" t="s">
        <v>153</v>
      </c>
      <c r="F82" s="1" t="s">
        <v>2187</v>
      </c>
      <c r="G82" s="1" t="s">
        <v>308</v>
      </c>
      <c r="H82" s="70">
        <v>0</v>
      </c>
      <c r="I82" s="5" t="s">
        <v>2181</v>
      </c>
      <c r="J82" s="1" t="s">
        <v>2188</v>
      </c>
    </row>
    <row r="83" spans="1:10">
      <c r="A83" s="1" t="s">
        <v>42</v>
      </c>
      <c r="B83" s="1" t="s">
        <v>2179</v>
      </c>
      <c r="C83" s="70">
        <v>200</v>
      </c>
      <c r="D83" s="1" t="str">
        <f>DEC2HEX(HEX2DEC(INDEX(BaseAddressTable!$B$2:$B$98,(MATCH(A83,BaseAddressTable!$A$2:$A$98,0))))+HEX2DEC(C83))</f>
        <v>A0264200</v>
      </c>
      <c r="E83" s="1" t="s">
        <v>153</v>
      </c>
      <c r="F83" s="1" t="s">
        <v>2189</v>
      </c>
      <c r="G83" s="1" t="s">
        <v>176</v>
      </c>
      <c r="H83" s="70">
        <v>0</v>
      </c>
      <c r="I83" s="5" t="s">
        <v>2181</v>
      </c>
      <c r="J83" s="1" t="s">
        <v>2190</v>
      </c>
    </row>
    <row r="84" spans="1:10">
      <c r="A84" s="1" t="s">
        <v>42</v>
      </c>
      <c r="B84" s="1" t="s">
        <v>2179</v>
      </c>
      <c r="C84" s="70">
        <v>200</v>
      </c>
      <c r="D84" s="1" t="str">
        <f>DEC2HEX(HEX2DEC(INDEX(BaseAddressTable!$B$2:$B$98,(MATCH(A84,BaseAddressTable!$A$2:$A$98,0))))+HEX2DEC(C84))</f>
        <v>A0264200</v>
      </c>
      <c r="E84" s="1" t="s">
        <v>153</v>
      </c>
      <c r="F84" s="1" t="s">
        <v>2191</v>
      </c>
      <c r="G84" s="1" t="s">
        <v>232</v>
      </c>
      <c r="H84" s="70">
        <v>0</v>
      </c>
      <c r="I84" s="5" t="s">
        <v>2181</v>
      </c>
      <c r="J84" s="1" t="s">
        <v>2192</v>
      </c>
    </row>
    <row r="85" spans="1:10">
      <c r="A85" s="1" t="s">
        <v>42</v>
      </c>
      <c r="B85" s="1" t="s">
        <v>2179</v>
      </c>
      <c r="C85" s="70">
        <v>200</v>
      </c>
      <c r="D85" s="1" t="str">
        <f>DEC2HEX(HEX2DEC(INDEX(BaseAddressTable!$B$2:$B$98,(MATCH(A85,BaseAddressTable!$A$2:$A$98,0))))+HEX2DEC(C85))</f>
        <v>A0264200</v>
      </c>
      <c r="E85" s="1" t="s">
        <v>153</v>
      </c>
      <c r="F85" s="1" t="s">
        <v>2193</v>
      </c>
      <c r="G85" s="1" t="s">
        <v>235</v>
      </c>
      <c r="H85" s="70">
        <v>0</v>
      </c>
      <c r="I85" s="5" t="s">
        <v>2181</v>
      </c>
      <c r="J85" s="1" t="s">
        <v>2194</v>
      </c>
    </row>
    <row r="86" spans="1:10">
      <c r="A86" s="1" t="s">
        <v>42</v>
      </c>
      <c r="B86" s="1" t="s">
        <v>2179</v>
      </c>
      <c r="C86" s="70">
        <v>200</v>
      </c>
      <c r="D86" s="1" t="str">
        <f>DEC2HEX(HEX2DEC(INDEX(BaseAddressTable!$B$2:$B$98,(MATCH(A86,BaseAddressTable!$A$2:$A$98,0))))+HEX2DEC(C86))</f>
        <v>A0264200</v>
      </c>
      <c r="E86" s="1" t="s">
        <v>153</v>
      </c>
      <c r="F86" s="1" t="s">
        <v>2195</v>
      </c>
      <c r="G86" s="1" t="s">
        <v>238</v>
      </c>
      <c r="H86" s="70">
        <v>0</v>
      </c>
      <c r="I86" s="5" t="s">
        <v>2181</v>
      </c>
      <c r="J86" s="1" t="s">
        <v>2196</v>
      </c>
    </row>
    <row r="87" spans="1:10">
      <c r="A87" s="1" t="s">
        <v>42</v>
      </c>
      <c r="B87" s="1" t="s">
        <v>2197</v>
      </c>
      <c r="C87" s="70">
        <v>204</v>
      </c>
      <c r="D87" s="1" t="str">
        <f>DEC2HEX(HEX2DEC(INDEX(BaseAddressTable!$B$2:$B$98,(MATCH(A87,BaseAddressTable!$A$2:$A$98,0))))+HEX2DEC(C87))</f>
        <v>A0264204</v>
      </c>
      <c r="E87" s="1" t="s">
        <v>153</v>
      </c>
      <c r="F87" s="1" t="s">
        <v>2198</v>
      </c>
      <c r="G87" s="1" t="s">
        <v>166</v>
      </c>
      <c r="H87" s="70">
        <v>1</v>
      </c>
      <c r="I87" s="5" t="s">
        <v>2199</v>
      </c>
      <c r="J87" s="1" t="s">
        <v>2200</v>
      </c>
    </row>
    <row r="88" spans="1:10">
      <c r="A88" s="1" t="s">
        <v>42</v>
      </c>
      <c r="B88" s="1" t="s">
        <v>2197</v>
      </c>
      <c r="C88" s="70">
        <v>204</v>
      </c>
      <c r="D88" s="1" t="str">
        <f>DEC2HEX(HEX2DEC(INDEX(BaseAddressTable!$B$2:$B$98,(MATCH(A88,BaseAddressTable!$A$2:$A$98,0))))+HEX2DEC(C88))</f>
        <v>A0264204</v>
      </c>
      <c r="E88" s="1" t="s">
        <v>153</v>
      </c>
      <c r="F88" s="1" t="s">
        <v>2201</v>
      </c>
      <c r="G88" s="1" t="s">
        <v>255</v>
      </c>
      <c r="H88" s="70">
        <v>1</v>
      </c>
      <c r="I88" s="5"/>
      <c r="J88" s="1" t="s">
        <v>2202</v>
      </c>
    </row>
    <row r="89" spans="1:10">
      <c r="A89" s="1" t="s">
        <v>42</v>
      </c>
      <c r="B89" s="1" t="s">
        <v>2197</v>
      </c>
      <c r="C89" s="70">
        <v>204</v>
      </c>
      <c r="D89" s="1" t="str">
        <f>DEC2HEX(HEX2DEC(INDEX(BaseAddressTable!$B$2:$B$98,(MATCH(A89,BaseAddressTable!$A$2:$A$98,0))))+HEX2DEC(C89))</f>
        <v>A0264204</v>
      </c>
      <c r="E89" s="1" t="s">
        <v>153</v>
      </c>
      <c r="F89" s="1" t="s">
        <v>2203</v>
      </c>
      <c r="G89" s="1" t="s">
        <v>323</v>
      </c>
      <c r="H89" s="70">
        <v>0</v>
      </c>
      <c r="I89" s="5"/>
      <c r="J89" s="1" t="s">
        <v>2204</v>
      </c>
    </row>
    <row r="90" spans="1:10">
      <c r="A90" s="42" t="s">
        <v>42</v>
      </c>
      <c r="B90" s="44" t="s">
        <v>2197</v>
      </c>
      <c r="C90" s="72">
        <v>204</v>
      </c>
      <c r="D90" s="1" t="str">
        <f>DEC2HEX(HEX2DEC(INDEX(BaseAddressTable!$B$2:$B$98,(MATCH(A90,BaseAddressTable!$A$2:$A$98,0))))+HEX2DEC(C90))</f>
        <v>A0264204</v>
      </c>
      <c r="E90" s="44" t="s">
        <v>153</v>
      </c>
      <c r="F90" s="44" t="s">
        <v>2205</v>
      </c>
      <c r="G90" s="44" t="s">
        <v>308</v>
      </c>
      <c r="H90" s="72">
        <v>0</v>
      </c>
      <c r="I90" s="49" t="s">
        <v>2206</v>
      </c>
      <c r="J90" s="44" t="s">
        <v>2207</v>
      </c>
    </row>
    <row r="91" spans="1:10">
      <c r="A91" s="45" t="s">
        <v>42</v>
      </c>
      <c r="B91" s="46" t="s">
        <v>2197</v>
      </c>
      <c r="C91" s="73">
        <v>204</v>
      </c>
      <c r="D91" s="1" t="str">
        <f>DEC2HEX(HEX2DEC(INDEX(BaseAddressTable!$B$2:$B$98,(MATCH(A91,BaseAddressTable!$A$2:$A$98,0))))+HEX2DEC(C91))</f>
        <v>A0264204</v>
      </c>
      <c r="E91" s="46" t="s">
        <v>153</v>
      </c>
      <c r="F91" s="46" t="s">
        <v>2208</v>
      </c>
      <c r="G91" s="46" t="s">
        <v>176</v>
      </c>
      <c r="H91" s="73">
        <v>0</v>
      </c>
      <c r="I91" s="50" t="s">
        <v>2209</v>
      </c>
      <c r="J91" s="46" t="s">
        <v>2210</v>
      </c>
    </row>
    <row r="92" spans="1:10">
      <c r="A92" s="1" t="s">
        <v>42</v>
      </c>
      <c r="B92" s="1" t="s">
        <v>2211</v>
      </c>
      <c r="C92" s="70">
        <v>208</v>
      </c>
      <c r="D92" s="1" t="str">
        <f>DEC2HEX(HEX2DEC(INDEX(BaseAddressTable!$B$2:$B$98,(MATCH(A92,BaseAddressTable!$A$2:$A$98,0))))+HEX2DEC(C92))</f>
        <v>A0264208</v>
      </c>
      <c r="E92" s="1" t="s">
        <v>153</v>
      </c>
      <c r="F92" s="1" t="s">
        <v>2212</v>
      </c>
      <c r="G92" s="1" t="s">
        <v>166</v>
      </c>
      <c r="H92" s="70">
        <v>1</v>
      </c>
      <c r="I92" s="5" t="s">
        <v>2199</v>
      </c>
      <c r="J92" s="1" t="s">
        <v>2213</v>
      </c>
    </row>
    <row r="93" spans="1:10">
      <c r="A93" s="1" t="s">
        <v>42</v>
      </c>
      <c r="B93" s="1" t="s">
        <v>2211</v>
      </c>
      <c r="C93" s="70">
        <v>208</v>
      </c>
      <c r="D93" s="1" t="str">
        <f>DEC2HEX(HEX2DEC(INDEX(BaseAddressTable!$B$2:$B$98,(MATCH(A93,BaseAddressTable!$A$2:$A$98,0))))+HEX2DEC(C93))</f>
        <v>A0264208</v>
      </c>
      <c r="E93" s="1" t="s">
        <v>153</v>
      </c>
      <c r="F93" s="1" t="s">
        <v>2214</v>
      </c>
      <c r="G93" s="1" t="s">
        <v>255</v>
      </c>
      <c r="H93" s="70">
        <v>1</v>
      </c>
      <c r="I93" s="5"/>
      <c r="J93" s="1" t="s">
        <v>2215</v>
      </c>
    </row>
    <row r="94" spans="1:10">
      <c r="A94" s="1" t="s">
        <v>42</v>
      </c>
      <c r="B94" s="1" t="s">
        <v>2211</v>
      </c>
      <c r="C94" s="70">
        <v>208</v>
      </c>
      <c r="D94" s="1" t="str">
        <f>DEC2HEX(HEX2DEC(INDEX(BaseAddressTable!$B$2:$B$98,(MATCH(A94,BaseAddressTable!$A$2:$A$98,0))))+HEX2DEC(C94))</f>
        <v>A0264208</v>
      </c>
      <c r="E94" s="1" t="s">
        <v>153</v>
      </c>
      <c r="F94" s="1" t="s">
        <v>2216</v>
      </c>
      <c r="G94" s="1" t="s">
        <v>323</v>
      </c>
      <c r="H94" s="70">
        <v>0</v>
      </c>
      <c r="I94" s="5"/>
      <c r="J94" s="1" t="s">
        <v>2217</v>
      </c>
    </row>
    <row r="95" spans="1:10">
      <c r="A95" s="42" t="s">
        <v>42</v>
      </c>
      <c r="B95" s="44" t="s">
        <v>2211</v>
      </c>
      <c r="C95" s="72">
        <v>208</v>
      </c>
      <c r="D95" s="1" t="str">
        <f>DEC2HEX(HEX2DEC(INDEX(BaseAddressTable!$B$2:$B$98,(MATCH(A95,BaseAddressTable!$A$2:$A$98,0))))+HEX2DEC(C95))</f>
        <v>A0264208</v>
      </c>
      <c r="E95" s="44" t="s">
        <v>153</v>
      </c>
      <c r="F95" s="44" t="s">
        <v>2218</v>
      </c>
      <c r="G95" s="44" t="s">
        <v>308</v>
      </c>
      <c r="H95" s="72">
        <v>0</v>
      </c>
      <c r="I95" s="49" t="s">
        <v>2219</v>
      </c>
      <c r="J95" s="44" t="s">
        <v>2220</v>
      </c>
    </row>
    <row r="96" spans="1:10">
      <c r="A96" s="45" t="s">
        <v>42</v>
      </c>
      <c r="B96" s="46" t="s">
        <v>2211</v>
      </c>
      <c r="C96" s="73">
        <v>208</v>
      </c>
      <c r="D96" s="1" t="str">
        <f>DEC2HEX(HEX2DEC(INDEX(BaseAddressTable!$B$2:$B$98,(MATCH(A96,BaseAddressTable!$A$2:$A$98,0))))+HEX2DEC(C96))</f>
        <v>A0264208</v>
      </c>
      <c r="E96" s="46" t="s">
        <v>153</v>
      </c>
      <c r="F96" s="46" t="s">
        <v>2221</v>
      </c>
      <c r="G96" s="46" t="s">
        <v>176</v>
      </c>
      <c r="H96" s="73">
        <v>0</v>
      </c>
      <c r="I96" s="50" t="s">
        <v>2222</v>
      </c>
      <c r="J96" s="46" t="s">
        <v>2223</v>
      </c>
    </row>
    <row r="97" spans="1:10">
      <c r="A97" s="1" t="s">
        <v>42</v>
      </c>
      <c r="B97" s="1" t="s">
        <v>2224</v>
      </c>
      <c r="C97" s="70" t="s">
        <v>2225</v>
      </c>
      <c r="D97" s="1" t="str">
        <f>DEC2HEX(HEX2DEC(INDEX(BaseAddressTable!$B$2:$B$98,(MATCH(A97,BaseAddressTable!$A$2:$A$98,0))))+HEX2DEC(C97))</f>
        <v>A026420C</v>
      </c>
      <c r="E97" s="1" t="s">
        <v>153</v>
      </c>
      <c r="F97" s="1" t="s">
        <v>2226</v>
      </c>
      <c r="G97" s="1" t="s">
        <v>166</v>
      </c>
      <c r="H97" s="70">
        <v>1</v>
      </c>
      <c r="I97" s="5" t="s">
        <v>2199</v>
      </c>
      <c r="J97" s="1" t="s">
        <v>2227</v>
      </c>
    </row>
    <row r="98" spans="1:10">
      <c r="A98" s="1" t="s">
        <v>42</v>
      </c>
      <c r="B98" s="1" t="s">
        <v>2224</v>
      </c>
      <c r="C98" s="70" t="s">
        <v>2225</v>
      </c>
      <c r="D98" s="1" t="str">
        <f>DEC2HEX(HEX2DEC(INDEX(BaseAddressTable!$B$2:$B$98,(MATCH(A98,BaseAddressTable!$A$2:$A$98,0))))+HEX2DEC(C98))</f>
        <v>A026420C</v>
      </c>
      <c r="E98" s="1" t="s">
        <v>153</v>
      </c>
      <c r="F98" s="1" t="s">
        <v>2228</v>
      </c>
      <c r="G98" s="1" t="s">
        <v>255</v>
      </c>
      <c r="H98" s="70">
        <v>1</v>
      </c>
      <c r="I98" s="5"/>
      <c r="J98" s="1" t="s">
        <v>2229</v>
      </c>
    </row>
    <row r="99" spans="1:10">
      <c r="A99" s="1" t="s">
        <v>42</v>
      </c>
      <c r="B99" s="1" t="s">
        <v>2224</v>
      </c>
      <c r="C99" s="70" t="s">
        <v>2225</v>
      </c>
      <c r="D99" s="1" t="str">
        <f>DEC2HEX(HEX2DEC(INDEX(BaseAddressTable!$B$2:$B$98,(MATCH(A99,BaseAddressTable!$A$2:$A$98,0))))+HEX2DEC(C99))</f>
        <v>A026420C</v>
      </c>
      <c r="E99" s="1" t="s">
        <v>153</v>
      </c>
      <c r="F99" s="1" t="s">
        <v>2230</v>
      </c>
      <c r="G99" s="1" t="s">
        <v>323</v>
      </c>
      <c r="H99" s="70">
        <v>0</v>
      </c>
      <c r="I99" s="5"/>
      <c r="J99" s="1" t="s">
        <v>2231</v>
      </c>
    </row>
    <row r="100" spans="1:10">
      <c r="A100" s="42" t="s">
        <v>42</v>
      </c>
      <c r="B100" s="1" t="s">
        <v>2224</v>
      </c>
      <c r="C100" s="70" t="s">
        <v>2225</v>
      </c>
      <c r="D100" s="1" t="str">
        <f>DEC2HEX(HEX2DEC(INDEX(BaseAddressTable!$B$2:$B$98,(MATCH(A100,BaseAddressTable!$A$2:$A$98,0))))+HEX2DEC(C100))</f>
        <v>A026420C</v>
      </c>
      <c r="E100" s="44" t="s">
        <v>153</v>
      </c>
      <c r="F100" s="44" t="s">
        <v>2232</v>
      </c>
      <c r="G100" s="44" t="s">
        <v>308</v>
      </c>
      <c r="H100" s="72">
        <v>0</v>
      </c>
      <c r="I100" s="49" t="s">
        <v>2233</v>
      </c>
      <c r="J100" s="44" t="s">
        <v>2234</v>
      </c>
    </row>
    <row r="101" spans="1:10">
      <c r="A101" s="45" t="s">
        <v>42</v>
      </c>
      <c r="B101" s="1" t="s">
        <v>2224</v>
      </c>
      <c r="C101" s="70" t="s">
        <v>2225</v>
      </c>
      <c r="D101" s="1" t="str">
        <f>DEC2HEX(HEX2DEC(INDEX(BaseAddressTable!$B$2:$B$98,(MATCH(A101,BaseAddressTable!$A$2:$A$98,0))))+HEX2DEC(C101))</f>
        <v>A026420C</v>
      </c>
      <c r="E101" s="46" t="s">
        <v>153</v>
      </c>
      <c r="F101" s="46" t="s">
        <v>2235</v>
      </c>
      <c r="G101" s="46" t="s">
        <v>176</v>
      </c>
      <c r="H101" s="73">
        <v>0</v>
      </c>
      <c r="I101" s="50" t="s">
        <v>2236</v>
      </c>
      <c r="J101" s="46" t="s">
        <v>2237</v>
      </c>
    </row>
    <row r="102" spans="1:10">
      <c r="A102" s="1" t="s">
        <v>42</v>
      </c>
      <c r="B102" s="1" t="s">
        <v>2238</v>
      </c>
      <c r="C102" s="70">
        <v>210</v>
      </c>
      <c r="D102" s="1" t="str">
        <f>DEC2HEX(HEX2DEC(INDEX(BaseAddressTable!$B$2:$B$98,(MATCH(A102,BaseAddressTable!$A$2:$A$98,0))))+HEX2DEC(C102))</f>
        <v>A0264210</v>
      </c>
      <c r="E102" s="1" t="s">
        <v>153</v>
      </c>
      <c r="F102" s="1" t="s">
        <v>2239</v>
      </c>
      <c r="G102" s="1" t="s">
        <v>166</v>
      </c>
      <c r="H102" s="70">
        <v>1</v>
      </c>
      <c r="I102" s="5" t="s">
        <v>2199</v>
      </c>
      <c r="J102" s="1" t="s">
        <v>2240</v>
      </c>
    </row>
    <row r="103" spans="1:10">
      <c r="A103" s="1" t="s">
        <v>42</v>
      </c>
      <c r="B103" s="1" t="s">
        <v>2238</v>
      </c>
      <c r="C103" s="70">
        <v>210</v>
      </c>
      <c r="D103" s="1" t="str">
        <f>DEC2HEX(HEX2DEC(INDEX(BaseAddressTable!$B$2:$B$98,(MATCH(A103,BaseAddressTable!$A$2:$A$98,0))))+HEX2DEC(C103))</f>
        <v>A0264210</v>
      </c>
      <c r="E103" s="1" t="s">
        <v>153</v>
      </c>
      <c r="F103" s="1" t="s">
        <v>2241</v>
      </c>
      <c r="G103" s="1" t="s">
        <v>255</v>
      </c>
      <c r="H103" s="70">
        <v>1</v>
      </c>
      <c r="I103" s="5"/>
      <c r="J103" s="1" t="s">
        <v>2242</v>
      </c>
    </row>
    <row r="104" spans="1:10">
      <c r="A104" s="1" t="s">
        <v>42</v>
      </c>
      <c r="B104" s="1" t="s">
        <v>2238</v>
      </c>
      <c r="C104" s="70">
        <v>210</v>
      </c>
      <c r="D104" s="1" t="str">
        <f>DEC2HEX(HEX2DEC(INDEX(BaseAddressTable!$B$2:$B$98,(MATCH(A104,BaseAddressTable!$A$2:$A$98,0))))+HEX2DEC(C104))</f>
        <v>A0264210</v>
      </c>
      <c r="E104" s="1" t="s">
        <v>153</v>
      </c>
      <c r="F104" s="1" t="s">
        <v>2243</v>
      </c>
      <c r="G104" s="1" t="s">
        <v>323</v>
      </c>
      <c r="H104" s="70">
        <v>0</v>
      </c>
      <c r="I104" s="5"/>
      <c r="J104" s="1" t="s">
        <v>2244</v>
      </c>
    </row>
    <row r="105" spans="1:10">
      <c r="A105" s="42" t="s">
        <v>42</v>
      </c>
      <c r="B105" s="1" t="s">
        <v>2238</v>
      </c>
      <c r="C105" s="70">
        <v>210</v>
      </c>
      <c r="D105" s="1" t="str">
        <f>DEC2HEX(HEX2DEC(INDEX(BaseAddressTable!$B$2:$B$98,(MATCH(A105,BaseAddressTable!$A$2:$A$98,0))))+HEX2DEC(C105))</f>
        <v>A0264210</v>
      </c>
      <c r="E105" s="44" t="s">
        <v>153</v>
      </c>
      <c r="F105" s="44" t="s">
        <v>2245</v>
      </c>
      <c r="G105" s="44" t="s">
        <v>308</v>
      </c>
      <c r="H105" s="72">
        <v>0</v>
      </c>
      <c r="I105" s="49" t="s">
        <v>2246</v>
      </c>
      <c r="J105" s="44" t="s">
        <v>2247</v>
      </c>
    </row>
    <row r="106" spans="1:10">
      <c r="A106" s="45" t="s">
        <v>42</v>
      </c>
      <c r="B106" s="1" t="s">
        <v>2238</v>
      </c>
      <c r="C106" s="70">
        <v>210</v>
      </c>
      <c r="D106" s="1" t="str">
        <f>DEC2HEX(HEX2DEC(INDEX(BaseAddressTable!$B$2:$B$98,(MATCH(A106,BaseAddressTable!$A$2:$A$98,0))))+HEX2DEC(C106))</f>
        <v>A0264210</v>
      </c>
      <c r="E106" s="46" t="s">
        <v>153</v>
      </c>
      <c r="F106" s="46" t="s">
        <v>2248</v>
      </c>
      <c r="G106" s="46" t="s">
        <v>176</v>
      </c>
      <c r="H106" s="73">
        <v>0</v>
      </c>
      <c r="I106" s="50" t="s">
        <v>2249</v>
      </c>
      <c r="J106" s="46" t="s">
        <v>2250</v>
      </c>
    </row>
    <row r="107" spans="1:10">
      <c r="A107" s="1" t="s">
        <v>42</v>
      </c>
      <c r="B107" s="1" t="s">
        <v>2251</v>
      </c>
      <c r="C107" s="70">
        <v>214</v>
      </c>
      <c r="D107" s="1" t="str">
        <f>DEC2HEX(HEX2DEC(INDEX(BaseAddressTable!$B$2:$B$98,(MATCH(A107,BaseAddressTable!$A$2:$A$98,0))))+HEX2DEC(C107))</f>
        <v>A0264214</v>
      </c>
      <c r="E107" s="1" t="s">
        <v>133</v>
      </c>
      <c r="F107" s="1" t="s">
        <v>2252</v>
      </c>
      <c r="G107" s="1" t="s">
        <v>166</v>
      </c>
      <c r="H107" s="70">
        <v>1</v>
      </c>
      <c r="I107" s="5" t="s">
        <v>2253</v>
      </c>
      <c r="J107" s="1" t="s">
        <v>2254</v>
      </c>
    </row>
    <row r="108" spans="1:10">
      <c r="A108" s="1" t="s">
        <v>42</v>
      </c>
      <c r="B108" s="1" t="s">
        <v>2251</v>
      </c>
      <c r="C108" s="70">
        <v>214</v>
      </c>
      <c r="D108" s="1" t="str">
        <f>DEC2HEX(HEX2DEC(INDEX(BaseAddressTable!$B$2:$B$98,(MATCH(A108,BaseAddressTable!$A$2:$A$98,0))))+HEX2DEC(C108))</f>
        <v>A0264214</v>
      </c>
      <c r="E108" s="1" t="s">
        <v>133</v>
      </c>
      <c r="F108" s="1" t="s">
        <v>2255</v>
      </c>
      <c r="G108" s="1" t="s">
        <v>255</v>
      </c>
      <c r="H108" s="70">
        <v>1</v>
      </c>
      <c r="I108" s="5" t="s">
        <v>2256</v>
      </c>
      <c r="J108" s="1" t="s">
        <v>2257</v>
      </c>
    </row>
    <row r="109" spans="1:10">
      <c r="A109" s="1" t="s">
        <v>42</v>
      </c>
      <c r="B109" s="1" t="s">
        <v>2251</v>
      </c>
      <c r="C109" s="70">
        <v>214</v>
      </c>
      <c r="D109" s="1" t="str">
        <f>DEC2HEX(HEX2DEC(INDEX(BaseAddressTable!$B$2:$B$98,(MATCH(A109,BaseAddressTable!$A$2:$A$98,0))))+HEX2DEC(C109))</f>
        <v>A0264214</v>
      </c>
      <c r="E109" s="1" t="s">
        <v>133</v>
      </c>
      <c r="F109" s="1" t="s">
        <v>2258</v>
      </c>
      <c r="G109" s="1" t="s">
        <v>308</v>
      </c>
      <c r="H109" s="70">
        <v>1</v>
      </c>
      <c r="I109" s="5" t="s">
        <v>2259</v>
      </c>
      <c r="J109" s="1" t="s">
        <v>2260</v>
      </c>
    </row>
    <row r="110" spans="1:10">
      <c r="A110" s="1" t="s">
        <v>42</v>
      </c>
      <c r="B110" s="1" t="s">
        <v>2261</v>
      </c>
      <c r="C110" s="70">
        <v>218</v>
      </c>
      <c r="D110" s="1" t="str">
        <f>DEC2HEX(HEX2DEC(INDEX(BaseAddressTable!$B$2:$B$98,(MATCH(A110,BaseAddressTable!$A$2:$A$98,0))))+HEX2DEC(C110))</f>
        <v>A0264218</v>
      </c>
      <c r="E110" s="1" t="s">
        <v>153</v>
      </c>
      <c r="F110" s="1" t="s">
        <v>2262</v>
      </c>
      <c r="G110" s="1" t="s">
        <v>166</v>
      </c>
      <c r="H110" s="70">
        <v>1</v>
      </c>
      <c r="I110" s="5" t="s">
        <v>2263</v>
      </c>
      <c r="J110" s="1" t="s">
        <v>2264</v>
      </c>
    </row>
    <row r="111" spans="1:10">
      <c r="A111" s="1" t="s">
        <v>42</v>
      </c>
      <c r="B111" s="1" t="s">
        <v>2261</v>
      </c>
      <c r="C111" s="70">
        <v>218</v>
      </c>
      <c r="D111" s="1" t="str">
        <f>DEC2HEX(HEX2DEC(INDEX(BaseAddressTable!$B$2:$B$98,(MATCH(A111,BaseAddressTable!$A$2:$A$98,0))))+HEX2DEC(C111))</f>
        <v>A0264218</v>
      </c>
      <c r="E111" s="1" t="s">
        <v>153</v>
      </c>
      <c r="F111" s="1" t="s">
        <v>2265</v>
      </c>
      <c r="G111" s="1" t="s">
        <v>255</v>
      </c>
      <c r="H111" s="70">
        <v>1</v>
      </c>
      <c r="I111" s="5" t="s">
        <v>2263</v>
      </c>
      <c r="J111" s="1" t="s">
        <v>2266</v>
      </c>
    </row>
    <row r="112" spans="1:10">
      <c r="A112" s="1" t="s">
        <v>42</v>
      </c>
      <c r="B112" s="1" t="s">
        <v>2267</v>
      </c>
      <c r="C112" s="70" t="s">
        <v>2268</v>
      </c>
      <c r="D112" s="1" t="str">
        <f>DEC2HEX(HEX2DEC(INDEX(BaseAddressTable!$B$2:$B$98,(MATCH(A112,BaseAddressTable!$A$2:$A$98,0))))+HEX2DEC(C112))</f>
        <v>A026421C</v>
      </c>
      <c r="E112" s="1" t="s">
        <v>153</v>
      </c>
      <c r="F112" s="1" t="s">
        <v>2269</v>
      </c>
      <c r="G112" s="1" t="s">
        <v>166</v>
      </c>
      <c r="H112" s="70">
        <v>0</v>
      </c>
      <c r="I112" s="5" t="s">
        <v>2270</v>
      </c>
      <c r="J112" s="1" t="s">
        <v>2271</v>
      </c>
    </row>
    <row r="113" spans="1:10">
      <c r="A113" s="25" t="s">
        <v>42</v>
      </c>
      <c r="B113" s="25" t="s">
        <v>2272</v>
      </c>
      <c r="C113" s="26">
        <v>220</v>
      </c>
      <c r="D113" s="25" t="str">
        <f>DEC2HEX(HEX2DEC(INDEX([1]BaseAddressTable!$B$2:$B$95,(MATCH(A113,[1]BaseAddressTable!$A$2:$A$95,0))))+HEX2DEC(C113))</f>
        <v>A0264220</v>
      </c>
      <c r="E113" s="25" t="s">
        <v>153</v>
      </c>
      <c r="F113" s="25" t="s">
        <v>2273</v>
      </c>
      <c r="G113" s="25" t="s">
        <v>166</v>
      </c>
      <c r="H113" s="26">
        <v>0</v>
      </c>
      <c r="I113" s="27" t="s">
        <v>2274</v>
      </c>
      <c r="J113" s="25" t="s">
        <v>2275</v>
      </c>
    </row>
    <row r="114" spans="1:10">
      <c r="A114" s="25" t="s">
        <v>42</v>
      </c>
      <c r="B114" s="25" t="s">
        <v>2272</v>
      </c>
      <c r="C114" s="26">
        <v>220</v>
      </c>
      <c r="D114" s="25" t="str">
        <f>DEC2HEX(HEX2DEC(INDEX([1]BaseAddressTable!$B$2:$B$95,(MATCH(A114,[1]BaseAddressTable!$A$2:$A$95,0))))+HEX2DEC(C114))</f>
        <v>A0264220</v>
      </c>
      <c r="E114" s="25" t="s">
        <v>153</v>
      </c>
      <c r="F114" s="25" t="s">
        <v>2276</v>
      </c>
      <c r="G114" s="25" t="s">
        <v>255</v>
      </c>
      <c r="H114" s="26">
        <v>0</v>
      </c>
      <c r="I114" s="27" t="s">
        <v>2277</v>
      </c>
      <c r="J114" s="25" t="s">
        <v>2278</v>
      </c>
    </row>
    <row r="115" spans="1:10">
      <c r="A115" s="25" t="s">
        <v>42</v>
      </c>
      <c r="B115" s="25" t="s">
        <v>2272</v>
      </c>
      <c r="C115" s="26">
        <v>220</v>
      </c>
      <c r="D115" s="25" t="str">
        <f>DEC2HEX(HEX2DEC(INDEX([1]BaseAddressTable!$B$2:$B$95,(MATCH(A115,[1]BaseAddressTable!$A$2:$A$95,0))))+HEX2DEC(C115))</f>
        <v>A0264220</v>
      </c>
      <c r="E115" s="25" t="s">
        <v>153</v>
      </c>
      <c r="F115" s="25" t="s">
        <v>2279</v>
      </c>
      <c r="G115" s="25" t="s">
        <v>359</v>
      </c>
      <c r="H115" s="26">
        <v>0</v>
      </c>
      <c r="I115" s="27" t="s">
        <v>2280</v>
      </c>
      <c r="J115" s="25" t="s">
        <v>2281</v>
      </c>
    </row>
    <row r="116" spans="1:10">
      <c r="A116" s="25" t="s">
        <v>42</v>
      </c>
      <c r="B116" s="25" t="s">
        <v>2272</v>
      </c>
      <c r="C116" s="26">
        <v>220</v>
      </c>
      <c r="D116" s="25" t="str">
        <f>DEC2HEX(HEX2DEC(INDEX([1]BaseAddressTable!$B$2:$B$95,(MATCH(A116,[1]BaseAddressTable!$A$2:$A$95,0))))+HEX2DEC(C116))</f>
        <v>A0264220</v>
      </c>
      <c r="E116" s="25" t="s">
        <v>153</v>
      </c>
      <c r="F116" s="25" t="s">
        <v>2282</v>
      </c>
      <c r="G116" s="25" t="s">
        <v>362</v>
      </c>
      <c r="H116" s="26">
        <v>0</v>
      </c>
      <c r="I116" s="27" t="s">
        <v>2283</v>
      </c>
      <c r="J116" s="25" t="s">
        <v>2284</v>
      </c>
    </row>
    <row r="117" spans="1:10">
      <c r="A117" s="1" t="s">
        <v>42</v>
      </c>
      <c r="B117" s="1" t="s">
        <v>2285</v>
      </c>
      <c r="C117" s="70">
        <v>224</v>
      </c>
      <c r="D117" s="1" t="str">
        <f>DEC2HEX(HEX2DEC(INDEX(BaseAddressTable!$B$2:$B$98,(MATCH(A117,BaseAddressTable!$A$2:$A$98,0))))+HEX2DEC(C117))</f>
        <v>A0264224</v>
      </c>
      <c r="E117" s="1" t="s">
        <v>153</v>
      </c>
      <c r="F117" s="1" t="s">
        <v>2286</v>
      </c>
      <c r="G117" s="1" t="s">
        <v>166</v>
      </c>
      <c r="H117" s="70">
        <v>0</v>
      </c>
      <c r="I117" s="5" t="s">
        <v>2287</v>
      </c>
      <c r="J117" s="1" t="s">
        <v>2288</v>
      </c>
    </row>
    <row r="118" spans="1:10">
      <c r="A118" s="1" t="s">
        <v>42</v>
      </c>
      <c r="B118" s="1" t="s">
        <v>2285</v>
      </c>
      <c r="C118" s="70">
        <v>224</v>
      </c>
      <c r="D118" s="1" t="str">
        <f>DEC2HEX(HEX2DEC(INDEX(BaseAddressTable!$B$2:$B$98,(MATCH(A118,BaseAddressTable!$A$2:$A$98,0))))+HEX2DEC(C118))</f>
        <v>A0264224</v>
      </c>
      <c r="E118" s="1" t="s">
        <v>153</v>
      </c>
      <c r="F118" s="1" t="s">
        <v>2289</v>
      </c>
      <c r="G118" s="1" t="s">
        <v>359</v>
      </c>
      <c r="H118" s="70">
        <v>0</v>
      </c>
      <c r="I118" s="5" t="s">
        <v>2290</v>
      </c>
      <c r="J118" s="1" t="s">
        <v>2291</v>
      </c>
    </row>
    <row r="119" spans="1:10">
      <c r="A119" s="1" t="s">
        <v>42</v>
      </c>
      <c r="B119" s="1" t="s">
        <v>2292</v>
      </c>
      <c r="C119" s="70">
        <v>228</v>
      </c>
      <c r="D119" s="1" t="str">
        <f>DEC2HEX(HEX2DEC(INDEX(BaseAddressTable!$B$2:$B$98,(MATCH(A119,BaseAddressTable!$A$2:$A$98,0))))+HEX2DEC(C119))</f>
        <v>A0264228</v>
      </c>
      <c r="E119" s="1" t="s">
        <v>153</v>
      </c>
      <c r="F119" s="1" t="s">
        <v>2293</v>
      </c>
      <c r="G119" s="1" t="s">
        <v>166</v>
      </c>
      <c r="H119" s="70">
        <v>0</v>
      </c>
      <c r="I119" s="5" t="s">
        <v>2294</v>
      </c>
      <c r="J119" s="1" t="s">
        <v>2295</v>
      </c>
    </row>
    <row r="120" spans="1:10">
      <c r="A120" s="1" t="s">
        <v>42</v>
      </c>
      <c r="B120" s="74" t="s">
        <v>2296</v>
      </c>
      <c r="C120" s="75" t="s">
        <v>2297</v>
      </c>
      <c r="D120" s="1" t="str">
        <f>DEC2HEX(HEX2DEC(INDEX(BaseAddressTable!$B$2:$B$98,(MATCH(A120,BaseAddressTable!$A$2:$A$98,0))))+HEX2DEC(C120))</f>
        <v>A026422C</v>
      </c>
      <c r="E120" s="74" t="s">
        <v>133</v>
      </c>
      <c r="F120" s="74" t="s">
        <v>2298</v>
      </c>
      <c r="G120" s="74" t="s">
        <v>166</v>
      </c>
      <c r="H120" s="75">
        <v>0</v>
      </c>
      <c r="I120" s="5"/>
      <c r="J120" s="74" t="s">
        <v>2299</v>
      </c>
    </row>
    <row r="121" spans="1:10">
      <c r="A121" s="1" t="s">
        <v>42</v>
      </c>
      <c r="B121" s="74" t="s">
        <v>2296</v>
      </c>
      <c r="C121" s="75" t="s">
        <v>2297</v>
      </c>
      <c r="D121" s="1" t="str">
        <f>DEC2HEX(HEX2DEC(INDEX(BaseAddressTable!$B$2:$B$98,(MATCH(A121,BaseAddressTable!$A$2:$A$98,0))))+HEX2DEC(C121))</f>
        <v>A026422C</v>
      </c>
      <c r="E121" s="74" t="s">
        <v>153</v>
      </c>
      <c r="F121" s="74" t="s">
        <v>2300</v>
      </c>
      <c r="G121" s="74" t="s">
        <v>255</v>
      </c>
      <c r="H121" s="75">
        <v>1</v>
      </c>
      <c r="I121" s="5"/>
      <c r="J121" s="74" t="s">
        <v>2301</v>
      </c>
    </row>
    <row r="122" spans="1:10">
      <c r="A122" s="42" t="s">
        <v>42</v>
      </c>
      <c r="B122" s="44" t="s">
        <v>2302</v>
      </c>
      <c r="C122" s="72">
        <v>500</v>
      </c>
      <c r="D122" s="1" t="str">
        <f>DEC2HEX(HEX2DEC(INDEX(BaseAddressTable!$B$2:$B$98,(MATCH(A122,BaseAddressTable!$A$2:$A$98,0))))+HEX2DEC(C122))</f>
        <v>A0264500</v>
      </c>
      <c r="E122" s="44" t="s">
        <v>153</v>
      </c>
      <c r="F122" s="44" t="s">
        <v>2303</v>
      </c>
      <c r="G122" s="44" t="s">
        <v>145</v>
      </c>
      <c r="H122" s="72" t="s">
        <v>2304</v>
      </c>
      <c r="I122" s="5" t="s">
        <v>2305</v>
      </c>
      <c r="J122" s="44" t="s">
        <v>2306</v>
      </c>
    </row>
    <row r="123" spans="1:10">
      <c r="A123" s="45" t="s">
        <v>42</v>
      </c>
      <c r="B123" s="46" t="s">
        <v>2307</v>
      </c>
      <c r="C123" s="73">
        <v>504</v>
      </c>
      <c r="D123" s="1" t="str">
        <f>DEC2HEX(HEX2DEC(INDEX(BaseAddressTable!$B$2:$B$98,(MATCH(A123,BaseAddressTable!$A$2:$A$98,0))))+HEX2DEC(C123))</f>
        <v>A0264504</v>
      </c>
      <c r="E123" s="46" t="s">
        <v>153</v>
      </c>
      <c r="F123" s="46" t="s">
        <v>2308</v>
      </c>
      <c r="G123" s="46" t="s">
        <v>161</v>
      </c>
      <c r="H123" s="73">
        <v>25800</v>
      </c>
      <c r="I123" s="5" t="s">
        <v>2309</v>
      </c>
      <c r="J123" s="46" t="s">
        <v>2310</v>
      </c>
    </row>
    <row r="124" spans="1:10">
      <c r="A124" s="45" t="s">
        <v>42</v>
      </c>
      <c r="B124" s="46" t="s">
        <v>2311</v>
      </c>
      <c r="C124" s="73">
        <v>510</v>
      </c>
      <c r="D124" s="1" t="str">
        <f>DEC2HEX(HEX2DEC(INDEX(BaseAddressTable!$B$2:$B$98,(MATCH(A124,BaseAddressTable!$A$2:$A$98,0))))+HEX2DEC(C124))</f>
        <v>A0264510</v>
      </c>
      <c r="E124" s="46" t="s">
        <v>133</v>
      </c>
      <c r="F124" s="46" t="s">
        <v>2312</v>
      </c>
      <c r="G124" s="46" t="s">
        <v>145</v>
      </c>
      <c r="H124" s="73">
        <v>0</v>
      </c>
      <c r="I124" s="5" t="s">
        <v>2313</v>
      </c>
      <c r="J124" s="46" t="s">
        <v>2314</v>
      </c>
    </row>
    <row r="125" spans="1:10">
      <c r="A125" s="45" t="s">
        <v>42</v>
      </c>
      <c r="B125" s="46" t="s">
        <v>2315</v>
      </c>
      <c r="C125" s="73">
        <v>514</v>
      </c>
      <c r="D125" s="1" t="str">
        <f>DEC2HEX(HEX2DEC(INDEX(BaseAddressTable!$B$2:$B$98,(MATCH(A125,BaseAddressTable!$A$2:$A$98,0))))+HEX2DEC(C125))</f>
        <v>A0264514</v>
      </c>
      <c r="E125" s="46" t="s">
        <v>133</v>
      </c>
      <c r="F125" s="46" t="s">
        <v>2316</v>
      </c>
      <c r="G125" s="46" t="s">
        <v>145</v>
      </c>
      <c r="H125" s="73">
        <v>0</v>
      </c>
      <c r="I125" s="5" t="s">
        <v>2317</v>
      </c>
      <c r="J125" s="46" t="s">
        <v>2318</v>
      </c>
    </row>
    <row r="126" spans="1:10">
      <c r="A126" s="45" t="s">
        <v>42</v>
      </c>
      <c r="B126" s="46" t="s">
        <v>2319</v>
      </c>
      <c r="C126" s="73">
        <v>518</v>
      </c>
      <c r="D126" s="1" t="str">
        <f>DEC2HEX(HEX2DEC(INDEX(BaseAddressTable!$B$2:$B$98,(MATCH(A126,BaseAddressTable!$A$2:$A$98,0))))+HEX2DEC(C126))</f>
        <v>A0264518</v>
      </c>
      <c r="E126" s="46" t="s">
        <v>133</v>
      </c>
      <c r="F126" s="46" t="s">
        <v>2320</v>
      </c>
      <c r="G126" s="46" t="s">
        <v>145</v>
      </c>
      <c r="H126" s="73">
        <v>0</v>
      </c>
      <c r="I126" s="5" t="s">
        <v>2321</v>
      </c>
      <c r="J126" s="46" t="s">
        <v>2322</v>
      </c>
    </row>
    <row r="127" spans="1:10">
      <c r="A127" s="45" t="s">
        <v>42</v>
      </c>
      <c r="B127" s="46" t="s">
        <v>2323</v>
      </c>
      <c r="C127" s="73" t="s">
        <v>2324</v>
      </c>
      <c r="D127" s="1" t="str">
        <f>DEC2HEX(HEX2DEC(INDEX(BaseAddressTable!$B$2:$B$98,(MATCH(A127,BaseAddressTable!$A$2:$A$98,0))))+HEX2DEC(C127))</f>
        <v>A026451C</v>
      </c>
      <c r="E127" s="46" t="s">
        <v>133</v>
      </c>
      <c r="F127" s="46" t="s">
        <v>2325</v>
      </c>
      <c r="G127" s="46" t="s">
        <v>145</v>
      </c>
      <c r="H127" s="73">
        <v>0</v>
      </c>
      <c r="I127" s="5" t="s">
        <v>2326</v>
      </c>
      <c r="J127" s="46" t="s">
        <v>2327</v>
      </c>
    </row>
    <row r="128" spans="1:10">
      <c r="A128" s="45" t="s">
        <v>42</v>
      </c>
      <c r="B128" s="46" t="s">
        <v>2328</v>
      </c>
      <c r="C128" s="73">
        <v>520</v>
      </c>
      <c r="D128" s="1" t="str">
        <f>DEC2HEX(HEX2DEC(INDEX(BaseAddressTable!$B$2:$B$98,(MATCH(A128,BaseAddressTable!$A$2:$A$98,0))))+HEX2DEC(C128))</f>
        <v>A0264520</v>
      </c>
      <c r="E128" s="46" t="s">
        <v>133</v>
      </c>
      <c r="F128" s="46" t="s">
        <v>2329</v>
      </c>
      <c r="G128" s="46" t="s">
        <v>145</v>
      </c>
      <c r="H128" s="73">
        <v>0</v>
      </c>
      <c r="I128" s="5" t="s">
        <v>2330</v>
      </c>
      <c r="J128" s="46" t="s">
        <v>2331</v>
      </c>
    </row>
    <row r="129" spans="1:10">
      <c r="A129" s="45" t="s">
        <v>42</v>
      </c>
      <c r="B129" s="46" t="s">
        <v>2332</v>
      </c>
      <c r="C129" s="73">
        <v>524</v>
      </c>
      <c r="D129" s="1" t="str">
        <f>DEC2HEX(HEX2DEC(INDEX(BaseAddressTable!$B$2:$B$98,(MATCH(A129,BaseAddressTable!$A$2:$A$98,0))))+HEX2DEC(C129))</f>
        <v>A0264524</v>
      </c>
      <c r="E129" s="46" t="s">
        <v>133</v>
      </c>
      <c r="F129" s="46" t="s">
        <v>2333</v>
      </c>
      <c r="G129" s="46" t="s">
        <v>145</v>
      </c>
      <c r="H129" s="73">
        <v>0</v>
      </c>
      <c r="I129" s="5" t="s">
        <v>2334</v>
      </c>
      <c r="J129" s="46" t="s">
        <v>2335</v>
      </c>
    </row>
    <row r="130" spans="1:10">
      <c r="A130" s="45" t="s">
        <v>42</v>
      </c>
      <c r="B130" s="46" t="s">
        <v>2336</v>
      </c>
      <c r="C130" s="73">
        <v>528</v>
      </c>
      <c r="D130" s="1" t="str">
        <f>DEC2HEX(HEX2DEC(INDEX(BaseAddressTable!$B$2:$B$98,(MATCH(A130,BaseAddressTable!$A$2:$A$98,0))))+HEX2DEC(C130))</f>
        <v>A0264528</v>
      </c>
      <c r="E130" s="46" t="s">
        <v>133</v>
      </c>
      <c r="F130" s="46" t="s">
        <v>2337</v>
      </c>
      <c r="G130" s="46" t="s">
        <v>145</v>
      </c>
      <c r="H130" s="73">
        <v>0</v>
      </c>
      <c r="I130" s="5" t="s">
        <v>2338</v>
      </c>
      <c r="J130" s="46" t="s">
        <v>2339</v>
      </c>
    </row>
    <row r="131" spans="1:10">
      <c r="A131" s="45" t="s">
        <v>42</v>
      </c>
      <c r="B131" s="46" t="s">
        <v>2340</v>
      </c>
      <c r="C131" s="73" t="s">
        <v>2341</v>
      </c>
      <c r="D131" s="1" t="str">
        <f>DEC2HEX(HEX2DEC(INDEX(BaseAddressTable!$B$2:$B$98,(MATCH(A131,BaseAddressTable!$A$2:$A$98,0))))+HEX2DEC(C131))</f>
        <v>A026452C</v>
      </c>
      <c r="E131" s="46" t="s">
        <v>133</v>
      </c>
      <c r="F131" s="46" t="s">
        <v>2342</v>
      </c>
      <c r="G131" s="46" t="s">
        <v>145</v>
      </c>
      <c r="H131" s="73">
        <v>0</v>
      </c>
      <c r="I131" s="5" t="s">
        <v>2343</v>
      </c>
      <c r="J131" s="46" t="s">
        <v>2344</v>
      </c>
    </row>
    <row r="132" spans="1:10" ht="28.8">
      <c r="A132" s="45" t="s">
        <v>42</v>
      </c>
      <c r="B132" s="46" t="s">
        <v>2345</v>
      </c>
      <c r="C132" s="73">
        <v>530</v>
      </c>
      <c r="D132" s="1" t="str">
        <f>DEC2HEX(HEX2DEC(INDEX(BaseAddressTable!$B$2:$B$98,(MATCH(A132,BaseAddressTable!$A$2:$A$98,0))))+HEX2DEC(C132))</f>
        <v>A0264530</v>
      </c>
      <c r="E132" s="46" t="s">
        <v>153</v>
      </c>
      <c r="F132" s="46" t="s">
        <v>2346</v>
      </c>
      <c r="G132" s="46" t="s">
        <v>2347</v>
      </c>
      <c r="H132" s="73" t="s">
        <v>2348</v>
      </c>
      <c r="I132" s="5" t="s">
        <v>2349</v>
      </c>
      <c r="J132" s="46" t="s">
        <v>2350</v>
      </c>
    </row>
    <row r="133" spans="1:10">
      <c r="A133" s="45" t="s">
        <v>42</v>
      </c>
      <c r="B133" s="46" t="s">
        <v>2351</v>
      </c>
      <c r="C133" s="73">
        <v>534</v>
      </c>
      <c r="D133" s="1" t="str">
        <f>DEC2HEX(HEX2DEC(INDEX(BaseAddressTable!$B$2:$B$98,(MATCH(A133,BaseAddressTable!$A$2:$A$98,0))))+HEX2DEC(C133))</f>
        <v>A0264534</v>
      </c>
      <c r="E133" s="46" t="s">
        <v>153</v>
      </c>
      <c r="F133" s="46" t="s">
        <v>2352</v>
      </c>
      <c r="G133" s="46" t="s">
        <v>135</v>
      </c>
      <c r="H133" s="73">
        <v>172</v>
      </c>
      <c r="I133" s="5" t="s">
        <v>2353</v>
      </c>
      <c r="J133" s="46" t="s">
        <v>2354</v>
      </c>
    </row>
    <row r="134" spans="1:10">
      <c r="A134" s="45" t="s">
        <v>42</v>
      </c>
      <c r="B134" s="46" t="s">
        <v>2355</v>
      </c>
      <c r="C134" s="73">
        <v>538</v>
      </c>
      <c r="D134" s="1" t="str">
        <f>DEC2HEX(HEX2DEC(INDEX(BaseAddressTable!$B$2:$B$98,(MATCH(A134,BaseAddressTable!$A$2:$A$98,0))))+HEX2DEC(C134))</f>
        <v>A0264538</v>
      </c>
      <c r="E134" s="46" t="s">
        <v>153</v>
      </c>
      <c r="F134" s="46" t="s">
        <v>2356</v>
      </c>
      <c r="G134" s="46" t="s">
        <v>259</v>
      </c>
      <c r="H134" s="73">
        <v>0</v>
      </c>
      <c r="I134" s="5" t="s">
        <v>2357</v>
      </c>
      <c r="J134" s="46" t="s">
        <v>2358</v>
      </c>
    </row>
    <row r="135" spans="1:10">
      <c r="A135" s="45" t="s">
        <v>42</v>
      </c>
      <c r="B135" s="46" t="s">
        <v>2355</v>
      </c>
      <c r="C135" s="73">
        <v>538</v>
      </c>
      <c r="D135" s="1" t="str">
        <f>DEC2HEX(HEX2DEC(INDEX(BaseAddressTable!$B$2:$B$98,(MATCH(A135,BaseAddressTable!$A$2:$A$98,0))))+HEX2DEC(C135))</f>
        <v>A0264538</v>
      </c>
      <c r="E135" s="46" t="s">
        <v>153</v>
      </c>
      <c r="F135" s="46" t="s">
        <v>2359</v>
      </c>
      <c r="G135" s="46" t="s">
        <v>264</v>
      </c>
      <c r="H135" s="73">
        <v>0</v>
      </c>
      <c r="I135" s="5" t="s">
        <v>2360</v>
      </c>
      <c r="J135" s="46" t="s">
        <v>2361</v>
      </c>
    </row>
    <row r="136" spans="1:10" ht="15" thickBot="1">
      <c r="A136" s="45" t="s">
        <v>42</v>
      </c>
      <c r="B136" s="46" t="s">
        <v>2362</v>
      </c>
      <c r="C136" s="73" t="s">
        <v>2363</v>
      </c>
      <c r="D136" s="1" t="str">
        <f>DEC2HEX(HEX2DEC(INDEX(BaseAddressTable!$B$2:$B$98,(MATCH(A136,BaseAddressTable!$A$2:$A$98,0))))+HEX2DEC(C136))</f>
        <v>A026453C</v>
      </c>
      <c r="E136" s="46" t="s">
        <v>153</v>
      </c>
      <c r="F136" s="46" t="s">
        <v>2364</v>
      </c>
      <c r="G136" s="46" t="s">
        <v>166</v>
      </c>
      <c r="H136" s="73">
        <v>0</v>
      </c>
      <c r="I136" s="5" t="s">
        <v>2365</v>
      </c>
      <c r="J136" s="46" t="s">
        <v>2366</v>
      </c>
    </row>
    <row r="137" spans="1:10" ht="15" thickBot="1">
      <c r="A137" s="45" t="s">
        <v>42</v>
      </c>
      <c r="B137" s="46" t="s">
        <v>2367</v>
      </c>
      <c r="C137" s="73">
        <v>540</v>
      </c>
      <c r="D137" s="1" t="str">
        <f>DEC2HEX(HEX2DEC(INDEX(BaseAddressTable!$B$2:$B$98,(MATCH(A137,BaseAddressTable!$A$2:$A$98,0))))+HEX2DEC(C137))</f>
        <v>A0264540</v>
      </c>
      <c r="E137" s="46" t="s">
        <v>153</v>
      </c>
      <c r="F137" s="97" t="s">
        <v>2368</v>
      </c>
      <c r="G137" s="97" t="s">
        <v>606</v>
      </c>
      <c r="H137" s="97">
        <v>0</v>
      </c>
      <c r="I137" s="97" t="s">
        <v>2369</v>
      </c>
      <c r="J137" s="46" t="s">
        <v>2370</v>
      </c>
    </row>
    <row r="138" spans="1:10" ht="15" thickBot="1">
      <c r="A138" s="45" t="s">
        <v>42</v>
      </c>
      <c r="B138" s="46" t="s">
        <v>2367</v>
      </c>
      <c r="C138" s="73">
        <v>540</v>
      </c>
      <c r="D138" s="1" t="str">
        <f>DEC2HEX(HEX2DEC(INDEX(BaseAddressTable!$B$2:$B$98,(MATCH(A138,BaseAddressTable!$A$2:$A$98,0))))+HEX2DEC(C138))</f>
        <v>A0264540</v>
      </c>
      <c r="E138" s="46" t="s">
        <v>153</v>
      </c>
      <c r="F138" s="98" t="s">
        <v>2371</v>
      </c>
      <c r="G138" s="98" t="s">
        <v>1083</v>
      </c>
      <c r="H138" s="98">
        <v>0</v>
      </c>
      <c r="I138" s="98" t="s">
        <v>2372</v>
      </c>
      <c r="J138" s="46" t="s">
        <v>2373</v>
      </c>
    </row>
    <row r="139" spans="1:10">
      <c r="A139" s="45" t="s">
        <v>42</v>
      </c>
      <c r="B139" s="46" t="s">
        <v>2374</v>
      </c>
      <c r="C139" s="73">
        <v>544</v>
      </c>
      <c r="D139" s="1" t="str">
        <f>DEC2HEX(HEX2DEC(INDEX(BaseAddressTable!$B$2:$B$98,(MATCH(A139,BaseAddressTable!$A$2:$A$98,0))))+HEX2DEC(C139))</f>
        <v>A0264544</v>
      </c>
      <c r="E139" s="46" t="s">
        <v>153</v>
      </c>
      <c r="F139" s="46" t="s">
        <v>2375</v>
      </c>
      <c r="G139" s="46" t="s">
        <v>868</v>
      </c>
      <c r="H139" s="73">
        <v>3</v>
      </c>
      <c r="I139" s="5" t="s">
        <v>2376</v>
      </c>
      <c r="J139" s="46" t="s">
        <v>2377</v>
      </c>
    </row>
    <row r="140" spans="1:10">
      <c r="A140" s="45" t="s">
        <v>42</v>
      </c>
      <c r="B140" s="46" t="s">
        <v>2374</v>
      </c>
      <c r="C140" s="73">
        <v>544</v>
      </c>
      <c r="D140" s="1" t="str">
        <f>DEC2HEX(HEX2DEC(INDEX(BaseAddressTable!$B$2:$B$98,(MATCH(A140,BaseAddressTable!$A$2:$A$98,0))))+HEX2DEC(C140))</f>
        <v>A0264544</v>
      </c>
      <c r="E140" s="46" t="s">
        <v>153</v>
      </c>
      <c r="F140" s="46" t="s">
        <v>2378</v>
      </c>
      <c r="G140" s="46" t="s">
        <v>241</v>
      </c>
      <c r="H140" s="73">
        <v>9</v>
      </c>
      <c r="I140" s="5" t="s">
        <v>2379</v>
      </c>
      <c r="J140" s="46" t="s">
        <v>2380</v>
      </c>
    </row>
    <row r="141" spans="1:10">
      <c r="A141" s="45" t="s">
        <v>42</v>
      </c>
      <c r="B141" s="46" t="s">
        <v>2381</v>
      </c>
      <c r="C141" s="73">
        <v>548</v>
      </c>
      <c r="D141" s="1" t="str">
        <f>DEC2HEX(HEX2DEC(INDEX(BaseAddressTable!$B$2:$B$98,(MATCH(A141,BaseAddressTable!$A$2:$A$98,0))))+HEX2DEC(C141))</f>
        <v>A0264548</v>
      </c>
      <c r="E141" s="46" t="s">
        <v>153</v>
      </c>
      <c r="F141" s="46" t="s">
        <v>2382</v>
      </c>
      <c r="G141" s="46" t="s">
        <v>255</v>
      </c>
      <c r="H141" s="73">
        <v>0</v>
      </c>
      <c r="I141" s="5" t="s">
        <v>2383</v>
      </c>
      <c r="J141" s="46" t="s">
        <v>2384</v>
      </c>
    </row>
    <row r="142" spans="1:10" ht="28.8">
      <c r="A142" s="45" t="s">
        <v>42</v>
      </c>
      <c r="B142" s="46" t="s">
        <v>2381</v>
      </c>
      <c r="C142" s="73">
        <v>548</v>
      </c>
      <c r="D142" s="1" t="str">
        <f>DEC2HEX(HEX2DEC(INDEX(BaseAddressTable!$B$2:$B$98,(MATCH(A142,BaseAddressTable!$A$2:$A$98,0))))+HEX2DEC(C142))</f>
        <v>A0264548</v>
      </c>
      <c r="E142" s="46" t="s">
        <v>153</v>
      </c>
      <c r="F142" s="46" t="s">
        <v>2385</v>
      </c>
      <c r="G142" s="46" t="s">
        <v>166</v>
      </c>
      <c r="H142" s="73">
        <v>0</v>
      </c>
      <c r="I142" s="5" t="s">
        <v>2386</v>
      </c>
      <c r="J142" s="46" t="s">
        <v>2387</v>
      </c>
    </row>
    <row r="143" spans="1:10">
      <c r="A143" s="1" t="s">
        <v>42</v>
      </c>
      <c r="B143" s="1" t="s">
        <v>2388</v>
      </c>
      <c r="C143" s="70" t="s">
        <v>2389</v>
      </c>
      <c r="D143" s="1" t="str">
        <f>DEC2HEX(HEX2DEC(INDEX(BaseAddressTable!$B$2:$B$98,(MATCH(A143,BaseAddressTable!$A$2:$A$98,0))))+HEX2DEC(C143))</f>
        <v>A0265FE8</v>
      </c>
      <c r="E143" s="1" t="s">
        <v>153</v>
      </c>
      <c r="F143" s="1" t="s">
        <v>2390</v>
      </c>
      <c r="G143" s="1" t="s">
        <v>166</v>
      </c>
      <c r="H143" s="70">
        <v>1</v>
      </c>
      <c r="I143" s="5" t="s">
        <v>2391</v>
      </c>
      <c r="J143" s="1" t="s">
        <v>2392</v>
      </c>
    </row>
    <row r="144" spans="1:10">
      <c r="A144" s="1" t="s">
        <v>42</v>
      </c>
      <c r="B144" s="1" t="s">
        <v>2393</v>
      </c>
      <c r="C144" s="70" t="s">
        <v>2394</v>
      </c>
      <c r="D144" s="1" t="str">
        <f>DEC2HEX(HEX2DEC(INDEX(BaseAddressTable!$B$2:$B$98,(MATCH(A144,BaseAddressTable!$A$2:$A$98,0))))+HEX2DEC(C144))</f>
        <v>A0265FEC</v>
      </c>
      <c r="E144" s="1" t="s">
        <v>153</v>
      </c>
      <c r="F144" s="1" t="s">
        <v>2395</v>
      </c>
      <c r="G144" s="1" t="s">
        <v>166</v>
      </c>
      <c r="H144" s="70">
        <v>1</v>
      </c>
      <c r="I144" s="5" t="s">
        <v>2391</v>
      </c>
      <c r="J144" s="1" t="s">
        <v>2396</v>
      </c>
    </row>
    <row r="145" spans="1:10">
      <c r="A145" s="1" t="s">
        <v>42</v>
      </c>
      <c r="B145" s="1" t="s">
        <v>2397</v>
      </c>
      <c r="C145" s="70" t="s">
        <v>895</v>
      </c>
      <c r="D145" s="1" t="str">
        <f>DEC2HEX(HEX2DEC(INDEX(BaseAddressTable!$B$2:$B$98,(MATCH(A145,BaseAddressTable!$A$2:$A$98,0))))+HEX2DEC(C145))</f>
        <v>A0265FFC</v>
      </c>
      <c r="E145" s="1" t="s">
        <v>153</v>
      </c>
      <c r="F145" s="1" t="s">
        <v>2398</v>
      </c>
      <c r="G145" s="1" t="s">
        <v>145</v>
      </c>
      <c r="H145" s="70" t="s">
        <v>2399</v>
      </c>
      <c r="I145" s="5" t="s">
        <v>2400</v>
      </c>
      <c r="J145"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E8C8B-8648-44F5-A66B-6B9D7126D7C9}">
  <dimension ref="A1:K196"/>
  <sheetViews>
    <sheetView zoomScale="70" zoomScaleNormal="70" workbookViewId="0">
      <selection activeCell="I10" sqref="I10"/>
    </sheetView>
  </sheetViews>
  <sheetFormatPr defaultColWidth="8.88671875" defaultRowHeight="14.4"/>
  <cols>
    <col min="1" max="1" width="32.88671875" bestFit="1" customWidth="1"/>
    <col min="2" max="2" width="69" customWidth="1"/>
    <col min="3" max="3" width="20.88671875" customWidth="1"/>
    <col min="4" max="4" width="18.88671875" customWidth="1"/>
    <col min="5" max="5" width="24.5546875" customWidth="1"/>
    <col min="6" max="6" width="30.88671875" customWidth="1"/>
    <col min="7" max="7" width="10.109375" bestFit="1" customWidth="1"/>
    <col min="8" max="8" width="11.109375" customWidth="1"/>
    <col min="9" max="9" width="82.6640625" style="2" customWidth="1"/>
    <col min="10" max="10" width="33.44140625" bestFit="1" customWidth="1"/>
    <col min="11" max="11" width="23.6640625" customWidth="1"/>
    <col min="257" max="257" width="32.88671875" bestFit="1" customWidth="1"/>
    <col min="258" max="258" width="69" customWidth="1"/>
    <col min="259" max="259" width="20.88671875" customWidth="1"/>
    <col min="260" max="260" width="18.88671875" customWidth="1"/>
    <col min="261" max="261" width="24.5546875" customWidth="1"/>
    <col min="262" max="262" width="30.88671875" customWidth="1"/>
    <col min="263" max="263" width="10.109375" bestFit="1" customWidth="1"/>
    <col min="264" max="264" width="11.109375" customWidth="1"/>
    <col min="265" max="265" width="82.6640625" customWidth="1"/>
    <col min="266" max="266" width="33.44140625" bestFit="1" customWidth="1"/>
    <col min="267" max="267" width="23.6640625" customWidth="1"/>
    <col min="513" max="513" width="32.88671875" bestFit="1" customWidth="1"/>
    <col min="514" max="514" width="69" customWidth="1"/>
    <col min="515" max="515" width="20.88671875" customWidth="1"/>
    <col min="516" max="516" width="18.88671875" customWidth="1"/>
    <col min="517" max="517" width="24.5546875" customWidth="1"/>
    <col min="518" max="518" width="30.88671875" customWidth="1"/>
    <col min="519" max="519" width="10.109375" bestFit="1" customWidth="1"/>
    <col min="520" max="520" width="11.109375" customWidth="1"/>
    <col min="521" max="521" width="82.6640625" customWidth="1"/>
    <col min="522" max="522" width="33.44140625" bestFit="1" customWidth="1"/>
    <col min="523" max="523" width="23.6640625" customWidth="1"/>
    <col min="769" max="769" width="32.88671875" bestFit="1" customWidth="1"/>
    <col min="770" max="770" width="69" customWidth="1"/>
    <col min="771" max="771" width="20.88671875" customWidth="1"/>
    <col min="772" max="772" width="18.88671875" customWidth="1"/>
    <col min="773" max="773" width="24.5546875" customWidth="1"/>
    <col min="774" max="774" width="30.88671875" customWidth="1"/>
    <col min="775" max="775" width="10.109375" bestFit="1" customWidth="1"/>
    <col min="776" max="776" width="11.109375" customWidth="1"/>
    <col min="777" max="777" width="82.6640625" customWidth="1"/>
    <col min="778" max="778" width="33.44140625" bestFit="1" customWidth="1"/>
    <col min="779" max="779" width="23.6640625" customWidth="1"/>
    <col min="1025" max="1025" width="32.88671875" bestFit="1" customWidth="1"/>
    <col min="1026" max="1026" width="69" customWidth="1"/>
    <col min="1027" max="1027" width="20.88671875" customWidth="1"/>
    <col min="1028" max="1028" width="18.88671875" customWidth="1"/>
    <col min="1029" max="1029" width="24.5546875" customWidth="1"/>
    <col min="1030" max="1030" width="30.88671875" customWidth="1"/>
    <col min="1031" max="1031" width="10.109375" bestFit="1" customWidth="1"/>
    <col min="1032" max="1032" width="11.109375" customWidth="1"/>
    <col min="1033" max="1033" width="82.6640625" customWidth="1"/>
    <col min="1034" max="1034" width="33.44140625" bestFit="1" customWidth="1"/>
    <col min="1035" max="1035" width="23.6640625" customWidth="1"/>
    <col min="1281" max="1281" width="32.88671875" bestFit="1" customWidth="1"/>
    <col min="1282" max="1282" width="69" customWidth="1"/>
    <col min="1283" max="1283" width="20.88671875" customWidth="1"/>
    <col min="1284" max="1284" width="18.88671875" customWidth="1"/>
    <col min="1285" max="1285" width="24.5546875" customWidth="1"/>
    <col min="1286" max="1286" width="30.88671875" customWidth="1"/>
    <col min="1287" max="1287" width="10.109375" bestFit="1" customWidth="1"/>
    <col min="1288" max="1288" width="11.109375" customWidth="1"/>
    <col min="1289" max="1289" width="82.6640625" customWidth="1"/>
    <col min="1290" max="1290" width="33.44140625" bestFit="1" customWidth="1"/>
    <col min="1291" max="1291" width="23.6640625" customWidth="1"/>
    <col min="1537" max="1537" width="32.88671875" bestFit="1" customWidth="1"/>
    <col min="1538" max="1538" width="69" customWidth="1"/>
    <col min="1539" max="1539" width="20.88671875" customWidth="1"/>
    <col min="1540" max="1540" width="18.88671875" customWidth="1"/>
    <col min="1541" max="1541" width="24.5546875" customWidth="1"/>
    <col min="1542" max="1542" width="30.88671875" customWidth="1"/>
    <col min="1543" max="1543" width="10.109375" bestFit="1" customWidth="1"/>
    <col min="1544" max="1544" width="11.109375" customWidth="1"/>
    <col min="1545" max="1545" width="82.6640625" customWidth="1"/>
    <col min="1546" max="1546" width="33.44140625" bestFit="1" customWidth="1"/>
    <col min="1547" max="1547" width="23.6640625" customWidth="1"/>
    <col min="1793" max="1793" width="32.88671875" bestFit="1" customWidth="1"/>
    <col min="1794" max="1794" width="69" customWidth="1"/>
    <col min="1795" max="1795" width="20.88671875" customWidth="1"/>
    <col min="1796" max="1796" width="18.88671875" customWidth="1"/>
    <col min="1797" max="1797" width="24.5546875" customWidth="1"/>
    <col min="1798" max="1798" width="30.88671875" customWidth="1"/>
    <col min="1799" max="1799" width="10.109375" bestFit="1" customWidth="1"/>
    <col min="1800" max="1800" width="11.109375" customWidth="1"/>
    <col min="1801" max="1801" width="82.6640625" customWidth="1"/>
    <col min="1802" max="1802" width="33.44140625" bestFit="1" customWidth="1"/>
    <col min="1803" max="1803" width="23.6640625" customWidth="1"/>
    <col min="2049" max="2049" width="32.88671875" bestFit="1" customWidth="1"/>
    <col min="2050" max="2050" width="69" customWidth="1"/>
    <col min="2051" max="2051" width="20.88671875" customWidth="1"/>
    <col min="2052" max="2052" width="18.88671875" customWidth="1"/>
    <col min="2053" max="2053" width="24.5546875" customWidth="1"/>
    <col min="2054" max="2054" width="30.88671875" customWidth="1"/>
    <col min="2055" max="2055" width="10.109375" bestFit="1" customWidth="1"/>
    <col min="2056" max="2056" width="11.109375" customWidth="1"/>
    <col min="2057" max="2057" width="82.6640625" customWidth="1"/>
    <col min="2058" max="2058" width="33.44140625" bestFit="1" customWidth="1"/>
    <col min="2059" max="2059" width="23.6640625" customWidth="1"/>
    <col min="2305" max="2305" width="32.88671875" bestFit="1" customWidth="1"/>
    <col min="2306" max="2306" width="69" customWidth="1"/>
    <col min="2307" max="2307" width="20.88671875" customWidth="1"/>
    <col min="2308" max="2308" width="18.88671875" customWidth="1"/>
    <col min="2309" max="2309" width="24.5546875" customWidth="1"/>
    <col min="2310" max="2310" width="30.88671875" customWidth="1"/>
    <col min="2311" max="2311" width="10.109375" bestFit="1" customWidth="1"/>
    <col min="2312" max="2312" width="11.109375" customWidth="1"/>
    <col min="2313" max="2313" width="82.6640625" customWidth="1"/>
    <col min="2314" max="2314" width="33.44140625" bestFit="1" customWidth="1"/>
    <col min="2315" max="2315" width="23.6640625" customWidth="1"/>
    <col min="2561" max="2561" width="32.88671875" bestFit="1" customWidth="1"/>
    <col min="2562" max="2562" width="69" customWidth="1"/>
    <col min="2563" max="2563" width="20.88671875" customWidth="1"/>
    <col min="2564" max="2564" width="18.88671875" customWidth="1"/>
    <col min="2565" max="2565" width="24.5546875" customWidth="1"/>
    <col min="2566" max="2566" width="30.88671875" customWidth="1"/>
    <col min="2567" max="2567" width="10.109375" bestFit="1" customWidth="1"/>
    <col min="2568" max="2568" width="11.109375" customWidth="1"/>
    <col min="2569" max="2569" width="82.6640625" customWidth="1"/>
    <col min="2570" max="2570" width="33.44140625" bestFit="1" customWidth="1"/>
    <col min="2571" max="2571" width="23.6640625" customWidth="1"/>
    <col min="2817" max="2817" width="32.88671875" bestFit="1" customWidth="1"/>
    <col min="2818" max="2818" width="69" customWidth="1"/>
    <col min="2819" max="2819" width="20.88671875" customWidth="1"/>
    <col min="2820" max="2820" width="18.88671875" customWidth="1"/>
    <col min="2821" max="2821" width="24.5546875" customWidth="1"/>
    <col min="2822" max="2822" width="30.88671875" customWidth="1"/>
    <col min="2823" max="2823" width="10.109375" bestFit="1" customWidth="1"/>
    <col min="2824" max="2824" width="11.109375" customWidth="1"/>
    <col min="2825" max="2825" width="82.6640625" customWidth="1"/>
    <col min="2826" max="2826" width="33.44140625" bestFit="1" customWidth="1"/>
    <col min="2827" max="2827" width="23.6640625" customWidth="1"/>
    <col min="3073" max="3073" width="32.88671875" bestFit="1" customWidth="1"/>
    <col min="3074" max="3074" width="69" customWidth="1"/>
    <col min="3075" max="3075" width="20.88671875" customWidth="1"/>
    <col min="3076" max="3076" width="18.88671875" customWidth="1"/>
    <col min="3077" max="3077" width="24.5546875" customWidth="1"/>
    <col min="3078" max="3078" width="30.88671875" customWidth="1"/>
    <col min="3079" max="3079" width="10.109375" bestFit="1" customWidth="1"/>
    <col min="3080" max="3080" width="11.109375" customWidth="1"/>
    <col min="3081" max="3081" width="82.6640625" customWidth="1"/>
    <col min="3082" max="3082" width="33.44140625" bestFit="1" customWidth="1"/>
    <col min="3083" max="3083" width="23.6640625" customWidth="1"/>
    <col min="3329" max="3329" width="32.88671875" bestFit="1" customWidth="1"/>
    <col min="3330" max="3330" width="69" customWidth="1"/>
    <col min="3331" max="3331" width="20.88671875" customWidth="1"/>
    <col min="3332" max="3332" width="18.88671875" customWidth="1"/>
    <col min="3333" max="3333" width="24.5546875" customWidth="1"/>
    <col min="3334" max="3334" width="30.88671875" customWidth="1"/>
    <col min="3335" max="3335" width="10.109375" bestFit="1" customWidth="1"/>
    <col min="3336" max="3336" width="11.109375" customWidth="1"/>
    <col min="3337" max="3337" width="82.6640625" customWidth="1"/>
    <col min="3338" max="3338" width="33.44140625" bestFit="1" customWidth="1"/>
    <col min="3339" max="3339" width="23.6640625" customWidth="1"/>
    <col min="3585" max="3585" width="32.88671875" bestFit="1" customWidth="1"/>
    <col min="3586" max="3586" width="69" customWidth="1"/>
    <col min="3587" max="3587" width="20.88671875" customWidth="1"/>
    <col min="3588" max="3588" width="18.88671875" customWidth="1"/>
    <col min="3589" max="3589" width="24.5546875" customWidth="1"/>
    <col min="3590" max="3590" width="30.88671875" customWidth="1"/>
    <col min="3591" max="3591" width="10.109375" bestFit="1" customWidth="1"/>
    <col min="3592" max="3592" width="11.109375" customWidth="1"/>
    <col min="3593" max="3593" width="82.6640625" customWidth="1"/>
    <col min="3594" max="3594" width="33.44140625" bestFit="1" customWidth="1"/>
    <col min="3595" max="3595" width="23.6640625" customWidth="1"/>
    <col min="3841" max="3841" width="32.88671875" bestFit="1" customWidth="1"/>
    <col min="3842" max="3842" width="69" customWidth="1"/>
    <col min="3843" max="3843" width="20.88671875" customWidth="1"/>
    <col min="3844" max="3844" width="18.88671875" customWidth="1"/>
    <col min="3845" max="3845" width="24.5546875" customWidth="1"/>
    <col min="3846" max="3846" width="30.88671875" customWidth="1"/>
    <col min="3847" max="3847" width="10.109375" bestFit="1" customWidth="1"/>
    <col min="3848" max="3848" width="11.109375" customWidth="1"/>
    <col min="3849" max="3849" width="82.6640625" customWidth="1"/>
    <col min="3850" max="3850" width="33.44140625" bestFit="1" customWidth="1"/>
    <col min="3851" max="3851" width="23.6640625" customWidth="1"/>
    <col min="4097" max="4097" width="32.88671875" bestFit="1" customWidth="1"/>
    <col min="4098" max="4098" width="69" customWidth="1"/>
    <col min="4099" max="4099" width="20.88671875" customWidth="1"/>
    <col min="4100" max="4100" width="18.88671875" customWidth="1"/>
    <col min="4101" max="4101" width="24.5546875" customWidth="1"/>
    <col min="4102" max="4102" width="30.88671875" customWidth="1"/>
    <col min="4103" max="4103" width="10.109375" bestFit="1" customWidth="1"/>
    <col min="4104" max="4104" width="11.109375" customWidth="1"/>
    <col min="4105" max="4105" width="82.6640625" customWidth="1"/>
    <col min="4106" max="4106" width="33.44140625" bestFit="1" customWidth="1"/>
    <col min="4107" max="4107" width="23.6640625" customWidth="1"/>
    <col min="4353" max="4353" width="32.88671875" bestFit="1" customWidth="1"/>
    <col min="4354" max="4354" width="69" customWidth="1"/>
    <col min="4355" max="4355" width="20.88671875" customWidth="1"/>
    <col min="4356" max="4356" width="18.88671875" customWidth="1"/>
    <col min="4357" max="4357" width="24.5546875" customWidth="1"/>
    <col min="4358" max="4358" width="30.88671875" customWidth="1"/>
    <col min="4359" max="4359" width="10.109375" bestFit="1" customWidth="1"/>
    <col min="4360" max="4360" width="11.109375" customWidth="1"/>
    <col min="4361" max="4361" width="82.6640625" customWidth="1"/>
    <col min="4362" max="4362" width="33.44140625" bestFit="1" customWidth="1"/>
    <col min="4363" max="4363" width="23.6640625" customWidth="1"/>
    <col min="4609" max="4609" width="32.88671875" bestFit="1" customWidth="1"/>
    <col min="4610" max="4610" width="69" customWidth="1"/>
    <col min="4611" max="4611" width="20.88671875" customWidth="1"/>
    <col min="4612" max="4612" width="18.88671875" customWidth="1"/>
    <col min="4613" max="4613" width="24.5546875" customWidth="1"/>
    <col min="4614" max="4614" width="30.88671875" customWidth="1"/>
    <col min="4615" max="4615" width="10.109375" bestFit="1" customWidth="1"/>
    <col min="4616" max="4616" width="11.109375" customWidth="1"/>
    <col min="4617" max="4617" width="82.6640625" customWidth="1"/>
    <col min="4618" max="4618" width="33.44140625" bestFit="1" customWidth="1"/>
    <col min="4619" max="4619" width="23.6640625" customWidth="1"/>
    <col min="4865" max="4865" width="32.88671875" bestFit="1" customWidth="1"/>
    <col min="4866" max="4866" width="69" customWidth="1"/>
    <col min="4867" max="4867" width="20.88671875" customWidth="1"/>
    <col min="4868" max="4868" width="18.88671875" customWidth="1"/>
    <col min="4869" max="4869" width="24.5546875" customWidth="1"/>
    <col min="4870" max="4870" width="30.88671875" customWidth="1"/>
    <col min="4871" max="4871" width="10.109375" bestFit="1" customWidth="1"/>
    <col min="4872" max="4872" width="11.109375" customWidth="1"/>
    <col min="4873" max="4873" width="82.6640625" customWidth="1"/>
    <col min="4874" max="4874" width="33.44140625" bestFit="1" customWidth="1"/>
    <col min="4875" max="4875" width="23.6640625" customWidth="1"/>
    <col min="5121" max="5121" width="32.88671875" bestFit="1" customWidth="1"/>
    <col min="5122" max="5122" width="69" customWidth="1"/>
    <col min="5123" max="5123" width="20.88671875" customWidth="1"/>
    <col min="5124" max="5124" width="18.88671875" customWidth="1"/>
    <col min="5125" max="5125" width="24.5546875" customWidth="1"/>
    <col min="5126" max="5126" width="30.88671875" customWidth="1"/>
    <col min="5127" max="5127" width="10.109375" bestFit="1" customWidth="1"/>
    <col min="5128" max="5128" width="11.109375" customWidth="1"/>
    <col min="5129" max="5129" width="82.6640625" customWidth="1"/>
    <col min="5130" max="5130" width="33.44140625" bestFit="1" customWidth="1"/>
    <col min="5131" max="5131" width="23.6640625" customWidth="1"/>
    <col min="5377" max="5377" width="32.88671875" bestFit="1" customWidth="1"/>
    <col min="5378" max="5378" width="69" customWidth="1"/>
    <col min="5379" max="5379" width="20.88671875" customWidth="1"/>
    <col min="5380" max="5380" width="18.88671875" customWidth="1"/>
    <col min="5381" max="5381" width="24.5546875" customWidth="1"/>
    <col min="5382" max="5382" width="30.88671875" customWidth="1"/>
    <col min="5383" max="5383" width="10.109375" bestFit="1" customWidth="1"/>
    <col min="5384" max="5384" width="11.109375" customWidth="1"/>
    <col min="5385" max="5385" width="82.6640625" customWidth="1"/>
    <col min="5386" max="5386" width="33.44140625" bestFit="1" customWidth="1"/>
    <col min="5387" max="5387" width="23.6640625" customWidth="1"/>
    <col min="5633" max="5633" width="32.88671875" bestFit="1" customWidth="1"/>
    <col min="5634" max="5634" width="69" customWidth="1"/>
    <col min="5635" max="5635" width="20.88671875" customWidth="1"/>
    <col min="5636" max="5636" width="18.88671875" customWidth="1"/>
    <col min="5637" max="5637" width="24.5546875" customWidth="1"/>
    <col min="5638" max="5638" width="30.88671875" customWidth="1"/>
    <col min="5639" max="5639" width="10.109375" bestFit="1" customWidth="1"/>
    <col min="5640" max="5640" width="11.109375" customWidth="1"/>
    <col min="5641" max="5641" width="82.6640625" customWidth="1"/>
    <col min="5642" max="5642" width="33.44140625" bestFit="1" customWidth="1"/>
    <col min="5643" max="5643" width="23.6640625" customWidth="1"/>
    <col min="5889" max="5889" width="32.88671875" bestFit="1" customWidth="1"/>
    <col min="5890" max="5890" width="69" customWidth="1"/>
    <col min="5891" max="5891" width="20.88671875" customWidth="1"/>
    <col min="5892" max="5892" width="18.88671875" customWidth="1"/>
    <col min="5893" max="5893" width="24.5546875" customWidth="1"/>
    <col min="5894" max="5894" width="30.88671875" customWidth="1"/>
    <col min="5895" max="5895" width="10.109375" bestFit="1" customWidth="1"/>
    <col min="5896" max="5896" width="11.109375" customWidth="1"/>
    <col min="5897" max="5897" width="82.6640625" customWidth="1"/>
    <col min="5898" max="5898" width="33.44140625" bestFit="1" customWidth="1"/>
    <col min="5899" max="5899" width="23.6640625" customWidth="1"/>
    <col min="6145" max="6145" width="32.88671875" bestFit="1" customWidth="1"/>
    <col min="6146" max="6146" width="69" customWidth="1"/>
    <col min="6147" max="6147" width="20.88671875" customWidth="1"/>
    <col min="6148" max="6148" width="18.88671875" customWidth="1"/>
    <col min="6149" max="6149" width="24.5546875" customWidth="1"/>
    <col min="6150" max="6150" width="30.88671875" customWidth="1"/>
    <col min="6151" max="6151" width="10.109375" bestFit="1" customWidth="1"/>
    <col min="6152" max="6152" width="11.109375" customWidth="1"/>
    <col min="6153" max="6153" width="82.6640625" customWidth="1"/>
    <col min="6154" max="6154" width="33.44140625" bestFit="1" customWidth="1"/>
    <col min="6155" max="6155" width="23.6640625" customWidth="1"/>
    <col min="6401" max="6401" width="32.88671875" bestFit="1" customWidth="1"/>
    <col min="6402" max="6402" width="69" customWidth="1"/>
    <col min="6403" max="6403" width="20.88671875" customWidth="1"/>
    <col min="6404" max="6404" width="18.88671875" customWidth="1"/>
    <col min="6405" max="6405" width="24.5546875" customWidth="1"/>
    <col min="6406" max="6406" width="30.88671875" customWidth="1"/>
    <col min="6407" max="6407" width="10.109375" bestFit="1" customWidth="1"/>
    <col min="6408" max="6408" width="11.109375" customWidth="1"/>
    <col min="6409" max="6409" width="82.6640625" customWidth="1"/>
    <col min="6410" max="6410" width="33.44140625" bestFit="1" customWidth="1"/>
    <col min="6411" max="6411" width="23.6640625" customWidth="1"/>
    <col min="6657" max="6657" width="32.88671875" bestFit="1" customWidth="1"/>
    <col min="6658" max="6658" width="69" customWidth="1"/>
    <col min="6659" max="6659" width="20.88671875" customWidth="1"/>
    <col min="6660" max="6660" width="18.88671875" customWidth="1"/>
    <col min="6661" max="6661" width="24.5546875" customWidth="1"/>
    <col min="6662" max="6662" width="30.88671875" customWidth="1"/>
    <col min="6663" max="6663" width="10.109375" bestFit="1" customWidth="1"/>
    <col min="6664" max="6664" width="11.109375" customWidth="1"/>
    <col min="6665" max="6665" width="82.6640625" customWidth="1"/>
    <col min="6666" max="6666" width="33.44140625" bestFit="1" customWidth="1"/>
    <col min="6667" max="6667" width="23.6640625" customWidth="1"/>
    <col min="6913" max="6913" width="32.88671875" bestFit="1" customWidth="1"/>
    <col min="6914" max="6914" width="69" customWidth="1"/>
    <col min="6915" max="6915" width="20.88671875" customWidth="1"/>
    <col min="6916" max="6916" width="18.88671875" customWidth="1"/>
    <col min="6917" max="6917" width="24.5546875" customWidth="1"/>
    <col min="6918" max="6918" width="30.88671875" customWidth="1"/>
    <col min="6919" max="6919" width="10.109375" bestFit="1" customWidth="1"/>
    <col min="6920" max="6920" width="11.109375" customWidth="1"/>
    <col min="6921" max="6921" width="82.6640625" customWidth="1"/>
    <col min="6922" max="6922" width="33.44140625" bestFit="1" customWidth="1"/>
    <col min="6923" max="6923" width="23.6640625" customWidth="1"/>
    <col min="7169" max="7169" width="32.88671875" bestFit="1" customWidth="1"/>
    <col min="7170" max="7170" width="69" customWidth="1"/>
    <col min="7171" max="7171" width="20.88671875" customWidth="1"/>
    <col min="7172" max="7172" width="18.88671875" customWidth="1"/>
    <col min="7173" max="7173" width="24.5546875" customWidth="1"/>
    <col min="7174" max="7174" width="30.88671875" customWidth="1"/>
    <col min="7175" max="7175" width="10.109375" bestFit="1" customWidth="1"/>
    <col min="7176" max="7176" width="11.109375" customWidth="1"/>
    <col min="7177" max="7177" width="82.6640625" customWidth="1"/>
    <col min="7178" max="7178" width="33.44140625" bestFit="1" customWidth="1"/>
    <col min="7179" max="7179" width="23.6640625" customWidth="1"/>
    <col min="7425" max="7425" width="32.88671875" bestFit="1" customWidth="1"/>
    <col min="7426" max="7426" width="69" customWidth="1"/>
    <col min="7427" max="7427" width="20.88671875" customWidth="1"/>
    <col min="7428" max="7428" width="18.88671875" customWidth="1"/>
    <col min="7429" max="7429" width="24.5546875" customWidth="1"/>
    <col min="7430" max="7430" width="30.88671875" customWidth="1"/>
    <col min="7431" max="7431" width="10.109375" bestFit="1" customWidth="1"/>
    <col min="7432" max="7432" width="11.109375" customWidth="1"/>
    <col min="7433" max="7433" width="82.6640625" customWidth="1"/>
    <col min="7434" max="7434" width="33.44140625" bestFit="1" customWidth="1"/>
    <col min="7435" max="7435" width="23.6640625" customWidth="1"/>
    <col min="7681" max="7681" width="32.88671875" bestFit="1" customWidth="1"/>
    <col min="7682" max="7682" width="69" customWidth="1"/>
    <col min="7683" max="7683" width="20.88671875" customWidth="1"/>
    <col min="7684" max="7684" width="18.88671875" customWidth="1"/>
    <col min="7685" max="7685" width="24.5546875" customWidth="1"/>
    <col min="7686" max="7686" width="30.88671875" customWidth="1"/>
    <col min="7687" max="7687" width="10.109375" bestFit="1" customWidth="1"/>
    <col min="7688" max="7688" width="11.109375" customWidth="1"/>
    <col min="7689" max="7689" width="82.6640625" customWidth="1"/>
    <col min="7690" max="7690" width="33.44140625" bestFit="1" customWidth="1"/>
    <col min="7691" max="7691" width="23.6640625" customWidth="1"/>
    <col min="7937" max="7937" width="32.88671875" bestFit="1" customWidth="1"/>
    <col min="7938" max="7938" width="69" customWidth="1"/>
    <col min="7939" max="7939" width="20.88671875" customWidth="1"/>
    <col min="7940" max="7940" width="18.88671875" customWidth="1"/>
    <col min="7941" max="7941" width="24.5546875" customWidth="1"/>
    <col min="7942" max="7942" width="30.88671875" customWidth="1"/>
    <col min="7943" max="7943" width="10.109375" bestFit="1" customWidth="1"/>
    <col min="7944" max="7944" width="11.109375" customWidth="1"/>
    <col min="7945" max="7945" width="82.6640625" customWidth="1"/>
    <col min="7946" max="7946" width="33.44140625" bestFit="1" customWidth="1"/>
    <col min="7947" max="7947" width="23.6640625" customWidth="1"/>
    <col min="8193" max="8193" width="32.88671875" bestFit="1" customWidth="1"/>
    <col min="8194" max="8194" width="69" customWidth="1"/>
    <col min="8195" max="8195" width="20.88671875" customWidth="1"/>
    <col min="8196" max="8196" width="18.88671875" customWidth="1"/>
    <col min="8197" max="8197" width="24.5546875" customWidth="1"/>
    <col min="8198" max="8198" width="30.88671875" customWidth="1"/>
    <col min="8199" max="8199" width="10.109375" bestFit="1" customWidth="1"/>
    <col min="8200" max="8200" width="11.109375" customWidth="1"/>
    <col min="8201" max="8201" width="82.6640625" customWidth="1"/>
    <col min="8202" max="8202" width="33.44140625" bestFit="1" customWidth="1"/>
    <col min="8203" max="8203" width="23.6640625" customWidth="1"/>
    <col min="8449" max="8449" width="32.88671875" bestFit="1" customWidth="1"/>
    <col min="8450" max="8450" width="69" customWidth="1"/>
    <col min="8451" max="8451" width="20.88671875" customWidth="1"/>
    <col min="8452" max="8452" width="18.88671875" customWidth="1"/>
    <col min="8453" max="8453" width="24.5546875" customWidth="1"/>
    <col min="8454" max="8454" width="30.88671875" customWidth="1"/>
    <col min="8455" max="8455" width="10.109375" bestFit="1" customWidth="1"/>
    <col min="8456" max="8456" width="11.109375" customWidth="1"/>
    <col min="8457" max="8457" width="82.6640625" customWidth="1"/>
    <col min="8458" max="8458" width="33.44140625" bestFit="1" customWidth="1"/>
    <col min="8459" max="8459" width="23.6640625" customWidth="1"/>
    <col min="8705" max="8705" width="32.88671875" bestFit="1" customWidth="1"/>
    <col min="8706" max="8706" width="69" customWidth="1"/>
    <col min="8707" max="8707" width="20.88671875" customWidth="1"/>
    <col min="8708" max="8708" width="18.88671875" customWidth="1"/>
    <col min="8709" max="8709" width="24.5546875" customWidth="1"/>
    <col min="8710" max="8710" width="30.88671875" customWidth="1"/>
    <col min="8711" max="8711" width="10.109375" bestFit="1" customWidth="1"/>
    <col min="8712" max="8712" width="11.109375" customWidth="1"/>
    <col min="8713" max="8713" width="82.6640625" customWidth="1"/>
    <col min="8714" max="8714" width="33.44140625" bestFit="1" customWidth="1"/>
    <col min="8715" max="8715" width="23.6640625" customWidth="1"/>
    <col min="8961" max="8961" width="32.88671875" bestFit="1" customWidth="1"/>
    <col min="8962" max="8962" width="69" customWidth="1"/>
    <col min="8963" max="8963" width="20.88671875" customWidth="1"/>
    <col min="8964" max="8964" width="18.88671875" customWidth="1"/>
    <col min="8965" max="8965" width="24.5546875" customWidth="1"/>
    <col min="8966" max="8966" width="30.88671875" customWidth="1"/>
    <col min="8967" max="8967" width="10.109375" bestFit="1" customWidth="1"/>
    <col min="8968" max="8968" width="11.109375" customWidth="1"/>
    <col min="8969" max="8969" width="82.6640625" customWidth="1"/>
    <col min="8970" max="8970" width="33.44140625" bestFit="1" customWidth="1"/>
    <col min="8971" max="8971" width="23.6640625" customWidth="1"/>
    <col min="9217" max="9217" width="32.88671875" bestFit="1" customWidth="1"/>
    <col min="9218" max="9218" width="69" customWidth="1"/>
    <col min="9219" max="9219" width="20.88671875" customWidth="1"/>
    <col min="9220" max="9220" width="18.88671875" customWidth="1"/>
    <col min="9221" max="9221" width="24.5546875" customWidth="1"/>
    <col min="9222" max="9222" width="30.88671875" customWidth="1"/>
    <col min="9223" max="9223" width="10.109375" bestFit="1" customWidth="1"/>
    <col min="9224" max="9224" width="11.109375" customWidth="1"/>
    <col min="9225" max="9225" width="82.6640625" customWidth="1"/>
    <col min="9226" max="9226" width="33.44140625" bestFit="1" customWidth="1"/>
    <col min="9227" max="9227" width="23.6640625" customWidth="1"/>
    <col min="9473" max="9473" width="32.88671875" bestFit="1" customWidth="1"/>
    <col min="9474" max="9474" width="69" customWidth="1"/>
    <col min="9475" max="9475" width="20.88671875" customWidth="1"/>
    <col min="9476" max="9476" width="18.88671875" customWidth="1"/>
    <col min="9477" max="9477" width="24.5546875" customWidth="1"/>
    <col min="9478" max="9478" width="30.88671875" customWidth="1"/>
    <col min="9479" max="9479" width="10.109375" bestFit="1" customWidth="1"/>
    <col min="9480" max="9480" width="11.109375" customWidth="1"/>
    <col min="9481" max="9481" width="82.6640625" customWidth="1"/>
    <col min="9482" max="9482" width="33.44140625" bestFit="1" customWidth="1"/>
    <col min="9483" max="9483" width="23.6640625" customWidth="1"/>
    <col min="9729" max="9729" width="32.88671875" bestFit="1" customWidth="1"/>
    <col min="9730" max="9730" width="69" customWidth="1"/>
    <col min="9731" max="9731" width="20.88671875" customWidth="1"/>
    <col min="9732" max="9732" width="18.88671875" customWidth="1"/>
    <col min="9733" max="9733" width="24.5546875" customWidth="1"/>
    <col min="9734" max="9734" width="30.88671875" customWidth="1"/>
    <col min="9735" max="9735" width="10.109375" bestFit="1" customWidth="1"/>
    <col min="9736" max="9736" width="11.109375" customWidth="1"/>
    <col min="9737" max="9737" width="82.6640625" customWidth="1"/>
    <col min="9738" max="9738" width="33.44140625" bestFit="1" customWidth="1"/>
    <col min="9739" max="9739" width="23.6640625" customWidth="1"/>
    <col min="9985" max="9985" width="32.88671875" bestFit="1" customWidth="1"/>
    <col min="9986" max="9986" width="69" customWidth="1"/>
    <col min="9987" max="9987" width="20.88671875" customWidth="1"/>
    <col min="9988" max="9988" width="18.88671875" customWidth="1"/>
    <col min="9989" max="9989" width="24.5546875" customWidth="1"/>
    <col min="9990" max="9990" width="30.88671875" customWidth="1"/>
    <col min="9991" max="9991" width="10.109375" bestFit="1" customWidth="1"/>
    <col min="9992" max="9992" width="11.109375" customWidth="1"/>
    <col min="9993" max="9993" width="82.6640625" customWidth="1"/>
    <col min="9994" max="9994" width="33.44140625" bestFit="1" customWidth="1"/>
    <col min="9995" max="9995" width="23.6640625" customWidth="1"/>
    <col min="10241" max="10241" width="32.88671875" bestFit="1" customWidth="1"/>
    <col min="10242" max="10242" width="69" customWidth="1"/>
    <col min="10243" max="10243" width="20.88671875" customWidth="1"/>
    <col min="10244" max="10244" width="18.88671875" customWidth="1"/>
    <col min="10245" max="10245" width="24.5546875" customWidth="1"/>
    <col min="10246" max="10246" width="30.88671875" customWidth="1"/>
    <col min="10247" max="10247" width="10.109375" bestFit="1" customWidth="1"/>
    <col min="10248" max="10248" width="11.109375" customWidth="1"/>
    <col min="10249" max="10249" width="82.6640625" customWidth="1"/>
    <col min="10250" max="10250" width="33.44140625" bestFit="1" customWidth="1"/>
    <col min="10251" max="10251" width="23.6640625" customWidth="1"/>
    <col min="10497" max="10497" width="32.88671875" bestFit="1" customWidth="1"/>
    <col min="10498" max="10498" width="69" customWidth="1"/>
    <col min="10499" max="10499" width="20.88671875" customWidth="1"/>
    <col min="10500" max="10500" width="18.88671875" customWidth="1"/>
    <col min="10501" max="10501" width="24.5546875" customWidth="1"/>
    <col min="10502" max="10502" width="30.88671875" customWidth="1"/>
    <col min="10503" max="10503" width="10.109375" bestFit="1" customWidth="1"/>
    <col min="10504" max="10504" width="11.109375" customWidth="1"/>
    <col min="10505" max="10505" width="82.6640625" customWidth="1"/>
    <col min="10506" max="10506" width="33.44140625" bestFit="1" customWidth="1"/>
    <col min="10507" max="10507" width="23.6640625" customWidth="1"/>
    <col min="10753" max="10753" width="32.88671875" bestFit="1" customWidth="1"/>
    <col min="10754" max="10754" width="69" customWidth="1"/>
    <col min="10755" max="10755" width="20.88671875" customWidth="1"/>
    <col min="10756" max="10756" width="18.88671875" customWidth="1"/>
    <col min="10757" max="10757" width="24.5546875" customWidth="1"/>
    <col min="10758" max="10758" width="30.88671875" customWidth="1"/>
    <col min="10759" max="10759" width="10.109375" bestFit="1" customWidth="1"/>
    <col min="10760" max="10760" width="11.109375" customWidth="1"/>
    <col min="10761" max="10761" width="82.6640625" customWidth="1"/>
    <col min="10762" max="10762" width="33.44140625" bestFit="1" customWidth="1"/>
    <col min="10763" max="10763" width="23.6640625" customWidth="1"/>
    <col min="11009" max="11009" width="32.88671875" bestFit="1" customWidth="1"/>
    <col min="11010" max="11010" width="69" customWidth="1"/>
    <col min="11011" max="11011" width="20.88671875" customWidth="1"/>
    <col min="11012" max="11012" width="18.88671875" customWidth="1"/>
    <col min="11013" max="11013" width="24.5546875" customWidth="1"/>
    <col min="11014" max="11014" width="30.88671875" customWidth="1"/>
    <col min="11015" max="11015" width="10.109375" bestFit="1" customWidth="1"/>
    <col min="11016" max="11016" width="11.109375" customWidth="1"/>
    <col min="11017" max="11017" width="82.6640625" customWidth="1"/>
    <col min="11018" max="11018" width="33.44140625" bestFit="1" customWidth="1"/>
    <col min="11019" max="11019" width="23.6640625" customWidth="1"/>
    <col min="11265" max="11265" width="32.88671875" bestFit="1" customWidth="1"/>
    <col min="11266" max="11266" width="69" customWidth="1"/>
    <col min="11267" max="11267" width="20.88671875" customWidth="1"/>
    <col min="11268" max="11268" width="18.88671875" customWidth="1"/>
    <col min="11269" max="11269" width="24.5546875" customWidth="1"/>
    <col min="11270" max="11270" width="30.88671875" customWidth="1"/>
    <col min="11271" max="11271" width="10.109375" bestFit="1" customWidth="1"/>
    <col min="11272" max="11272" width="11.109375" customWidth="1"/>
    <col min="11273" max="11273" width="82.6640625" customWidth="1"/>
    <col min="11274" max="11274" width="33.44140625" bestFit="1" customWidth="1"/>
    <col min="11275" max="11275" width="23.6640625" customWidth="1"/>
    <col min="11521" max="11521" width="32.88671875" bestFit="1" customWidth="1"/>
    <col min="11522" max="11522" width="69" customWidth="1"/>
    <col min="11523" max="11523" width="20.88671875" customWidth="1"/>
    <col min="11524" max="11524" width="18.88671875" customWidth="1"/>
    <col min="11525" max="11525" width="24.5546875" customWidth="1"/>
    <col min="11526" max="11526" width="30.88671875" customWidth="1"/>
    <col min="11527" max="11527" width="10.109375" bestFit="1" customWidth="1"/>
    <col min="11528" max="11528" width="11.109375" customWidth="1"/>
    <col min="11529" max="11529" width="82.6640625" customWidth="1"/>
    <col min="11530" max="11530" width="33.44140625" bestFit="1" customWidth="1"/>
    <col min="11531" max="11531" width="23.6640625" customWidth="1"/>
    <col min="11777" max="11777" width="32.88671875" bestFit="1" customWidth="1"/>
    <col min="11778" max="11778" width="69" customWidth="1"/>
    <col min="11779" max="11779" width="20.88671875" customWidth="1"/>
    <col min="11780" max="11780" width="18.88671875" customWidth="1"/>
    <col min="11781" max="11781" width="24.5546875" customWidth="1"/>
    <col min="11782" max="11782" width="30.88671875" customWidth="1"/>
    <col min="11783" max="11783" width="10.109375" bestFit="1" customWidth="1"/>
    <col min="11784" max="11784" width="11.109375" customWidth="1"/>
    <col min="11785" max="11785" width="82.6640625" customWidth="1"/>
    <col min="11786" max="11786" width="33.44140625" bestFit="1" customWidth="1"/>
    <col min="11787" max="11787" width="23.6640625" customWidth="1"/>
    <col min="12033" max="12033" width="32.88671875" bestFit="1" customWidth="1"/>
    <col min="12034" max="12034" width="69" customWidth="1"/>
    <col min="12035" max="12035" width="20.88671875" customWidth="1"/>
    <col min="12036" max="12036" width="18.88671875" customWidth="1"/>
    <col min="12037" max="12037" width="24.5546875" customWidth="1"/>
    <col min="12038" max="12038" width="30.88671875" customWidth="1"/>
    <col min="12039" max="12039" width="10.109375" bestFit="1" customWidth="1"/>
    <col min="12040" max="12040" width="11.109375" customWidth="1"/>
    <col min="12041" max="12041" width="82.6640625" customWidth="1"/>
    <col min="12042" max="12042" width="33.44140625" bestFit="1" customWidth="1"/>
    <col min="12043" max="12043" width="23.6640625" customWidth="1"/>
    <col min="12289" max="12289" width="32.88671875" bestFit="1" customWidth="1"/>
    <col min="12290" max="12290" width="69" customWidth="1"/>
    <col min="12291" max="12291" width="20.88671875" customWidth="1"/>
    <col min="12292" max="12292" width="18.88671875" customWidth="1"/>
    <col min="12293" max="12293" width="24.5546875" customWidth="1"/>
    <col min="12294" max="12294" width="30.88671875" customWidth="1"/>
    <col min="12295" max="12295" width="10.109375" bestFit="1" customWidth="1"/>
    <col min="12296" max="12296" width="11.109375" customWidth="1"/>
    <col min="12297" max="12297" width="82.6640625" customWidth="1"/>
    <col min="12298" max="12298" width="33.44140625" bestFit="1" customWidth="1"/>
    <col min="12299" max="12299" width="23.6640625" customWidth="1"/>
    <col min="12545" max="12545" width="32.88671875" bestFit="1" customWidth="1"/>
    <col min="12546" max="12546" width="69" customWidth="1"/>
    <col min="12547" max="12547" width="20.88671875" customWidth="1"/>
    <col min="12548" max="12548" width="18.88671875" customWidth="1"/>
    <col min="12549" max="12549" width="24.5546875" customWidth="1"/>
    <col min="12550" max="12550" width="30.88671875" customWidth="1"/>
    <col min="12551" max="12551" width="10.109375" bestFit="1" customWidth="1"/>
    <col min="12552" max="12552" width="11.109375" customWidth="1"/>
    <col min="12553" max="12553" width="82.6640625" customWidth="1"/>
    <col min="12554" max="12554" width="33.44140625" bestFit="1" customWidth="1"/>
    <col min="12555" max="12555" width="23.6640625" customWidth="1"/>
    <col min="12801" max="12801" width="32.88671875" bestFit="1" customWidth="1"/>
    <col min="12802" max="12802" width="69" customWidth="1"/>
    <col min="12803" max="12803" width="20.88671875" customWidth="1"/>
    <col min="12804" max="12804" width="18.88671875" customWidth="1"/>
    <col min="12805" max="12805" width="24.5546875" customWidth="1"/>
    <col min="12806" max="12806" width="30.88671875" customWidth="1"/>
    <col min="12807" max="12807" width="10.109375" bestFit="1" customWidth="1"/>
    <col min="12808" max="12808" width="11.109375" customWidth="1"/>
    <col min="12809" max="12809" width="82.6640625" customWidth="1"/>
    <col min="12810" max="12810" width="33.44140625" bestFit="1" customWidth="1"/>
    <col min="12811" max="12811" width="23.6640625" customWidth="1"/>
    <col min="13057" max="13057" width="32.88671875" bestFit="1" customWidth="1"/>
    <col min="13058" max="13058" width="69" customWidth="1"/>
    <col min="13059" max="13059" width="20.88671875" customWidth="1"/>
    <col min="13060" max="13060" width="18.88671875" customWidth="1"/>
    <col min="13061" max="13061" width="24.5546875" customWidth="1"/>
    <col min="13062" max="13062" width="30.88671875" customWidth="1"/>
    <col min="13063" max="13063" width="10.109375" bestFit="1" customWidth="1"/>
    <col min="13064" max="13064" width="11.109375" customWidth="1"/>
    <col min="13065" max="13065" width="82.6640625" customWidth="1"/>
    <col min="13066" max="13066" width="33.44140625" bestFit="1" customWidth="1"/>
    <col min="13067" max="13067" width="23.6640625" customWidth="1"/>
    <col min="13313" max="13313" width="32.88671875" bestFit="1" customWidth="1"/>
    <col min="13314" max="13314" width="69" customWidth="1"/>
    <col min="13315" max="13315" width="20.88671875" customWidth="1"/>
    <col min="13316" max="13316" width="18.88671875" customWidth="1"/>
    <col min="13317" max="13317" width="24.5546875" customWidth="1"/>
    <col min="13318" max="13318" width="30.88671875" customWidth="1"/>
    <col min="13319" max="13319" width="10.109375" bestFit="1" customWidth="1"/>
    <col min="13320" max="13320" width="11.109375" customWidth="1"/>
    <col min="13321" max="13321" width="82.6640625" customWidth="1"/>
    <col min="13322" max="13322" width="33.44140625" bestFit="1" customWidth="1"/>
    <col min="13323" max="13323" width="23.6640625" customWidth="1"/>
    <col min="13569" max="13569" width="32.88671875" bestFit="1" customWidth="1"/>
    <col min="13570" max="13570" width="69" customWidth="1"/>
    <col min="13571" max="13571" width="20.88671875" customWidth="1"/>
    <col min="13572" max="13572" width="18.88671875" customWidth="1"/>
    <col min="13573" max="13573" width="24.5546875" customWidth="1"/>
    <col min="13574" max="13574" width="30.88671875" customWidth="1"/>
    <col min="13575" max="13575" width="10.109375" bestFit="1" customWidth="1"/>
    <col min="13576" max="13576" width="11.109375" customWidth="1"/>
    <col min="13577" max="13577" width="82.6640625" customWidth="1"/>
    <col min="13578" max="13578" width="33.44140625" bestFit="1" customWidth="1"/>
    <col min="13579" max="13579" width="23.6640625" customWidth="1"/>
    <col min="13825" max="13825" width="32.88671875" bestFit="1" customWidth="1"/>
    <col min="13826" max="13826" width="69" customWidth="1"/>
    <col min="13827" max="13827" width="20.88671875" customWidth="1"/>
    <col min="13828" max="13828" width="18.88671875" customWidth="1"/>
    <col min="13829" max="13829" width="24.5546875" customWidth="1"/>
    <col min="13830" max="13830" width="30.88671875" customWidth="1"/>
    <col min="13831" max="13831" width="10.109375" bestFit="1" customWidth="1"/>
    <col min="13832" max="13832" width="11.109375" customWidth="1"/>
    <col min="13833" max="13833" width="82.6640625" customWidth="1"/>
    <col min="13834" max="13834" width="33.44140625" bestFit="1" customWidth="1"/>
    <col min="13835" max="13835" width="23.6640625" customWidth="1"/>
    <col min="14081" max="14081" width="32.88671875" bestFit="1" customWidth="1"/>
    <col min="14082" max="14082" width="69" customWidth="1"/>
    <col min="14083" max="14083" width="20.88671875" customWidth="1"/>
    <col min="14084" max="14084" width="18.88671875" customWidth="1"/>
    <col min="14085" max="14085" width="24.5546875" customWidth="1"/>
    <col min="14086" max="14086" width="30.88671875" customWidth="1"/>
    <col min="14087" max="14087" width="10.109375" bestFit="1" customWidth="1"/>
    <col min="14088" max="14088" width="11.109375" customWidth="1"/>
    <col min="14089" max="14089" width="82.6640625" customWidth="1"/>
    <col min="14090" max="14090" width="33.44140625" bestFit="1" customWidth="1"/>
    <col min="14091" max="14091" width="23.6640625" customWidth="1"/>
    <col min="14337" max="14337" width="32.88671875" bestFit="1" customWidth="1"/>
    <col min="14338" max="14338" width="69" customWidth="1"/>
    <col min="14339" max="14339" width="20.88671875" customWidth="1"/>
    <col min="14340" max="14340" width="18.88671875" customWidth="1"/>
    <col min="14341" max="14341" width="24.5546875" customWidth="1"/>
    <col min="14342" max="14342" width="30.88671875" customWidth="1"/>
    <col min="14343" max="14343" width="10.109375" bestFit="1" customWidth="1"/>
    <col min="14344" max="14344" width="11.109375" customWidth="1"/>
    <col min="14345" max="14345" width="82.6640625" customWidth="1"/>
    <col min="14346" max="14346" width="33.44140625" bestFit="1" customWidth="1"/>
    <col min="14347" max="14347" width="23.6640625" customWidth="1"/>
    <col min="14593" max="14593" width="32.88671875" bestFit="1" customWidth="1"/>
    <col min="14594" max="14594" width="69" customWidth="1"/>
    <col min="14595" max="14595" width="20.88671875" customWidth="1"/>
    <col min="14596" max="14596" width="18.88671875" customWidth="1"/>
    <col min="14597" max="14597" width="24.5546875" customWidth="1"/>
    <col min="14598" max="14598" width="30.88671875" customWidth="1"/>
    <col min="14599" max="14599" width="10.109375" bestFit="1" customWidth="1"/>
    <col min="14600" max="14600" width="11.109375" customWidth="1"/>
    <col min="14601" max="14601" width="82.6640625" customWidth="1"/>
    <col min="14602" max="14602" width="33.44140625" bestFit="1" customWidth="1"/>
    <col min="14603" max="14603" width="23.6640625" customWidth="1"/>
    <col min="14849" max="14849" width="32.88671875" bestFit="1" customWidth="1"/>
    <col min="14850" max="14850" width="69" customWidth="1"/>
    <col min="14851" max="14851" width="20.88671875" customWidth="1"/>
    <col min="14852" max="14852" width="18.88671875" customWidth="1"/>
    <col min="14853" max="14853" width="24.5546875" customWidth="1"/>
    <col min="14854" max="14854" width="30.88671875" customWidth="1"/>
    <col min="14855" max="14855" width="10.109375" bestFit="1" customWidth="1"/>
    <col min="14856" max="14856" width="11.109375" customWidth="1"/>
    <col min="14857" max="14857" width="82.6640625" customWidth="1"/>
    <col min="14858" max="14858" width="33.44140625" bestFit="1" customWidth="1"/>
    <col min="14859" max="14859" width="23.6640625" customWidth="1"/>
    <col min="15105" max="15105" width="32.88671875" bestFit="1" customWidth="1"/>
    <col min="15106" max="15106" width="69" customWidth="1"/>
    <col min="15107" max="15107" width="20.88671875" customWidth="1"/>
    <col min="15108" max="15108" width="18.88671875" customWidth="1"/>
    <col min="15109" max="15109" width="24.5546875" customWidth="1"/>
    <col min="15110" max="15110" width="30.88671875" customWidth="1"/>
    <col min="15111" max="15111" width="10.109375" bestFit="1" customWidth="1"/>
    <col min="15112" max="15112" width="11.109375" customWidth="1"/>
    <col min="15113" max="15113" width="82.6640625" customWidth="1"/>
    <col min="15114" max="15114" width="33.44140625" bestFit="1" customWidth="1"/>
    <col min="15115" max="15115" width="23.6640625" customWidth="1"/>
    <col min="15361" max="15361" width="32.88671875" bestFit="1" customWidth="1"/>
    <col min="15362" max="15362" width="69" customWidth="1"/>
    <col min="15363" max="15363" width="20.88671875" customWidth="1"/>
    <col min="15364" max="15364" width="18.88671875" customWidth="1"/>
    <col min="15365" max="15365" width="24.5546875" customWidth="1"/>
    <col min="15366" max="15366" width="30.88671875" customWidth="1"/>
    <col min="15367" max="15367" width="10.109375" bestFit="1" customWidth="1"/>
    <col min="15368" max="15368" width="11.109375" customWidth="1"/>
    <col min="15369" max="15369" width="82.6640625" customWidth="1"/>
    <col min="15370" max="15370" width="33.44140625" bestFit="1" customWidth="1"/>
    <col min="15371" max="15371" width="23.6640625" customWidth="1"/>
    <col min="15617" max="15617" width="32.88671875" bestFit="1" customWidth="1"/>
    <col min="15618" max="15618" width="69" customWidth="1"/>
    <col min="15619" max="15619" width="20.88671875" customWidth="1"/>
    <col min="15620" max="15620" width="18.88671875" customWidth="1"/>
    <col min="15621" max="15621" width="24.5546875" customWidth="1"/>
    <col min="15622" max="15622" width="30.88671875" customWidth="1"/>
    <col min="15623" max="15623" width="10.109375" bestFit="1" customWidth="1"/>
    <col min="15624" max="15624" width="11.109375" customWidth="1"/>
    <col min="15625" max="15625" width="82.6640625" customWidth="1"/>
    <col min="15626" max="15626" width="33.44140625" bestFit="1" customWidth="1"/>
    <col min="15627" max="15627" width="23.6640625" customWidth="1"/>
    <col min="15873" max="15873" width="32.88671875" bestFit="1" customWidth="1"/>
    <col min="15874" max="15874" width="69" customWidth="1"/>
    <col min="15875" max="15875" width="20.88671875" customWidth="1"/>
    <col min="15876" max="15876" width="18.88671875" customWidth="1"/>
    <col min="15877" max="15877" width="24.5546875" customWidth="1"/>
    <col min="15878" max="15878" width="30.88671875" customWidth="1"/>
    <col min="15879" max="15879" width="10.109375" bestFit="1" customWidth="1"/>
    <col min="15880" max="15880" width="11.109375" customWidth="1"/>
    <col min="15881" max="15881" width="82.6640625" customWidth="1"/>
    <col min="15882" max="15882" width="33.44140625" bestFit="1" customWidth="1"/>
    <col min="15883" max="15883" width="23.6640625" customWidth="1"/>
    <col min="16129" max="16129" width="32.88671875" bestFit="1" customWidth="1"/>
    <col min="16130" max="16130" width="69" customWidth="1"/>
    <col min="16131" max="16131" width="20.88671875" customWidth="1"/>
    <col min="16132" max="16132" width="18.88671875" customWidth="1"/>
    <col min="16133" max="16133" width="24.5546875" customWidth="1"/>
    <col min="16134" max="16134" width="30.88671875" customWidth="1"/>
    <col min="16135" max="16135" width="10.109375" bestFit="1" customWidth="1"/>
    <col min="16136" max="16136" width="11.109375" customWidth="1"/>
    <col min="16137" max="16137" width="82.6640625" customWidth="1"/>
    <col min="16138" max="16138" width="33.44140625" bestFit="1" customWidth="1"/>
    <col min="16139" max="16139" width="23.6640625" customWidth="1"/>
  </cols>
  <sheetData>
    <row r="1" spans="1:10">
      <c r="A1" s="3" t="s">
        <v>122</v>
      </c>
      <c r="B1" s="3" t="s">
        <v>123</v>
      </c>
      <c r="C1" s="3" t="s">
        <v>124</v>
      </c>
      <c r="D1" s="3" t="s">
        <v>125</v>
      </c>
      <c r="E1" s="3" t="s">
        <v>126</v>
      </c>
      <c r="F1" s="3" t="s">
        <v>127</v>
      </c>
      <c r="G1" s="3" t="s">
        <v>128</v>
      </c>
      <c r="H1" s="3" t="s">
        <v>129</v>
      </c>
      <c r="I1" s="6" t="s">
        <v>130</v>
      </c>
      <c r="J1" s="3" t="s">
        <v>131</v>
      </c>
    </row>
    <row r="2" spans="1:10">
      <c r="A2" s="32" t="s">
        <v>45</v>
      </c>
      <c r="B2" s="33" t="s">
        <v>2401</v>
      </c>
      <c r="C2" s="33">
        <v>0</v>
      </c>
      <c r="D2" s="1" t="str">
        <f>DEC2HEX(HEX2DEC(INDEX(BaseAddressTable!$B$2:$B$98,(MATCH(A2,BaseAddressTable!$A$2:$A$98,0))))+HEX2DEC(C2))</f>
        <v>A0266000</v>
      </c>
      <c r="E2" s="33" t="s">
        <v>133</v>
      </c>
      <c r="F2" s="33" t="s">
        <v>2402</v>
      </c>
      <c r="G2" s="33" t="s">
        <v>166</v>
      </c>
      <c r="H2" s="33">
        <v>0</v>
      </c>
      <c r="I2" s="34" t="s">
        <v>2403</v>
      </c>
      <c r="J2" s="33" t="s">
        <v>2404</v>
      </c>
    </row>
    <row r="3" spans="1:10" ht="12.6" customHeight="1">
      <c r="A3" s="32" t="s">
        <v>45</v>
      </c>
      <c r="B3" s="33" t="s">
        <v>2405</v>
      </c>
      <c r="C3" s="33">
        <v>4</v>
      </c>
      <c r="D3" s="1" t="str">
        <f>DEC2HEX(HEX2DEC(INDEX(BaseAddressTable!$B$2:$B$98,(MATCH(A3,BaseAddressTable!$A$2:$A$98,0))))+HEX2DEC(C3))</f>
        <v>A0266004</v>
      </c>
      <c r="E3" s="33" t="s">
        <v>153</v>
      </c>
      <c r="F3" s="33" t="s">
        <v>2406</v>
      </c>
      <c r="G3" s="33" t="s">
        <v>166</v>
      </c>
      <c r="H3" s="33">
        <v>0</v>
      </c>
      <c r="I3" s="34" t="s">
        <v>2407</v>
      </c>
      <c r="J3" s="33" t="s">
        <v>2408</v>
      </c>
    </row>
    <row r="4" spans="1:10">
      <c r="A4" s="1" t="s">
        <v>45</v>
      </c>
      <c r="B4" s="1" t="s">
        <v>2409</v>
      </c>
      <c r="C4" s="1">
        <v>8</v>
      </c>
      <c r="D4" s="1" t="str">
        <f>DEC2HEX(HEX2DEC(INDEX(BaseAddressTable!$B$2:$B$98,(MATCH(A4,BaseAddressTable!$A$2:$A$98,0))))+HEX2DEC(C4))</f>
        <v>A0266008</v>
      </c>
      <c r="E4" s="1" t="s">
        <v>133</v>
      </c>
      <c r="F4" s="1" t="s">
        <v>2410</v>
      </c>
      <c r="G4" s="1" t="s">
        <v>166</v>
      </c>
      <c r="H4" s="1">
        <v>0</v>
      </c>
      <c r="I4" s="5" t="s">
        <v>2411</v>
      </c>
      <c r="J4" s="1" t="s">
        <v>2412</v>
      </c>
    </row>
    <row r="5" spans="1:10">
      <c r="A5" s="1" t="s">
        <v>45</v>
      </c>
      <c r="B5" s="1" t="s">
        <v>2409</v>
      </c>
      <c r="C5" s="1">
        <v>8</v>
      </c>
      <c r="D5" s="1" t="str">
        <f>DEC2HEX(HEX2DEC(INDEX(BaseAddressTable!$B$2:$B$98,(MATCH(A5,BaseAddressTable!$A$2:$A$98,0))))+HEX2DEC(C5))</f>
        <v>A0266008</v>
      </c>
      <c r="E5" s="1" t="s">
        <v>133</v>
      </c>
      <c r="F5" s="1" t="s">
        <v>2413</v>
      </c>
      <c r="G5" s="1" t="s">
        <v>255</v>
      </c>
      <c r="H5" s="1">
        <v>0</v>
      </c>
      <c r="I5" s="5" t="s">
        <v>2414</v>
      </c>
      <c r="J5" s="1" t="s">
        <v>2415</v>
      </c>
    </row>
    <row r="6" spans="1:10">
      <c r="A6" s="1" t="s">
        <v>45</v>
      </c>
      <c r="B6" s="1" t="s">
        <v>2409</v>
      </c>
      <c r="C6" s="1">
        <v>8</v>
      </c>
      <c r="D6" s="1" t="str">
        <f>DEC2HEX(HEX2DEC(INDEX(BaseAddressTable!$B$2:$B$98,(MATCH(A6,BaseAddressTable!$A$2:$A$98,0))))+HEX2DEC(C6))</f>
        <v>A0266008</v>
      </c>
      <c r="E6" s="1" t="s">
        <v>133</v>
      </c>
      <c r="F6" s="1" t="s">
        <v>2416</v>
      </c>
      <c r="G6" s="1" t="s">
        <v>323</v>
      </c>
      <c r="H6" s="1">
        <v>0</v>
      </c>
      <c r="I6" s="5" t="s">
        <v>2417</v>
      </c>
      <c r="J6" s="1" t="s">
        <v>2418</v>
      </c>
    </row>
    <row r="7" spans="1:10">
      <c r="A7" s="1" t="s">
        <v>45</v>
      </c>
      <c r="B7" s="1" t="s">
        <v>2409</v>
      </c>
      <c r="C7" s="1">
        <v>8</v>
      </c>
      <c r="D7" s="1" t="str">
        <f>DEC2HEX(HEX2DEC(INDEX(BaseAddressTable!$B$2:$B$98,(MATCH(A7,BaseAddressTable!$A$2:$A$98,0))))+HEX2DEC(C7))</f>
        <v>A0266008</v>
      </c>
      <c r="E7" s="1" t="s">
        <v>133</v>
      </c>
      <c r="F7" s="1" t="s">
        <v>2419</v>
      </c>
      <c r="G7" s="1" t="s">
        <v>308</v>
      </c>
      <c r="H7" s="1">
        <v>0</v>
      </c>
      <c r="I7" s="5" t="s">
        <v>2420</v>
      </c>
      <c r="J7" s="1" t="s">
        <v>2421</v>
      </c>
    </row>
    <row r="8" spans="1:10">
      <c r="A8" s="1" t="s">
        <v>45</v>
      </c>
      <c r="B8" s="1" t="s">
        <v>2422</v>
      </c>
      <c r="C8" s="4" t="s">
        <v>2423</v>
      </c>
      <c r="D8" s="1" t="str">
        <f>DEC2HEX(HEX2DEC(INDEX(BaseAddressTable!$B$2:$B$98,(MATCH(A8,BaseAddressTable!$A$2:$A$98,0))))+HEX2DEC(C8))</f>
        <v>A026600C</v>
      </c>
      <c r="E8" s="1" t="s">
        <v>153</v>
      </c>
      <c r="F8" s="1" t="s">
        <v>2424</v>
      </c>
      <c r="G8" s="1" t="s">
        <v>166</v>
      </c>
      <c r="H8" s="1">
        <v>0</v>
      </c>
      <c r="I8" s="5" t="s">
        <v>2425</v>
      </c>
      <c r="J8" s="1" t="s">
        <v>2426</v>
      </c>
    </row>
    <row r="9" spans="1:10">
      <c r="A9" s="1" t="s">
        <v>45</v>
      </c>
      <c r="B9" s="1" t="s">
        <v>2422</v>
      </c>
      <c r="C9" s="4" t="s">
        <v>2423</v>
      </c>
      <c r="D9" s="1" t="str">
        <f>DEC2HEX(HEX2DEC(INDEX(BaseAddressTable!$B$2:$B$98,(MATCH(A9,BaseAddressTable!$A$2:$A$98,0))))+HEX2DEC(C9))</f>
        <v>A026600C</v>
      </c>
      <c r="E9" s="1" t="s">
        <v>153</v>
      </c>
      <c r="F9" s="1" t="s">
        <v>2427</v>
      </c>
      <c r="G9" s="1" t="s">
        <v>255</v>
      </c>
      <c r="H9" s="1">
        <v>0</v>
      </c>
      <c r="I9" s="5" t="s">
        <v>2428</v>
      </c>
      <c r="J9" s="1" t="s">
        <v>2429</v>
      </c>
    </row>
    <row r="10" spans="1:10">
      <c r="A10" s="1" t="s">
        <v>45</v>
      </c>
      <c r="B10" s="1" t="s">
        <v>2422</v>
      </c>
      <c r="C10" s="4" t="s">
        <v>2423</v>
      </c>
      <c r="D10" s="1" t="str">
        <f>DEC2HEX(HEX2DEC(INDEX(BaseAddressTable!$B$2:$B$98,(MATCH(A10,BaseAddressTable!$A$2:$A$98,0))))+HEX2DEC(C10))</f>
        <v>A026600C</v>
      </c>
      <c r="E10" s="1" t="s">
        <v>153</v>
      </c>
      <c r="F10" s="1" t="s">
        <v>2430</v>
      </c>
      <c r="G10" s="1" t="s">
        <v>323</v>
      </c>
      <c r="H10" s="1">
        <v>0</v>
      </c>
      <c r="I10" s="5" t="s">
        <v>2431</v>
      </c>
      <c r="J10" s="1" t="s">
        <v>2432</v>
      </c>
    </row>
    <row r="11" spans="1:10">
      <c r="A11" s="1" t="s">
        <v>45</v>
      </c>
      <c r="B11" s="1" t="s">
        <v>2422</v>
      </c>
      <c r="C11" s="4" t="s">
        <v>2423</v>
      </c>
      <c r="D11" s="1" t="str">
        <f>DEC2HEX(HEX2DEC(INDEX(BaseAddressTable!$B$2:$B$98,(MATCH(A11,BaseAddressTable!$A$2:$A$98,0))))+HEX2DEC(C11))</f>
        <v>A026600C</v>
      </c>
      <c r="E11" s="1" t="s">
        <v>153</v>
      </c>
      <c r="F11" s="1" t="s">
        <v>2433</v>
      </c>
      <c r="G11" s="1" t="s">
        <v>308</v>
      </c>
      <c r="H11" s="1">
        <v>0</v>
      </c>
      <c r="I11" s="5" t="s">
        <v>2434</v>
      </c>
      <c r="J11" s="1" t="s">
        <v>2435</v>
      </c>
    </row>
    <row r="12" spans="1:10">
      <c r="A12" s="32" t="s">
        <v>45</v>
      </c>
      <c r="B12" s="33" t="s">
        <v>2436</v>
      </c>
      <c r="C12" s="33">
        <v>10</v>
      </c>
      <c r="D12" s="1" t="str">
        <f>DEC2HEX(HEX2DEC(INDEX(BaseAddressTable!$B$2:$B$98,(MATCH(A12,BaseAddressTable!$A$2:$A$98,0))))+HEX2DEC(C12))</f>
        <v>A0266010</v>
      </c>
      <c r="E12" s="33" t="s">
        <v>133</v>
      </c>
      <c r="F12" s="33" t="s">
        <v>2437</v>
      </c>
      <c r="G12" s="33" t="s">
        <v>166</v>
      </c>
      <c r="H12" s="33">
        <v>0</v>
      </c>
      <c r="I12" s="34" t="s">
        <v>2438</v>
      </c>
      <c r="J12" s="33" t="s">
        <v>2439</v>
      </c>
    </row>
    <row r="13" spans="1:10">
      <c r="A13" s="32" t="s">
        <v>45</v>
      </c>
      <c r="B13" s="33" t="s">
        <v>2436</v>
      </c>
      <c r="C13" s="33">
        <v>10</v>
      </c>
      <c r="D13" s="1" t="str">
        <f>DEC2HEX(HEX2DEC(INDEX(BaseAddressTable!$B$2:$B$98,(MATCH(A13,BaseAddressTable!$A$2:$A$98,0))))+HEX2DEC(C13))</f>
        <v>A0266010</v>
      </c>
      <c r="E13" s="33" t="s">
        <v>133</v>
      </c>
      <c r="F13" s="33" t="s">
        <v>2440</v>
      </c>
      <c r="G13" s="33" t="s">
        <v>255</v>
      </c>
      <c r="H13" s="33">
        <v>0</v>
      </c>
      <c r="I13" s="34" t="s">
        <v>2441</v>
      </c>
      <c r="J13" s="33" t="s">
        <v>2442</v>
      </c>
    </row>
    <row r="14" spans="1:10" ht="28.8">
      <c r="A14" s="32" t="s">
        <v>45</v>
      </c>
      <c r="B14" s="33" t="s">
        <v>2436</v>
      </c>
      <c r="C14" s="33">
        <v>10</v>
      </c>
      <c r="D14" s="1" t="str">
        <f>DEC2HEX(HEX2DEC(INDEX(BaseAddressTable!$B$2:$B$98,(MATCH(A14,BaseAddressTable!$A$2:$A$98,0))))+HEX2DEC(C14))</f>
        <v>A0266010</v>
      </c>
      <c r="E14" s="33" t="s">
        <v>133</v>
      </c>
      <c r="F14" s="33" t="s">
        <v>2443</v>
      </c>
      <c r="G14" s="33" t="s">
        <v>323</v>
      </c>
      <c r="H14" s="33">
        <v>0</v>
      </c>
      <c r="I14" s="34" t="s">
        <v>2444</v>
      </c>
      <c r="J14" s="33" t="s">
        <v>2445</v>
      </c>
    </row>
    <row r="15" spans="1:10" ht="12.6" customHeight="1">
      <c r="A15" s="32" t="s">
        <v>45</v>
      </c>
      <c r="B15" s="33" t="s">
        <v>2436</v>
      </c>
      <c r="C15" s="33">
        <v>10</v>
      </c>
      <c r="D15" s="1" t="str">
        <f>DEC2HEX(HEX2DEC(INDEX(BaseAddressTable!$B$2:$B$98,(MATCH(A15,BaseAddressTable!$A$2:$A$98,0))))+HEX2DEC(C15))</f>
        <v>A0266010</v>
      </c>
      <c r="E15" s="33" t="s">
        <v>133</v>
      </c>
      <c r="F15" s="33" t="s">
        <v>2446</v>
      </c>
      <c r="G15" s="33" t="s">
        <v>308</v>
      </c>
      <c r="H15" s="33">
        <v>0</v>
      </c>
      <c r="I15" s="34" t="s">
        <v>2447</v>
      </c>
      <c r="J15" s="33" t="s">
        <v>2448</v>
      </c>
    </row>
    <row r="16" spans="1:10">
      <c r="A16" s="32" t="s">
        <v>45</v>
      </c>
      <c r="B16" s="33" t="s">
        <v>2436</v>
      </c>
      <c r="C16" s="33">
        <v>10</v>
      </c>
      <c r="D16" s="1" t="str">
        <f>DEC2HEX(HEX2DEC(INDEX(BaseAddressTable!$B$2:$B$98,(MATCH(A16,BaseAddressTable!$A$2:$A$98,0))))+HEX2DEC(C16))</f>
        <v>A0266010</v>
      </c>
      <c r="E16" s="33" t="s">
        <v>133</v>
      </c>
      <c r="F16" s="33" t="s">
        <v>2449</v>
      </c>
      <c r="G16" s="33" t="s">
        <v>176</v>
      </c>
      <c r="H16" s="33">
        <v>0</v>
      </c>
      <c r="I16" s="34" t="s">
        <v>2450</v>
      </c>
      <c r="J16" s="33" t="s">
        <v>2451</v>
      </c>
    </row>
    <row r="17" spans="1:11">
      <c r="A17" s="32" t="s">
        <v>45</v>
      </c>
      <c r="B17" s="33" t="s">
        <v>2436</v>
      </c>
      <c r="C17" s="33">
        <v>10</v>
      </c>
      <c r="D17" s="1" t="str">
        <f>DEC2HEX(HEX2DEC(INDEX(BaseAddressTable!$B$2:$B$98,(MATCH(A17,BaseAddressTable!$A$2:$A$98,0))))+HEX2DEC(C17))</f>
        <v>A0266010</v>
      </c>
      <c r="E17" s="33" t="s">
        <v>133</v>
      </c>
      <c r="F17" s="33" t="s">
        <v>2452</v>
      </c>
      <c r="G17" s="33" t="s">
        <v>232</v>
      </c>
      <c r="H17" s="33">
        <v>0</v>
      </c>
      <c r="I17" s="34" t="s">
        <v>2453</v>
      </c>
      <c r="J17" s="33" t="s">
        <v>2454</v>
      </c>
    </row>
    <row r="18" spans="1:11">
      <c r="A18" s="32" t="s">
        <v>45</v>
      </c>
      <c r="B18" s="33" t="s">
        <v>2436</v>
      </c>
      <c r="C18" s="33">
        <v>10</v>
      </c>
      <c r="D18" s="1" t="str">
        <f>DEC2HEX(HEX2DEC(INDEX(BaseAddressTable!$B$2:$B$98,(MATCH(A18,BaseAddressTable!$A$2:$A$98,0))))+HEX2DEC(C18))</f>
        <v>A0266010</v>
      </c>
      <c r="E18" s="33" t="s">
        <v>133</v>
      </c>
      <c r="F18" s="33" t="s">
        <v>2455</v>
      </c>
      <c r="G18" s="33" t="s">
        <v>235</v>
      </c>
      <c r="H18" s="33">
        <v>0</v>
      </c>
      <c r="I18" s="34" t="s">
        <v>2456</v>
      </c>
      <c r="J18" s="33" t="s">
        <v>2457</v>
      </c>
    </row>
    <row r="19" spans="1:11">
      <c r="A19" s="32" t="s">
        <v>45</v>
      </c>
      <c r="B19" s="33" t="s">
        <v>2436</v>
      </c>
      <c r="C19" s="33">
        <v>10</v>
      </c>
      <c r="D19" s="1" t="str">
        <f>DEC2HEX(HEX2DEC(INDEX(BaseAddressTable!$B$2:$B$98,(MATCH(A19,BaseAddressTable!$A$2:$A$98,0))))+HEX2DEC(C19))</f>
        <v>A0266010</v>
      </c>
      <c r="E19" s="33" t="s">
        <v>133</v>
      </c>
      <c r="F19" s="33" t="s">
        <v>2458</v>
      </c>
      <c r="G19" s="33" t="s">
        <v>238</v>
      </c>
      <c r="H19" s="33">
        <v>0</v>
      </c>
      <c r="I19" s="34" t="s">
        <v>2459</v>
      </c>
      <c r="J19" s="33" t="s">
        <v>2460</v>
      </c>
    </row>
    <row r="20" spans="1:11">
      <c r="A20" s="32" t="s">
        <v>45</v>
      </c>
      <c r="B20" s="33" t="s">
        <v>2436</v>
      </c>
      <c r="C20" s="33">
        <v>10</v>
      </c>
      <c r="D20" s="1" t="str">
        <f>DEC2HEX(HEX2DEC(INDEX(BaseAddressTable!$B$2:$B$98,(MATCH(A20,BaseAddressTable!$A$2:$A$98,0))))+HEX2DEC(C20))</f>
        <v>A0266010</v>
      </c>
      <c r="E20" s="33" t="s">
        <v>133</v>
      </c>
      <c r="F20" s="33" t="s">
        <v>2461</v>
      </c>
      <c r="G20" s="33" t="s">
        <v>180</v>
      </c>
      <c r="H20" s="33">
        <v>0</v>
      </c>
      <c r="I20" s="34" t="s">
        <v>2462</v>
      </c>
      <c r="J20" s="33" t="s">
        <v>2463</v>
      </c>
    </row>
    <row r="21" spans="1:11">
      <c r="A21" s="32" t="s">
        <v>45</v>
      </c>
      <c r="B21" s="33" t="s">
        <v>2436</v>
      </c>
      <c r="C21" s="33">
        <v>10</v>
      </c>
      <c r="D21" s="1" t="str">
        <f>DEC2HEX(HEX2DEC(INDEX(BaseAddressTable!$B$2:$B$98,(MATCH(A21,BaseAddressTable!$A$2:$A$98,0))))+HEX2DEC(C21))</f>
        <v>A0266010</v>
      </c>
      <c r="E21" s="33" t="s">
        <v>133</v>
      </c>
      <c r="F21" s="33" t="s">
        <v>2464</v>
      </c>
      <c r="G21" s="33" t="s">
        <v>338</v>
      </c>
      <c r="H21" s="33">
        <v>0</v>
      </c>
      <c r="I21" s="34" t="s">
        <v>2465</v>
      </c>
      <c r="J21" s="33" t="s">
        <v>2466</v>
      </c>
      <c r="K21" s="31"/>
    </row>
    <row r="22" spans="1:11">
      <c r="A22" s="32" t="s">
        <v>45</v>
      </c>
      <c r="B22" s="33" t="s">
        <v>2436</v>
      </c>
      <c r="C22" s="33">
        <v>10</v>
      </c>
      <c r="D22" s="1" t="str">
        <f>DEC2HEX(HEX2DEC(INDEX(BaseAddressTable!$B$2:$B$98,(MATCH(A22,BaseAddressTable!$A$2:$A$98,0))))+HEX2DEC(C22))</f>
        <v>A0266010</v>
      </c>
      <c r="E22" s="33" t="s">
        <v>133</v>
      </c>
      <c r="F22" s="33" t="s">
        <v>2467</v>
      </c>
      <c r="G22" s="33" t="s">
        <v>341</v>
      </c>
      <c r="H22" s="33">
        <v>0</v>
      </c>
      <c r="I22" s="34" t="s">
        <v>2468</v>
      </c>
      <c r="J22" s="33" t="s">
        <v>2469</v>
      </c>
    </row>
    <row r="23" spans="1:11">
      <c r="A23" s="32" t="s">
        <v>45</v>
      </c>
      <c r="B23" s="33" t="s">
        <v>2436</v>
      </c>
      <c r="C23" s="33">
        <v>10</v>
      </c>
      <c r="D23" s="1" t="str">
        <f>DEC2HEX(HEX2DEC(INDEX(BaseAddressTable!$B$2:$B$98,(MATCH(A23,BaseAddressTable!$A$2:$A$98,0))))+HEX2DEC(C23))</f>
        <v>A0266010</v>
      </c>
      <c r="E23" s="33" t="s">
        <v>133</v>
      </c>
      <c r="F23" s="33" t="s">
        <v>2470</v>
      </c>
      <c r="G23" s="33" t="s">
        <v>344</v>
      </c>
      <c r="H23" s="33">
        <v>0</v>
      </c>
      <c r="I23" s="34" t="s">
        <v>2471</v>
      </c>
      <c r="J23" s="33" t="s">
        <v>2472</v>
      </c>
    </row>
    <row r="24" spans="1:11">
      <c r="A24" s="32" t="s">
        <v>45</v>
      </c>
      <c r="B24" s="33" t="s">
        <v>2473</v>
      </c>
      <c r="C24" s="33">
        <v>14</v>
      </c>
      <c r="D24" s="1" t="str">
        <f>DEC2HEX(HEX2DEC(INDEX(BaseAddressTable!$B$2:$B$98,(MATCH(A24,BaseAddressTable!$A$2:$A$98,0))))+HEX2DEC(C24))</f>
        <v>A0266014</v>
      </c>
      <c r="E24" s="33" t="s">
        <v>153</v>
      </c>
      <c r="F24" s="33" t="s">
        <v>2474</v>
      </c>
      <c r="G24" s="33" t="s">
        <v>166</v>
      </c>
      <c r="H24" s="33">
        <v>0</v>
      </c>
      <c r="I24" s="34" t="s">
        <v>2475</v>
      </c>
      <c r="J24" s="33" t="s">
        <v>2476</v>
      </c>
    </row>
    <row r="25" spans="1:11">
      <c r="A25" s="32" t="s">
        <v>45</v>
      </c>
      <c r="B25" s="33" t="s">
        <v>2473</v>
      </c>
      <c r="C25" s="33">
        <v>14</v>
      </c>
      <c r="D25" s="1" t="str">
        <f>DEC2HEX(HEX2DEC(INDEX(BaseAddressTable!$B$2:$B$98,(MATCH(A25,BaseAddressTable!$A$2:$A$98,0))))+HEX2DEC(C25))</f>
        <v>A0266014</v>
      </c>
      <c r="E25" s="33" t="s">
        <v>153</v>
      </c>
      <c r="F25" s="33" t="s">
        <v>2477</v>
      </c>
      <c r="G25" s="33" t="s">
        <v>255</v>
      </c>
      <c r="H25" s="33">
        <v>0</v>
      </c>
      <c r="I25" s="34" t="s">
        <v>2475</v>
      </c>
      <c r="J25" s="33" t="s">
        <v>2478</v>
      </c>
    </row>
    <row r="26" spans="1:11">
      <c r="A26" s="32" t="s">
        <v>45</v>
      </c>
      <c r="B26" s="33" t="s">
        <v>2473</v>
      </c>
      <c r="C26" s="33">
        <v>14</v>
      </c>
      <c r="D26" s="1" t="str">
        <f>DEC2HEX(HEX2DEC(INDEX(BaseAddressTable!$B$2:$B$98,(MATCH(A26,BaseAddressTable!$A$2:$A$98,0))))+HEX2DEC(C26))</f>
        <v>A0266014</v>
      </c>
      <c r="E26" s="33" t="s">
        <v>153</v>
      </c>
      <c r="F26" s="33" t="s">
        <v>2479</v>
      </c>
      <c r="G26" s="33" t="s">
        <v>323</v>
      </c>
      <c r="H26" s="33">
        <v>0</v>
      </c>
      <c r="I26" s="34" t="s">
        <v>2475</v>
      </c>
      <c r="J26" s="33" t="s">
        <v>2480</v>
      </c>
    </row>
    <row r="27" spans="1:11">
      <c r="A27" s="32" t="s">
        <v>45</v>
      </c>
      <c r="B27" s="33" t="s">
        <v>2473</v>
      </c>
      <c r="C27" s="33">
        <v>14</v>
      </c>
      <c r="D27" s="1" t="str">
        <f>DEC2HEX(HEX2DEC(INDEX(BaseAddressTable!$B$2:$B$98,(MATCH(A27,BaseAddressTable!$A$2:$A$98,0))))+HEX2DEC(C27))</f>
        <v>A0266014</v>
      </c>
      <c r="E27" s="33" t="s">
        <v>153</v>
      </c>
      <c r="F27" s="33" t="s">
        <v>2481</v>
      </c>
      <c r="G27" s="33" t="s">
        <v>308</v>
      </c>
      <c r="H27" s="33">
        <v>0</v>
      </c>
      <c r="I27" s="34" t="s">
        <v>2475</v>
      </c>
      <c r="J27" s="33" t="s">
        <v>2482</v>
      </c>
    </row>
    <row r="28" spans="1:11">
      <c r="A28" s="32" t="s">
        <v>45</v>
      </c>
      <c r="B28" s="33" t="s">
        <v>2473</v>
      </c>
      <c r="C28" s="33">
        <v>14</v>
      </c>
      <c r="D28" s="1" t="str">
        <f>DEC2HEX(HEX2DEC(INDEX(BaseAddressTable!$B$2:$B$98,(MATCH(A28,BaseAddressTable!$A$2:$A$98,0))))+HEX2DEC(C28))</f>
        <v>A0266014</v>
      </c>
      <c r="E28" s="33" t="s">
        <v>153</v>
      </c>
      <c r="F28" s="33" t="s">
        <v>2483</v>
      </c>
      <c r="G28" s="33" t="s">
        <v>176</v>
      </c>
      <c r="H28" s="33">
        <v>0</v>
      </c>
      <c r="I28" s="34" t="s">
        <v>2475</v>
      </c>
      <c r="J28" s="33" t="s">
        <v>2484</v>
      </c>
    </row>
    <row r="29" spans="1:11">
      <c r="A29" s="32" t="s">
        <v>45</v>
      </c>
      <c r="B29" s="33" t="s">
        <v>2473</v>
      </c>
      <c r="C29" s="33">
        <v>14</v>
      </c>
      <c r="D29" s="1" t="str">
        <f>DEC2HEX(HEX2DEC(INDEX(BaseAddressTable!$B$2:$B$98,(MATCH(A29,BaseAddressTable!$A$2:$A$98,0))))+HEX2DEC(C29))</f>
        <v>A0266014</v>
      </c>
      <c r="E29" s="33" t="s">
        <v>153</v>
      </c>
      <c r="F29" s="33" t="s">
        <v>2485</v>
      </c>
      <c r="G29" s="33" t="s">
        <v>232</v>
      </c>
      <c r="H29" s="33">
        <v>0</v>
      </c>
      <c r="I29" s="34" t="s">
        <v>2475</v>
      </c>
      <c r="J29" s="33" t="s">
        <v>2486</v>
      </c>
    </row>
    <row r="30" spans="1:11">
      <c r="A30" s="32" t="s">
        <v>45</v>
      </c>
      <c r="B30" s="33" t="s">
        <v>2473</v>
      </c>
      <c r="C30" s="33">
        <v>14</v>
      </c>
      <c r="D30" s="1" t="str">
        <f>DEC2HEX(HEX2DEC(INDEX(BaseAddressTable!$B$2:$B$98,(MATCH(A30,BaseAddressTable!$A$2:$A$98,0))))+HEX2DEC(C30))</f>
        <v>A0266014</v>
      </c>
      <c r="E30" s="33" t="s">
        <v>153</v>
      </c>
      <c r="F30" s="33" t="s">
        <v>2487</v>
      </c>
      <c r="G30" s="33" t="s">
        <v>235</v>
      </c>
      <c r="H30" s="33">
        <v>0</v>
      </c>
      <c r="I30" s="34" t="s">
        <v>2475</v>
      </c>
      <c r="J30" s="33" t="s">
        <v>2488</v>
      </c>
    </row>
    <row r="31" spans="1:11">
      <c r="A31" s="32" t="s">
        <v>45</v>
      </c>
      <c r="B31" s="33" t="s">
        <v>2473</v>
      </c>
      <c r="C31" s="33">
        <v>14</v>
      </c>
      <c r="D31" s="1" t="str">
        <f>DEC2HEX(HEX2DEC(INDEX(BaseAddressTable!$B$2:$B$98,(MATCH(A31,BaseAddressTable!$A$2:$A$98,0))))+HEX2DEC(C31))</f>
        <v>A0266014</v>
      </c>
      <c r="E31" s="33" t="s">
        <v>153</v>
      </c>
      <c r="F31" s="33" t="s">
        <v>2489</v>
      </c>
      <c r="G31" s="33" t="s">
        <v>238</v>
      </c>
      <c r="H31" s="33">
        <v>0</v>
      </c>
      <c r="I31" s="34" t="s">
        <v>2475</v>
      </c>
      <c r="J31" s="33" t="s">
        <v>2490</v>
      </c>
      <c r="K31" s="31"/>
    </row>
    <row r="32" spans="1:11">
      <c r="A32" s="32" t="s">
        <v>45</v>
      </c>
      <c r="B32" s="33" t="s">
        <v>2473</v>
      </c>
      <c r="C32" s="33">
        <v>14</v>
      </c>
      <c r="D32" s="1" t="str">
        <f>DEC2HEX(HEX2DEC(INDEX(BaseAddressTable!$B$2:$B$98,(MATCH(A32,BaseAddressTable!$A$2:$A$98,0))))+HEX2DEC(C32))</f>
        <v>A0266014</v>
      </c>
      <c r="E32" s="33" t="s">
        <v>153</v>
      </c>
      <c r="F32" s="33" t="s">
        <v>2491</v>
      </c>
      <c r="G32" s="33" t="s">
        <v>180</v>
      </c>
      <c r="H32" s="33">
        <v>0</v>
      </c>
      <c r="I32" s="34" t="s">
        <v>2475</v>
      </c>
      <c r="J32" s="33" t="s">
        <v>2492</v>
      </c>
    </row>
    <row r="33" spans="1:11">
      <c r="A33" s="32" t="s">
        <v>45</v>
      </c>
      <c r="B33" s="33" t="s">
        <v>2473</v>
      </c>
      <c r="C33" s="33">
        <v>14</v>
      </c>
      <c r="D33" s="1" t="str">
        <f>DEC2HEX(HEX2DEC(INDEX(BaseAddressTable!$B$2:$B$98,(MATCH(A33,BaseAddressTable!$A$2:$A$98,0))))+HEX2DEC(C33))</f>
        <v>A0266014</v>
      </c>
      <c r="E33" s="33" t="s">
        <v>153</v>
      </c>
      <c r="F33" s="33" t="s">
        <v>2493</v>
      </c>
      <c r="G33" s="33" t="s">
        <v>338</v>
      </c>
      <c r="H33" s="33">
        <v>0</v>
      </c>
      <c r="I33" s="34" t="s">
        <v>2475</v>
      </c>
      <c r="J33" s="33" t="s">
        <v>2494</v>
      </c>
    </row>
    <row r="34" spans="1:11">
      <c r="A34" s="32" t="s">
        <v>45</v>
      </c>
      <c r="B34" s="33" t="s">
        <v>2473</v>
      </c>
      <c r="C34" s="33">
        <v>14</v>
      </c>
      <c r="D34" s="1" t="str">
        <f>DEC2HEX(HEX2DEC(INDEX(BaseAddressTable!$B$2:$B$98,(MATCH(A34,BaseAddressTable!$A$2:$A$98,0))))+HEX2DEC(C34))</f>
        <v>A0266014</v>
      </c>
      <c r="E34" s="33" t="s">
        <v>153</v>
      </c>
      <c r="F34" s="33" t="s">
        <v>2495</v>
      </c>
      <c r="G34" s="33" t="s">
        <v>341</v>
      </c>
      <c r="H34" s="33">
        <v>0</v>
      </c>
      <c r="I34" s="34" t="s">
        <v>2475</v>
      </c>
      <c r="J34" s="33" t="s">
        <v>2496</v>
      </c>
    </row>
    <row r="35" spans="1:11">
      <c r="A35" s="32" t="s">
        <v>45</v>
      </c>
      <c r="B35" s="33" t="s">
        <v>2473</v>
      </c>
      <c r="C35" s="33">
        <v>14</v>
      </c>
      <c r="D35" s="1" t="str">
        <f>DEC2HEX(HEX2DEC(INDEX(BaseAddressTable!$B$2:$B$98,(MATCH(A35,BaseAddressTable!$A$2:$A$98,0))))+HEX2DEC(C35))</f>
        <v>A0266014</v>
      </c>
      <c r="E35" s="33" t="s">
        <v>153</v>
      </c>
      <c r="F35" s="33" t="s">
        <v>2497</v>
      </c>
      <c r="G35" s="33" t="s">
        <v>344</v>
      </c>
      <c r="H35" s="33">
        <v>0</v>
      </c>
      <c r="I35" s="34" t="s">
        <v>2475</v>
      </c>
      <c r="J35" s="33" t="s">
        <v>2498</v>
      </c>
    </row>
    <row r="36" spans="1:11">
      <c r="A36" s="32" t="s">
        <v>45</v>
      </c>
      <c r="B36" s="33" t="s">
        <v>2499</v>
      </c>
      <c r="C36" s="33">
        <v>18</v>
      </c>
      <c r="D36" s="1" t="str">
        <f>DEC2HEX(HEX2DEC(INDEX(BaseAddressTable!$B$2:$B$98,(MATCH(A36,BaseAddressTable!$A$2:$A$98,0))))+HEX2DEC(C36))</f>
        <v>A0266018</v>
      </c>
      <c r="E36" s="33" t="s">
        <v>153</v>
      </c>
      <c r="F36" s="33" t="s">
        <v>2500</v>
      </c>
      <c r="G36" s="33" t="s">
        <v>166</v>
      </c>
      <c r="H36" s="33">
        <v>0</v>
      </c>
      <c r="I36" s="34" t="s">
        <v>2501</v>
      </c>
      <c r="J36" s="33" t="s">
        <v>2502</v>
      </c>
    </row>
    <row r="37" spans="1:11">
      <c r="A37" s="32" t="s">
        <v>45</v>
      </c>
      <c r="B37" s="33" t="s">
        <v>2499</v>
      </c>
      <c r="C37" s="33">
        <v>18</v>
      </c>
      <c r="D37" s="1" t="str">
        <f>DEC2HEX(HEX2DEC(INDEX(BaseAddressTable!$B$2:$B$98,(MATCH(A37,BaseAddressTable!$A$2:$A$98,0))))+HEX2DEC(C37))</f>
        <v>A0266018</v>
      </c>
      <c r="E37" s="33" t="s">
        <v>153</v>
      </c>
      <c r="F37" s="33" t="s">
        <v>2503</v>
      </c>
      <c r="G37" s="33" t="s">
        <v>255</v>
      </c>
      <c r="H37" s="33">
        <v>0</v>
      </c>
      <c r="I37" s="34" t="s">
        <v>2501</v>
      </c>
      <c r="J37" s="33" t="s">
        <v>2504</v>
      </c>
    </row>
    <row r="38" spans="1:11">
      <c r="A38" s="32" t="s">
        <v>45</v>
      </c>
      <c r="B38" s="33" t="s">
        <v>2499</v>
      </c>
      <c r="C38" s="33">
        <v>18</v>
      </c>
      <c r="D38" s="1" t="str">
        <f>DEC2HEX(HEX2DEC(INDEX(BaseAddressTable!$B$2:$B$98,(MATCH(A38,BaseAddressTable!$A$2:$A$98,0))))+HEX2DEC(C38))</f>
        <v>A0266018</v>
      </c>
      <c r="E38" s="33" t="s">
        <v>153</v>
      </c>
      <c r="F38" s="33" t="s">
        <v>2505</v>
      </c>
      <c r="G38" s="33" t="s">
        <v>323</v>
      </c>
      <c r="H38" s="33">
        <v>0</v>
      </c>
      <c r="I38" s="34" t="s">
        <v>2501</v>
      </c>
      <c r="J38" s="33" t="s">
        <v>2506</v>
      </c>
    </row>
    <row r="39" spans="1:11">
      <c r="A39" s="32" t="s">
        <v>45</v>
      </c>
      <c r="B39" s="33" t="s">
        <v>2499</v>
      </c>
      <c r="C39" s="33">
        <v>18</v>
      </c>
      <c r="D39" s="1" t="str">
        <f>DEC2HEX(HEX2DEC(INDEX(BaseAddressTable!$B$2:$B$98,(MATCH(A39,BaseAddressTable!$A$2:$A$98,0))))+HEX2DEC(C39))</f>
        <v>A0266018</v>
      </c>
      <c r="E39" s="33" t="s">
        <v>153</v>
      </c>
      <c r="F39" s="33" t="s">
        <v>2507</v>
      </c>
      <c r="G39" s="33" t="s">
        <v>308</v>
      </c>
      <c r="H39" s="33">
        <v>0</v>
      </c>
      <c r="I39" s="34" t="s">
        <v>2501</v>
      </c>
      <c r="J39" s="33" t="s">
        <v>2508</v>
      </c>
    </row>
    <row r="40" spans="1:11">
      <c r="A40" s="32" t="s">
        <v>45</v>
      </c>
      <c r="B40" s="33" t="s">
        <v>2499</v>
      </c>
      <c r="C40" s="33">
        <v>18</v>
      </c>
      <c r="D40" s="1" t="str">
        <f>DEC2HEX(HEX2DEC(INDEX(BaseAddressTable!$B$2:$B$98,(MATCH(A40,BaseAddressTable!$A$2:$A$98,0))))+HEX2DEC(C40))</f>
        <v>A0266018</v>
      </c>
      <c r="E40" s="33" t="s">
        <v>153</v>
      </c>
      <c r="F40" s="33" t="s">
        <v>2509</v>
      </c>
      <c r="G40" s="33" t="s">
        <v>176</v>
      </c>
      <c r="H40" s="33">
        <v>0</v>
      </c>
      <c r="I40" s="34" t="s">
        <v>2501</v>
      </c>
      <c r="J40" s="33" t="s">
        <v>2510</v>
      </c>
    </row>
    <row r="41" spans="1:11">
      <c r="A41" s="32" t="s">
        <v>45</v>
      </c>
      <c r="B41" s="33" t="s">
        <v>2499</v>
      </c>
      <c r="C41" s="33">
        <v>18</v>
      </c>
      <c r="D41" s="1" t="str">
        <f>DEC2HEX(HEX2DEC(INDEX(BaseAddressTable!$B$2:$B$98,(MATCH(A41,BaseAddressTable!$A$2:$A$98,0))))+HEX2DEC(C41))</f>
        <v>A0266018</v>
      </c>
      <c r="E41" s="33" t="s">
        <v>153</v>
      </c>
      <c r="F41" s="33" t="s">
        <v>2511</v>
      </c>
      <c r="G41" s="33" t="s">
        <v>232</v>
      </c>
      <c r="H41" s="33">
        <v>0</v>
      </c>
      <c r="I41" s="34" t="s">
        <v>2501</v>
      </c>
      <c r="J41" s="33" t="s">
        <v>2512</v>
      </c>
      <c r="K41" s="31"/>
    </row>
    <row r="42" spans="1:11">
      <c r="A42" s="32" t="s">
        <v>45</v>
      </c>
      <c r="B42" s="33" t="s">
        <v>2499</v>
      </c>
      <c r="C42" s="33">
        <v>18</v>
      </c>
      <c r="D42" s="1" t="str">
        <f>DEC2HEX(HEX2DEC(INDEX(BaseAddressTable!$B$2:$B$98,(MATCH(A42,BaseAddressTable!$A$2:$A$98,0))))+HEX2DEC(C42))</f>
        <v>A0266018</v>
      </c>
      <c r="E42" s="33" t="s">
        <v>153</v>
      </c>
      <c r="F42" s="33" t="s">
        <v>2513</v>
      </c>
      <c r="G42" s="33" t="s">
        <v>235</v>
      </c>
      <c r="H42" s="33">
        <v>0</v>
      </c>
      <c r="I42" s="34" t="s">
        <v>2501</v>
      </c>
      <c r="J42" s="33" t="s">
        <v>2514</v>
      </c>
    </row>
    <row r="43" spans="1:11">
      <c r="A43" s="32" t="s">
        <v>45</v>
      </c>
      <c r="B43" s="33" t="s">
        <v>2499</v>
      </c>
      <c r="C43" s="33">
        <v>18</v>
      </c>
      <c r="D43" s="1" t="str">
        <f>DEC2HEX(HEX2DEC(INDEX(BaseAddressTable!$B$2:$B$98,(MATCH(A43,BaseAddressTable!$A$2:$A$98,0))))+HEX2DEC(C43))</f>
        <v>A0266018</v>
      </c>
      <c r="E43" s="33" t="s">
        <v>153</v>
      </c>
      <c r="F43" s="33" t="s">
        <v>2515</v>
      </c>
      <c r="G43" s="33" t="s">
        <v>238</v>
      </c>
      <c r="H43" s="33">
        <v>0</v>
      </c>
      <c r="I43" s="34" t="s">
        <v>2501</v>
      </c>
      <c r="J43" s="33" t="s">
        <v>2516</v>
      </c>
    </row>
    <row r="44" spans="1:11">
      <c r="A44" s="32" t="s">
        <v>45</v>
      </c>
      <c r="B44" s="33" t="s">
        <v>2499</v>
      </c>
      <c r="C44" s="33">
        <v>18</v>
      </c>
      <c r="D44" s="1" t="str">
        <f>DEC2HEX(HEX2DEC(INDEX(BaseAddressTable!$B$2:$B$98,(MATCH(A44,BaseAddressTable!$A$2:$A$98,0))))+HEX2DEC(C44))</f>
        <v>A0266018</v>
      </c>
      <c r="E44" s="33" t="s">
        <v>153</v>
      </c>
      <c r="F44" s="33" t="s">
        <v>2517</v>
      </c>
      <c r="G44" s="33" t="s">
        <v>180</v>
      </c>
      <c r="H44" s="33">
        <v>0</v>
      </c>
      <c r="I44" s="34" t="s">
        <v>2501</v>
      </c>
      <c r="J44" s="33" t="s">
        <v>2518</v>
      </c>
    </row>
    <row r="45" spans="1:11">
      <c r="A45" s="32" t="s">
        <v>45</v>
      </c>
      <c r="B45" s="33" t="s">
        <v>2499</v>
      </c>
      <c r="C45" s="33">
        <v>18</v>
      </c>
      <c r="D45" s="1" t="str">
        <f>DEC2HEX(HEX2DEC(INDEX(BaseAddressTable!$B$2:$B$98,(MATCH(A45,BaseAddressTable!$A$2:$A$98,0))))+HEX2DEC(C45))</f>
        <v>A0266018</v>
      </c>
      <c r="E45" s="33" t="s">
        <v>153</v>
      </c>
      <c r="F45" s="33" t="s">
        <v>2519</v>
      </c>
      <c r="G45" s="33" t="s">
        <v>338</v>
      </c>
      <c r="H45" s="33">
        <v>0</v>
      </c>
      <c r="I45" s="34" t="s">
        <v>2501</v>
      </c>
      <c r="J45" s="33" t="s">
        <v>2520</v>
      </c>
    </row>
    <row r="46" spans="1:11" ht="43.2">
      <c r="A46" s="32" t="s">
        <v>45</v>
      </c>
      <c r="B46" s="33" t="s">
        <v>2499</v>
      </c>
      <c r="C46" s="33">
        <v>18</v>
      </c>
      <c r="D46" s="1" t="str">
        <f>DEC2HEX(HEX2DEC(INDEX(BaseAddressTable!$B$2:$B$98,(MATCH(A46,BaseAddressTable!$A$2:$A$98,0))))+HEX2DEC(C46))</f>
        <v>A0266018</v>
      </c>
      <c r="E46" s="33" t="s">
        <v>153</v>
      </c>
      <c r="F46" s="33" t="s">
        <v>2521</v>
      </c>
      <c r="G46" s="141" t="s">
        <v>341</v>
      </c>
      <c r="H46" s="33">
        <v>0</v>
      </c>
      <c r="I46" s="34" t="s">
        <v>2522</v>
      </c>
      <c r="J46" s="33" t="s">
        <v>2523</v>
      </c>
    </row>
    <row r="47" spans="1:11" ht="43.2">
      <c r="A47" s="32" t="s">
        <v>45</v>
      </c>
      <c r="B47" s="33" t="s">
        <v>2499</v>
      </c>
      <c r="C47" s="33">
        <v>18</v>
      </c>
      <c r="D47" s="1" t="str">
        <f>DEC2HEX(HEX2DEC(INDEX(BaseAddressTable!$B$2:$B$98,(MATCH(A47,BaseAddressTable!$A$2:$A$98,0))))+HEX2DEC(C47))</f>
        <v>A0266018</v>
      </c>
      <c r="E47" s="33" t="s">
        <v>153</v>
      </c>
      <c r="F47" s="33" t="s">
        <v>2524</v>
      </c>
      <c r="G47" s="141" t="s">
        <v>344</v>
      </c>
      <c r="H47" s="33">
        <v>0</v>
      </c>
      <c r="I47" s="34" t="s">
        <v>2522</v>
      </c>
      <c r="J47" s="33" t="s">
        <v>2525</v>
      </c>
    </row>
    <row r="48" spans="1:11">
      <c r="A48" s="32" t="s">
        <v>45</v>
      </c>
      <c r="B48" s="33" t="s">
        <v>2526</v>
      </c>
      <c r="C48" s="33">
        <v>100</v>
      </c>
      <c r="D48" s="1" t="str">
        <f>DEC2HEX(HEX2DEC(INDEX(BaseAddressTable!$B$2:$B$98,(MATCH(A48,BaseAddressTable!$A$2:$A$98,0))))+HEX2DEC(C48))</f>
        <v>A0266100</v>
      </c>
      <c r="E48" s="33" t="s">
        <v>133</v>
      </c>
      <c r="F48" s="33" t="s">
        <v>2527</v>
      </c>
      <c r="G48" s="33" t="s">
        <v>166</v>
      </c>
      <c r="H48" s="33">
        <v>0</v>
      </c>
      <c r="I48" s="34" t="s">
        <v>2528</v>
      </c>
      <c r="J48" s="33" t="s">
        <v>2529</v>
      </c>
    </row>
    <row r="49" spans="1:10">
      <c r="A49" s="32" t="s">
        <v>45</v>
      </c>
      <c r="B49" s="33" t="s">
        <v>2526</v>
      </c>
      <c r="C49" s="33">
        <v>100</v>
      </c>
      <c r="D49" s="1" t="str">
        <f>DEC2HEX(HEX2DEC(INDEX(BaseAddressTable!$B$2:$B$98,(MATCH(A49,BaseAddressTable!$A$2:$A$98,0))))+HEX2DEC(C49))</f>
        <v>A0266100</v>
      </c>
      <c r="E49" s="33" t="s">
        <v>133</v>
      </c>
      <c r="F49" s="33" t="s">
        <v>2530</v>
      </c>
      <c r="G49" s="33" t="s">
        <v>255</v>
      </c>
      <c r="H49" s="33">
        <v>0</v>
      </c>
      <c r="I49" s="34" t="s">
        <v>2531</v>
      </c>
      <c r="J49" s="33" t="s">
        <v>2532</v>
      </c>
    </row>
    <row r="50" spans="1:10">
      <c r="A50" s="32" t="s">
        <v>45</v>
      </c>
      <c r="B50" s="33" t="s">
        <v>2526</v>
      </c>
      <c r="C50" s="33">
        <v>100</v>
      </c>
      <c r="D50" s="1" t="str">
        <f>DEC2HEX(HEX2DEC(INDEX(BaseAddressTable!$B$2:$B$98,(MATCH(A50,BaseAddressTable!$A$2:$A$98,0))))+HEX2DEC(C50))</f>
        <v>A0266100</v>
      </c>
      <c r="E50" s="33" t="s">
        <v>133</v>
      </c>
      <c r="F50" s="33" t="s">
        <v>2533</v>
      </c>
      <c r="G50" s="33" t="s">
        <v>323</v>
      </c>
      <c r="H50" s="33">
        <v>0</v>
      </c>
      <c r="I50" s="34" t="s">
        <v>2534</v>
      </c>
      <c r="J50" s="33" t="s">
        <v>2535</v>
      </c>
    </row>
    <row r="51" spans="1:10">
      <c r="A51" s="32" t="s">
        <v>45</v>
      </c>
      <c r="B51" s="33" t="s">
        <v>2526</v>
      </c>
      <c r="C51" s="33">
        <v>100</v>
      </c>
      <c r="D51" s="1" t="str">
        <f>DEC2HEX(HEX2DEC(INDEX(BaseAddressTable!$B$2:$B$98,(MATCH(A51,BaseAddressTable!$A$2:$A$98,0))))+HEX2DEC(C51))</f>
        <v>A0266100</v>
      </c>
      <c r="E51" s="33" t="s">
        <v>133</v>
      </c>
      <c r="F51" s="33" t="s">
        <v>2536</v>
      </c>
      <c r="G51" s="33" t="s">
        <v>308</v>
      </c>
      <c r="H51" s="33">
        <v>0</v>
      </c>
      <c r="I51" s="34" t="s">
        <v>2537</v>
      </c>
      <c r="J51" s="33" t="s">
        <v>2538</v>
      </c>
    </row>
    <row r="52" spans="1:10">
      <c r="A52" s="32" t="s">
        <v>45</v>
      </c>
      <c r="B52" s="33" t="s">
        <v>2526</v>
      </c>
      <c r="C52" s="33">
        <v>100</v>
      </c>
      <c r="D52" s="1" t="str">
        <f>DEC2HEX(HEX2DEC(INDEX(BaseAddressTable!$B$2:$B$98,(MATCH(A52,BaseAddressTable!$A$2:$A$98,0))))+HEX2DEC(C52))</f>
        <v>A0266100</v>
      </c>
      <c r="E52" s="33" t="s">
        <v>133</v>
      </c>
      <c r="F52" s="33" t="s">
        <v>2539</v>
      </c>
      <c r="G52" s="33" t="s">
        <v>176</v>
      </c>
      <c r="H52" s="33">
        <v>0</v>
      </c>
      <c r="I52" s="34" t="s">
        <v>2540</v>
      </c>
      <c r="J52" s="33" t="s">
        <v>2541</v>
      </c>
    </row>
    <row r="53" spans="1:10">
      <c r="A53" s="32" t="s">
        <v>45</v>
      </c>
      <c r="B53" s="33" t="s">
        <v>2526</v>
      </c>
      <c r="C53" s="33">
        <v>100</v>
      </c>
      <c r="D53" s="1" t="str">
        <f>DEC2HEX(HEX2DEC(INDEX(BaseAddressTable!$B$2:$B$98,(MATCH(A53,BaseAddressTable!$A$2:$A$98,0))))+HEX2DEC(C53))</f>
        <v>A0266100</v>
      </c>
      <c r="E53" s="33" t="s">
        <v>133</v>
      </c>
      <c r="F53" s="33" t="s">
        <v>2542</v>
      </c>
      <c r="G53" s="33" t="s">
        <v>232</v>
      </c>
      <c r="H53" s="33">
        <v>0</v>
      </c>
      <c r="I53" s="34" t="s">
        <v>2543</v>
      </c>
      <c r="J53" s="33" t="s">
        <v>2544</v>
      </c>
    </row>
    <row r="54" spans="1:10">
      <c r="A54" s="32" t="s">
        <v>45</v>
      </c>
      <c r="B54" s="33" t="s">
        <v>2526</v>
      </c>
      <c r="C54" s="33">
        <v>100</v>
      </c>
      <c r="D54" s="1" t="str">
        <f>DEC2HEX(HEX2DEC(INDEX(BaseAddressTable!$B$2:$B$98,(MATCH(A54,BaseAddressTable!$A$2:$A$98,0))))+HEX2DEC(C54))</f>
        <v>A0266100</v>
      </c>
      <c r="E54" s="33" t="s">
        <v>133</v>
      </c>
      <c r="F54" s="33" t="s">
        <v>2545</v>
      </c>
      <c r="G54" s="33" t="s">
        <v>235</v>
      </c>
      <c r="H54" s="33">
        <v>0</v>
      </c>
      <c r="I54" s="34" t="s">
        <v>2546</v>
      </c>
      <c r="J54" s="33" t="s">
        <v>2547</v>
      </c>
    </row>
    <row r="55" spans="1:10">
      <c r="A55" s="32" t="s">
        <v>45</v>
      </c>
      <c r="B55" s="33" t="s">
        <v>2526</v>
      </c>
      <c r="C55" s="33">
        <v>100</v>
      </c>
      <c r="D55" s="1" t="str">
        <f>DEC2HEX(HEX2DEC(INDEX(BaseAddressTable!$B$2:$B$98,(MATCH(A55,BaseAddressTable!$A$2:$A$98,0))))+HEX2DEC(C55))</f>
        <v>A0266100</v>
      </c>
      <c r="E55" s="33" t="s">
        <v>133</v>
      </c>
      <c r="F55" s="33" t="s">
        <v>2548</v>
      </c>
      <c r="G55" s="33" t="s">
        <v>238</v>
      </c>
      <c r="H55" s="33">
        <v>0</v>
      </c>
      <c r="I55" s="34" t="s">
        <v>2549</v>
      </c>
      <c r="J55" s="33" t="s">
        <v>2550</v>
      </c>
    </row>
    <row r="56" spans="1:10">
      <c r="A56" s="32" t="s">
        <v>45</v>
      </c>
      <c r="B56" s="33" t="s">
        <v>2526</v>
      </c>
      <c r="C56" s="33">
        <v>100</v>
      </c>
      <c r="D56" s="1" t="str">
        <f>DEC2HEX(HEX2DEC(INDEX(BaseAddressTable!$B$2:$B$98,(MATCH(A56,BaseAddressTable!$A$2:$A$98,0))))+HEX2DEC(C56))</f>
        <v>A0266100</v>
      </c>
      <c r="E56" s="33" t="s">
        <v>133</v>
      </c>
      <c r="F56" s="33" t="s">
        <v>2551</v>
      </c>
      <c r="G56" s="33" t="s">
        <v>180</v>
      </c>
      <c r="H56" s="33">
        <v>0</v>
      </c>
      <c r="I56" s="34" t="s">
        <v>2552</v>
      </c>
      <c r="J56" s="33" t="s">
        <v>2553</v>
      </c>
    </row>
    <row r="57" spans="1:10">
      <c r="A57" s="32" t="s">
        <v>45</v>
      </c>
      <c r="B57" s="33" t="s">
        <v>2526</v>
      </c>
      <c r="C57" s="33">
        <v>100</v>
      </c>
      <c r="D57" s="1" t="str">
        <f>DEC2HEX(HEX2DEC(INDEX(BaseAddressTable!$B$2:$B$98,(MATCH(A57,BaseAddressTable!$A$2:$A$98,0))))+HEX2DEC(C57))</f>
        <v>A0266100</v>
      </c>
      <c r="E57" s="33" t="s">
        <v>133</v>
      </c>
      <c r="F57" s="33" t="s">
        <v>2554</v>
      </c>
      <c r="G57" s="33" t="s">
        <v>338</v>
      </c>
      <c r="H57" s="33">
        <v>0</v>
      </c>
      <c r="I57" s="34" t="s">
        <v>2555</v>
      </c>
      <c r="J57" s="33" t="s">
        <v>2556</v>
      </c>
    </row>
    <row r="58" spans="1:10">
      <c r="A58" s="32" t="s">
        <v>45</v>
      </c>
      <c r="B58" s="33" t="s">
        <v>2526</v>
      </c>
      <c r="C58" s="33">
        <v>100</v>
      </c>
      <c r="D58" s="1" t="str">
        <f>DEC2HEX(HEX2DEC(INDEX(BaseAddressTable!$B$2:$B$98,(MATCH(A58,BaseAddressTable!$A$2:$A$98,0))))+HEX2DEC(C58))</f>
        <v>A0266100</v>
      </c>
      <c r="E58" s="33" t="s">
        <v>133</v>
      </c>
      <c r="F58" s="33" t="s">
        <v>2557</v>
      </c>
      <c r="G58" s="33" t="s">
        <v>341</v>
      </c>
      <c r="H58" s="33">
        <v>0</v>
      </c>
      <c r="I58" s="34" t="s">
        <v>2558</v>
      </c>
      <c r="J58" s="33" t="s">
        <v>2559</v>
      </c>
    </row>
    <row r="59" spans="1:10">
      <c r="A59" s="32" t="s">
        <v>45</v>
      </c>
      <c r="B59" s="33" t="s">
        <v>2526</v>
      </c>
      <c r="C59" s="33">
        <v>100</v>
      </c>
      <c r="D59" s="1" t="str">
        <f>DEC2HEX(HEX2DEC(INDEX(BaseAddressTable!$B$2:$B$98,(MATCH(A59,BaseAddressTable!$A$2:$A$98,0))))+HEX2DEC(C59))</f>
        <v>A0266100</v>
      </c>
      <c r="E59" s="33" t="s">
        <v>133</v>
      </c>
      <c r="F59" s="33" t="s">
        <v>2560</v>
      </c>
      <c r="G59" s="33" t="s">
        <v>344</v>
      </c>
      <c r="H59" s="33">
        <v>0</v>
      </c>
      <c r="I59" s="34" t="s">
        <v>2561</v>
      </c>
      <c r="J59" s="33" t="s">
        <v>2562</v>
      </c>
    </row>
    <row r="60" spans="1:10">
      <c r="A60" s="32" t="s">
        <v>45</v>
      </c>
      <c r="B60" s="33" t="s">
        <v>2526</v>
      </c>
      <c r="C60" s="33">
        <v>100</v>
      </c>
      <c r="D60" s="1" t="str">
        <f>DEC2HEX(HEX2DEC(INDEX(BaseAddressTable!$B$2:$B$98,(MATCH(A60,BaseAddressTable!$A$2:$A$98,0))))+HEX2DEC(C60))</f>
        <v>A0266100</v>
      </c>
      <c r="E60" s="33" t="s">
        <v>133</v>
      </c>
      <c r="F60" s="33" t="s">
        <v>2563</v>
      </c>
      <c r="G60" s="33" t="s">
        <v>347</v>
      </c>
      <c r="H60" s="33">
        <v>0</v>
      </c>
      <c r="I60" s="34" t="s">
        <v>2564</v>
      </c>
      <c r="J60" s="33" t="s">
        <v>2565</v>
      </c>
    </row>
    <row r="61" spans="1:10">
      <c r="A61" s="32" t="s">
        <v>45</v>
      </c>
      <c r="B61" s="33" t="s">
        <v>2526</v>
      </c>
      <c r="C61" s="33">
        <v>100</v>
      </c>
      <c r="D61" s="1" t="str">
        <f>DEC2HEX(HEX2DEC(INDEX(BaseAddressTable!$B$2:$B$98,(MATCH(A61,BaseAddressTable!$A$2:$A$98,0))))+HEX2DEC(C61))</f>
        <v>A0266100</v>
      </c>
      <c r="E61" s="33" t="s">
        <v>133</v>
      </c>
      <c r="F61" s="33" t="s">
        <v>2566</v>
      </c>
      <c r="G61" s="33" t="s">
        <v>350</v>
      </c>
      <c r="H61" s="33">
        <v>0</v>
      </c>
      <c r="I61" s="34" t="s">
        <v>2567</v>
      </c>
      <c r="J61" s="33" t="s">
        <v>2568</v>
      </c>
    </row>
    <row r="62" spans="1:10">
      <c r="A62" s="32" t="s">
        <v>45</v>
      </c>
      <c r="B62" s="33" t="s">
        <v>2526</v>
      </c>
      <c r="C62" s="33">
        <v>100</v>
      </c>
      <c r="D62" s="1" t="str">
        <f>DEC2HEX(HEX2DEC(INDEX(BaseAddressTable!$B$2:$B$98,(MATCH(A62,BaseAddressTable!$A$2:$A$98,0))))+HEX2DEC(C62))</f>
        <v>A0266100</v>
      </c>
      <c r="E62" s="33" t="s">
        <v>133</v>
      </c>
      <c r="F62" s="33" t="s">
        <v>2569</v>
      </c>
      <c r="G62" s="33" t="s">
        <v>353</v>
      </c>
      <c r="H62" s="33">
        <v>0</v>
      </c>
      <c r="I62" s="34" t="s">
        <v>2570</v>
      </c>
      <c r="J62" s="33" t="s">
        <v>2571</v>
      </c>
    </row>
    <row r="63" spans="1:10">
      <c r="A63" s="32" t="s">
        <v>45</v>
      </c>
      <c r="B63" s="33" t="s">
        <v>2526</v>
      </c>
      <c r="C63" s="33">
        <v>100</v>
      </c>
      <c r="D63" s="1" t="str">
        <f>DEC2HEX(HEX2DEC(INDEX(BaseAddressTable!$B$2:$B$98,(MATCH(A63,BaseAddressTable!$A$2:$A$98,0))))+HEX2DEC(C63))</f>
        <v>A0266100</v>
      </c>
      <c r="E63" s="33" t="s">
        <v>133</v>
      </c>
      <c r="F63" s="33" t="s">
        <v>2572</v>
      </c>
      <c r="G63" s="33" t="s">
        <v>356</v>
      </c>
      <c r="H63" s="33">
        <v>0</v>
      </c>
      <c r="I63" s="34" t="s">
        <v>2573</v>
      </c>
      <c r="J63" s="33" t="s">
        <v>2574</v>
      </c>
    </row>
    <row r="64" spans="1:10">
      <c r="A64" s="32" t="s">
        <v>45</v>
      </c>
      <c r="B64" s="33" t="s">
        <v>2526</v>
      </c>
      <c r="C64" s="33">
        <v>100</v>
      </c>
      <c r="D64" s="1" t="str">
        <f>DEC2HEX(HEX2DEC(INDEX(BaseAddressTable!$B$2:$B$98,(MATCH(A64,BaseAddressTable!$A$2:$A$98,0))))+HEX2DEC(C64))</f>
        <v>A0266100</v>
      </c>
      <c r="E64" s="33" t="s">
        <v>133</v>
      </c>
      <c r="F64" s="33" t="s">
        <v>2575</v>
      </c>
      <c r="G64" s="33" t="s">
        <v>359</v>
      </c>
      <c r="H64" s="33">
        <v>0</v>
      </c>
      <c r="I64" s="34" t="s">
        <v>2576</v>
      </c>
      <c r="J64" s="33" t="s">
        <v>2577</v>
      </c>
    </row>
    <row r="65" spans="1:10">
      <c r="A65" s="32" t="s">
        <v>45</v>
      </c>
      <c r="B65" s="33" t="s">
        <v>2526</v>
      </c>
      <c r="C65" s="33">
        <v>100</v>
      </c>
      <c r="D65" s="1" t="str">
        <f>DEC2HEX(HEX2DEC(INDEX(BaseAddressTable!$B$2:$B$98,(MATCH(A65,BaseAddressTable!$A$2:$A$98,0))))+HEX2DEC(C65))</f>
        <v>A0266100</v>
      </c>
      <c r="E65" s="33" t="s">
        <v>133</v>
      </c>
      <c r="F65" s="33" t="s">
        <v>2578</v>
      </c>
      <c r="G65" s="33" t="s">
        <v>362</v>
      </c>
      <c r="H65" s="33">
        <v>0</v>
      </c>
      <c r="I65" s="34" t="s">
        <v>2579</v>
      </c>
      <c r="J65" s="33" t="s">
        <v>2580</v>
      </c>
    </row>
    <row r="66" spans="1:10">
      <c r="A66" s="32" t="s">
        <v>45</v>
      </c>
      <c r="B66" s="33" t="s">
        <v>2526</v>
      </c>
      <c r="C66" s="33">
        <v>100</v>
      </c>
      <c r="D66" s="1" t="str">
        <f>DEC2HEX(HEX2DEC(INDEX(BaseAddressTable!$B$2:$B$98,(MATCH(A66,BaseAddressTable!$A$2:$A$98,0))))+HEX2DEC(C66))</f>
        <v>A0266100</v>
      </c>
      <c r="E66" s="33" t="s">
        <v>133</v>
      </c>
      <c r="F66" s="33" t="s">
        <v>2581</v>
      </c>
      <c r="G66" s="33" t="s">
        <v>365</v>
      </c>
      <c r="H66" s="33">
        <v>0</v>
      </c>
      <c r="I66" s="34" t="s">
        <v>2582</v>
      </c>
      <c r="J66" s="33" t="s">
        <v>2583</v>
      </c>
    </row>
    <row r="67" spans="1:10">
      <c r="A67" s="32" t="s">
        <v>45</v>
      </c>
      <c r="B67" s="33" t="s">
        <v>2526</v>
      </c>
      <c r="C67" s="33">
        <v>100</v>
      </c>
      <c r="D67" s="1" t="str">
        <f>DEC2HEX(HEX2DEC(INDEX(BaseAddressTable!$B$2:$B$98,(MATCH(A67,BaseAddressTable!$A$2:$A$98,0))))+HEX2DEC(C67))</f>
        <v>A0266100</v>
      </c>
      <c r="E67" s="33" t="s">
        <v>133</v>
      </c>
      <c r="F67" s="33" t="s">
        <v>2584</v>
      </c>
      <c r="G67" s="33" t="s">
        <v>473</v>
      </c>
      <c r="H67" s="33">
        <v>0</v>
      </c>
      <c r="I67" s="34" t="s">
        <v>2585</v>
      </c>
      <c r="J67" s="33" t="s">
        <v>2586</v>
      </c>
    </row>
    <row r="68" spans="1:10">
      <c r="A68" s="32" t="s">
        <v>45</v>
      </c>
      <c r="B68" s="33" t="s">
        <v>2587</v>
      </c>
      <c r="C68" s="33">
        <v>104</v>
      </c>
      <c r="D68" s="1" t="str">
        <f>DEC2HEX(HEX2DEC(INDEX(BaseAddressTable!$B$2:$B$98,(MATCH(A68,BaseAddressTable!$A$2:$A$98,0))))+HEX2DEC(C68))</f>
        <v>A0266104</v>
      </c>
      <c r="E68" s="33" t="s">
        <v>153</v>
      </c>
      <c r="F68" s="33" t="s">
        <v>2588</v>
      </c>
      <c r="G68" s="33" t="s">
        <v>166</v>
      </c>
      <c r="H68" s="33">
        <v>0</v>
      </c>
      <c r="I68" s="34" t="s">
        <v>2589</v>
      </c>
      <c r="J68" s="33" t="s">
        <v>2590</v>
      </c>
    </row>
    <row r="69" spans="1:10">
      <c r="A69" s="32" t="s">
        <v>45</v>
      </c>
      <c r="B69" s="33" t="s">
        <v>2587</v>
      </c>
      <c r="C69" s="33">
        <v>104</v>
      </c>
      <c r="D69" s="1" t="str">
        <f>DEC2HEX(HEX2DEC(INDEX(BaseAddressTable!$B$2:$B$98,(MATCH(A69,BaseAddressTable!$A$2:$A$98,0))))+HEX2DEC(C69))</f>
        <v>A0266104</v>
      </c>
      <c r="E69" s="33" t="s">
        <v>153</v>
      </c>
      <c r="F69" s="33" t="s">
        <v>2591</v>
      </c>
      <c r="G69" s="33" t="s">
        <v>255</v>
      </c>
      <c r="H69" s="33">
        <v>0</v>
      </c>
      <c r="I69" s="34" t="s">
        <v>2592</v>
      </c>
      <c r="J69" s="33" t="s">
        <v>2593</v>
      </c>
    </row>
    <row r="70" spans="1:10">
      <c r="A70" s="32" t="s">
        <v>45</v>
      </c>
      <c r="B70" s="33" t="s">
        <v>2587</v>
      </c>
      <c r="C70" s="33">
        <v>104</v>
      </c>
      <c r="D70" s="1" t="str">
        <f>DEC2HEX(HEX2DEC(INDEX(BaseAddressTable!$B$2:$B$98,(MATCH(A70,BaseAddressTable!$A$2:$A$98,0))))+HEX2DEC(C70))</f>
        <v>A0266104</v>
      </c>
      <c r="E70" s="33" t="s">
        <v>153</v>
      </c>
      <c r="F70" s="33" t="s">
        <v>2594</v>
      </c>
      <c r="G70" s="33" t="s">
        <v>323</v>
      </c>
      <c r="H70" s="33">
        <v>0</v>
      </c>
      <c r="I70" s="34" t="s">
        <v>2595</v>
      </c>
      <c r="J70" s="33" t="s">
        <v>2596</v>
      </c>
    </row>
    <row r="71" spans="1:10">
      <c r="A71" s="32" t="s">
        <v>45</v>
      </c>
      <c r="B71" s="33" t="s">
        <v>2587</v>
      </c>
      <c r="C71" s="33">
        <v>104</v>
      </c>
      <c r="D71" s="1" t="str">
        <f>DEC2HEX(HEX2DEC(INDEX(BaseAddressTable!$B$2:$B$98,(MATCH(A71,BaseAddressTable!$A$2:$A$98,0))))+HEX2DEC(C71))</f>
        <v>A0266104</v>
      </c>
      <c r="E71" s="33" t="s">
        <v>153</v>
      </c>
      <c r="F71" s="33" t="s">
        <v>2597</v>
      </c>
      <c r="G71" s="33" t="s">
        <v>308</v>
      </c>
      <c r="H71" s="33">
        <v>0</v>
      </c>
      <c r="I71" s="34" t="s">
        <v>2598</v>
      </c>
      <c r="J71" s="33" t="s">
        <v>2599</v>
      </c>
    </row>
    <row r="72" spans="1:10">
      <c r="A72" s="32" t="s">
        <v>45</v>
      </c>
      <c r="B72" s="33" t="s">
        <v>2587</v>
      </c>
      <c r="C72" s="33">
        <v>104</v>
      </c>
      <c r="D72" s="1" t="str">
        <f>DEC2HEX(HEX2DEC(INDEX(BaseAddressTable!$B$2:$B$98,(MATCH(A72,BaseAddressTable!$A$2:$A$98,0))))+HEX2DEC(C72))</f>
        <v>A0266104</v>
      </c>
      <c r="E72" s="33" t="s">
        <v>153</v>
      </c>
      <c r="F72" s="33" t="s">
        <v>2600</v>
      </c>
      <c r="G72" s="33" t="s">
        <v>176</v>
      </c>
      <c r="H72" s="33">
        <v>0</v>
      </c>
      <c r="I72" s="34" t="s">
        <v>2601</v>
      </c>
      <c r="J72" s="33" t="s">
        <v>2602</v>
      </c>
    </row>
    <row r="73" spans="1:10" ht="14.25" customHeight="1">
      <c r="A73" s="32" t="s">
        <v>45</v>
      </c>
      <c r="B73" s="33" t="s">
        <v>2587</v>
      </c>
      <c r="C73" s="33">
        <v>104</v>
      </c>
      <c r="D73" s="1" t="str">
        <f>DEC2HEX(HEX2DEC(INDEX(BaseAddressTable!$B$2:$B$98,(MATCH(A73,BaseAddressTable!$A$2:$A$98,0))))+HEX2DEC(C73))</f>
        <v>A0266104</v>
      </c>
      <c r="E73" s="33" t="s">
        <v>153</v>
      </c>
      <c r="F73" s="33" t="s">
        <v>2603</v>
      </c>
      <c r="G73" s="33" t="s">
        <v>232</v>
      </c>
      <c r="H73" s="33">
        <v>0</v>
      </c>
      <c r="I73" s="34" t="s">
        <v>2604</v>
      </c>
      <c r="J73" s="33" t="s">
        <v>2605</v>
      </c>
    </row>
    <row r="74" spans="1:10" ht="14.25" customHeight="1">
      <c r="A74" s="32" t="s">
        <v>45</v>
      </c>
      <c r="B74" s="33" t="s">
        <v>2587</v>
      </c>
      <c r="C74" s="33">
        <v>104</v>
      </c>
      <c r="D74" s="1" t="str">
        <f>DEC2HEX(HEX2DEC(INDEX(BaseAddressTable!$B$2:$B$98,(MATCH(A74,BaseAddressTable!$A$2:$A$98,0))))+HEX2DEC(C74))</f>
        <v>A0266104</v>
      </c>
      <c r="E74" s="33" t="s">
        <v>153</v>
      </c>
      <c r="F74" s="33" t="s">
        <v>2606</v>
      </c>
      <c r="G74" s="33" t="s">
        <v>235</v>
      </c>
      <c r="H74" s="33">
        <v>0</v>
      </c>
      <c r="I74" s="34" t="s">
        <v>2607</v>
      </c>
      <c r="J74" s="33" t="s">
        <v>2608</v>
      </c>
    </row>
    <row r="75" spans="1:10" ht="14.25" customHeight="1">
      <c r="A75" s="32" t="s">
        <v>45</v>
      </c>
      <c r="B75" s="33" t="s">
        <v>2587</v>
      </c>
      <c r="C75" s="33">
        <v>104</v>
      </c>
      <c r="D75" s="1" t="str">
        <f>DEC2HEX(HEX2DEC(INDEX(BaseAddressTable!$B$2:$B$98,(MATCH(A75,BaseAddressTable!$A$2:$A$98,0))))+HEX2DEC(C75))</f>
        <v>A0266104</v>
      </c>
      <c r="E75" s="33" t="s">
        <v>153</v>
      </c>
      <c r="F75" s="33" t="s">
        <v>2609</v>
      </c>
      <c r="G75" s="33" t="s">
        <v>238</v>
      </c>
      <c r="H75" s="33">
        <v>0</v>
      </c>
      <c r="I75" s="34" t="s">
        <v>2610</v>
      </c>
      <c r="J75" s="33" t="s">
        <v>2611</v>
      </c>
    </row>
    <row r="76" spans="1:10">
      <c r="A76" s="32" t="s">
        <v>45</v>
      </c>
      <c r="B76" s="33" t="s">
        <v>2587</v>
      </c>
      <c r="C76" s="33">
        <v>104</v>
      </c>
      <c r="D76" s="1" t="str">
        <f>DEC2HEX(HEX2DEC(INDEX(BaseAddressTable!$B$2:$B$98,(MATCH(A76,BaseAddressTable!$A$2:$A$98,0))))+HEX2DEC(C76))</f>
        <v>A0266104</v>
      </c>
      <c r="E76" s="33" t="s">
        <v>153</v>
      </c>
      <c r="F76" s="33" t="s">
        <v>2612</v>
      </c>
      <c r="G76" s="33" t="s">
        <v>180</v>
      </c>
      <c r="H76" s="33">
        <v>0</v>
      </c>
      <c r="I76" s="34" t="s">
        <v>2613</v>
      </c>
      <c r="J76" s="33" t="s">
        <v>2614</v>
      </c>
    </row>
    <row r="77" spans="1:10">
      <c r="A77" s="32" t="s">
        <v>45</v>
      </c>
      <c r="B77" s="33" t="s">
        <v>2587</v>
      </c>
      <c r="C77" s="33">
        <v>104</v>
      </c>
      <c r="D77" s="1" t="str">
        <f>DEC2HEX(HEX2DEC(INDEX(BaseAddressTable!$B$2:$B$98,(MATCH(A77,BaseAddressTable!$A$2:$A$98,0))))+HEX2DEC(C77))</f>
        <v>A0266104</v>
      </c>
      <c r="E77" s="33" t="s">
        <v>153</v>
      </c>
      <c r="F77" s="33" t="s">
        <v>2615</v>
      </c>
      <c r="G77" s="33" t="s">
        <v>338</v>
      </c>
      <c r="H77" s="33">
        <v>0</v>
      </c>
      <c r="I77" s="34" t="s">
        <v>2616</v>
      </c>
      <c r="J77" s="33" t="s">
        <v>2617</v>
      </c>
    </row>
    <row r="78" spans="1:10">
      <c r="A78" s="32" t="s">
        <v>45</v>
      </c>
      <c r="B78" s="33" t="s">
        <v>2587</v>
      </c>
      <c r="C78" s="33">
        <v>104</v>
      </c>
      <c r="D78" s="1" t="str">
        <f>DEC2HEX(HEX2DEC(INDEX(BaseAddressTable!$B$2:$B$98,(MATCH(A78,BaseAddressTable!$A$2:$A$98,0))))+HEX2DEC(C78))</f>
        <v>A0266104</v>
      </c>
      <c r="E78" s="33" t="s">
        <v>153</v>
      </c>
      <c r="F78" s="33" t="s">
        <v>2618</v>
      </c>
      <c r="G78" s="33" t="s">
        <v>341</v>
      </c>
      <c r="H78" s="33">
        <v>0</v>
      </c>
      <c r="I78" s="34" t="s">
        <v>2619</v>
      </c>
      <c r="J78" s="33" t="s">
        <v>2620</v>
      </c>
    </row>
    <row r="79" spans="1:10">
      <c r="A79" s="32" t="s">
        <v>45</v>
      </c>
      <c r="B79" s="33" t="s">
        <v>2587</v>
      </c>
      <c r="C79" s="33">
        <v>104</v>
      </c>
      <c r="D79" s="1" t="str">
        <f>DEC2HEX(HEX2DEC(INDEX(BaseAddressTable!$B$2:$B$98,(MATCH(A79,BaseAddressTable!$A$2:$A$98,0))))+HEX2DEC(C79))</f>
        <v>A0266104</v>
      </c>
      <c r="E79" s="33" t="s">
        <v>153</v>
      </c>
      <c r="F79" s="33" t="s">
        <v>2621</v>
      </c>
      <c r="G79" s="33" t="s">
        <v>344</v>
      </c>
      <c r="H79" s="33">
        <v>0</v>
      </c>
      <c r="I79" s="34" t="s">
        <v>2622</v>
      </c>
      <c r="J79" s="33" t="s">
        <v>2623</v>
      </c>
    </row>
    <row r="80" spans="1:10">
      <c r="A80" s="32" t="s">
        <v>45</v>
      </c>
      <c r="B80" s="33" t="s">
        <v>2587</v>
      </c>
      <c r="C80" s="33">
        <v>104</v>
      </c>
      <c r="D80" s="1" t="str">
        <f>DEC2HEX(HEX2DEC(INDEX(BaseAddressTable!$B$2:$B$98,(MATCH(A80,BaseAddressTable!$A$2:$A$98,0))))+HEX2DEC(C80))</f>
        <v>A0266104</v>
      </c>
      <c r="E80" s="33" t="s">
        <v>153</v>
      </c>
      <c r="F80" s="33" t="s">
        <v>2624</v>
      </c>
      <c r="G80" s="33" t="s">
        <v>347</v>
      </c>
      <c r="H80" s="33">
        <v>0</v>
      </c>
      <c r="I80" s="34" t="s">
        <v>2625</v>
      </c>
      <c r="J80" s="33" t="s">
        <v>2626</v>
      </c>
    </row>
    <row r="81" spans="1:10">
      <c r="A81" s="32" t="s">
        <v>45</v>
      </c>
      <c r="B81" s="33" t="s">
        <v>2587</v>
      </c>
      <c r="C81" s="33">
        <v>104</v>
      </c>
      <c r="D81" s="1" t="str">
        <f>DEC2HEX(HEX2DEC(INDEX(BaseAddressTable!$B$2:$B$98,(MATCH(A81,BaseAddressTable!$A$2:$A$98,0))))+HEX2DEC(C81))</f>
        <v>A0266104</v>
      </c>
      <c r="E81" s="33" t="s">
        <v>153</v>
      </c>
      <c r="F81" s="33" t="s">
        <v>2627</v>
      </c>
      <c r="G81" s="33" t="s">
        <v>350</v>
      </c>
      <c r="H81" s="33">
        <v>0</v>
      </c>
      <c r="I81" s="34" t="s">
        <v>2628</v>
      </c>
      <c r="J81" s="33" t="s">
        <v>2629</v>
      </c>
    </row>
    <row r="82" spans="1:10" s="11" customFormat="1">
      <c r="A82" s="32" t="s">
        <v>45</v>
      </c>
      <c r="B82" s="33" t="s">
        <v>2587</v>
      </c>
      <c r="C82" s="33">
        <v>104</v>
      </c>
      <c r="D82" s="1" t="str">
        <f>DEC2HEX(HEX2DEC(INDEX(BaseAddressTable!$B$2:$B$98,(MATCH(A82,BaseAddressTable!$A$2:$A$98,0))))+HEX2DEC(C82))</f>
        <v>A0266104</v>
      </c>
      <c r="E82" s="33" t="s">
        <v>153</v>
      </c>
      <c r="F82" s="33" t="s">
        <v>2630</v>
      </c>
      <c r="G82" s="33" t="s">
        <v>353</v>
      </c>
      <c r="H82" s="33">
        <v>0</v>
      </c>
      <c r="I82" s="34" t="s">
        <v>2631</v>
      </c>
      <c r="J82" s="33" t="s">
        <v>2632</v>
      </c>
    </row>
    <row r="83" spans="1:10" s="11" customFormat="1">
      <c r="A83" s="32" t="s">
        <v>45</v>
      </c>
      <c r="B83" s="33" t="s">
        <v>2587</v>
      </c>
      <c r="C83" s="33">
        <v>104</v>
      </c>
      <c r="D83" s="1" t="str">
        <f>DEC2HEX(HEX2DEC(INDEX(BaseAddressTable!$B$2:$B$98,(MATCH(A83,BaseAddressTable!$A$2:$A$98,0))))+HEX2DEC(C83))</f>
        <v>A0266104</v>
      </c>
      <c r="E83" s="33" t="s">
        <v>153</v>
      </c>
      <c r="F83" s="33" t="s">
        <v>2633</v>
      </c>
      <c r="G83" s="33" t="s">
        <v>356</v>
      </c>
      <c r="H83" s="33">
        <v>0</v>
      </c>
      <c r="I83" s="34" t="s">
        <v>2634</v>
      </c>
      <c r="J83" s="33" t="s">
        <v>2635</v>
      </c>
    </row>
    <row r="84" spans="1:10" s="11" customFormat="1">
      <c r="A84" s="32" t="s">
        <v>45</v>
      </c>
      <c r="B84" s="33" t="s">
        <v>2587</v>
      </c>
      <c r="C84" s="33">
        <v>104</v>
      </c>
      <c r="D84" s="1" t="str">
        <f>DEC2HEX(HEX2DEC(INDEX(BaseAddressTable!$B$2:$B$98,(MATCH(A84,BaseAddressTable!$A$2:$A$98,0))))+HEX2DEC(C84))</f>
        <v>A0266104</v>
      </c>
      <c r="E84" s="33" t="s">
        <v>153</v>
      </c>
      <c r="F84" s="33" t="s">
        <v>2636</v>
      </c>
      <c r="G84" s="33" t="s">
        <v>359</v>
      </c>
      <c r="H84" s="33">
        <v>0</v>
      </c>
      <c r="I84" s="34" t="s">
        <v>2637</v>
      </c>
      <c r="J84" s="33" t="s">
        <v>2638</v>
      </c>
    </row>
    <row r="85" spans="1:10" s="11" customFormat="1">
      <c r="A85" s="32" t="s">
        <v>45</v>
      </c>
      <c r="B85" s="33" t="s">
        <v>2587</v>
      </c>
      <c r="C85" s="33">
        <v>104</v>
      </c>
      <c r="D85" s="1" t="str">
        <f>DEC2HEX(HEX2DEC(INDEX(BaseAddressTable!$B$2:$B$98,(MATCH(A85,BaseAddressTable!$A$2:$A$98,0))))+HEX2DEC(C85))</f>
        <v>A0266104</v>
      </c>
      <c r="E85" s="33" t="s">
        <v>153</v>
      </c>
      <c r="F85" s="33" t="s">
        <v>2639</v>
      </c>
      <c r="G85" s="33" t="s">
        <v>362</v>
      </c>
      <c r="H85" s="33">
        <v>0</v>
      </c>
      <c r="I85" s="34" t="s">
        <v>2640</v>
      </c>
      <c r="J85" s="33" t="s">
        <v>2641</v>
      </c>
    </row>
    <row r="86" spans="1:10" s="11" customFormat="1">
      <c r="A86" s="32" t="s">
        <v>45</v>
      </c>
      <c r="B86" s="33" t="s">
        <v>2587</v>
      </c>
      <c r="C86" s="33">
        <v>104</v>
      </c>
      <c r="D86" s="1" t="str">
        <f>DEC2HEX(HEX2DEC(INDEX(BaseAddressTable!$B$2:$B$98,(MATCH(A86,BaseAddressTable!$A$2:$A$98,0))))+HEX2DEC(C86))</f>
        <v>A0266104</v>
      </c>
      <c r="E86" s="33" t="s">
        <v>153</v>
      </c>
      <c r="F86" s="33" t="s">
        <v>2642</v>
      </c>
      <c r="G86" s="33" t="s">
        <v>365</v>
      </c>
      <c r="H86" s="33">
        <v>0</v>
      </c>
      <c r="I86" s="34" t="s">
        <v>2643</v>
      </c>
      <c r="J86" s="33" t="s">
        <v>2644</v>
      </c>
    </row>
    <row r="87" spans="1:10" s="11" customFormat="1">
      <c r="A87" s="32" t="s">
        <v>45</v>
      </c>
      <c r="B87" s="33" t="s">
        <v>2587</v>
      </c>
      <c r="C87" s="33">
        <v>104</v>
      </c>
      <c r="D87" s="1" t="str">
        <f>DEC2HEX(HEX2DEC(INDEX(BaseAddressTable!$B$2:$B$98,(MATCH(A87,BaseAddressTable!$A$2:$A$98,0))))+HEX2DEC(C87))</f>
        <v>A0266104</v>
      </c>
      <c r="E87" s="33" t="s">
        <v>153</v>
      </c>
      <c r="F87" s="33" t="s">
        <v>2645</v>
      </c>
      <c r="G87" s="33" t="s">
        <v>473</v>
      </c>
      <c r="H87" s="33">
        <v>0</v>
      </c>
      <c r="I87" s="34" t="s">
        <v>2646</v>
      </c>
      <c r="J87" s="33" t="s">
        <v>2647</v>
      </c>
    </row>
    <row r="88" spans="1:10" s="11" customFormat="1" ht="28.8">
      <c r="A88" s="32" t="s">
        <v>45</v>
      </c>
      <c r="B88" s="33" t="s">
        <v>2648</v>
      </c>
      <c r="C88" s="33">
        <v>108</v>
      </c>
      <c r="D88" s="1" t="str">
        <f>DEC2HEX(HEX2DEC(INDEX(BaseAddressTable!$B$2:$B$98,(MATCH(A88,BaseAddressTable!$A$2:$A$98,0))))+HEX2DEC(C88))</f>
        <v>A0266108</v>
      </c>
      <c r="E88" s="33" t="s">
        <v>133</v>
      </c>
      <c r="F88" s="33" t="s">
        <v>2649</v>
      </c>
      <c r="G88" s="33" t="s">
        <v>2650</v>
      </c>
      <c r="H88" s="33">
        <v>0</v>
      </c>
      <c r="I88" s="34" t="s">
        <v>2651</v>
      </c>
      <c r="J88" s="33" t="s">
        <v>2652</v>
      </c>
    </row>
    <row r="89" spans="1:10" s="11" customFormat="1" ht="28.8">
      <c r="A89" s="32" t="s">
        <v>45</v>
      </c>
      <c r="B89" s="33" t="s">
        <v>2648</v>
      </c>
      <c r="C89" s="33">
        <v>108</v>
      </c>
      <c r="D89" s="1" t="str">
        <f>DEC2HEX(HEX2DEC(INDEX(BaseAddressTable!$B$2:$B$98,(MATCH(A89,BaseAddressTable!$A$2:$A$98,0))))+HEX2DEC(C89))</f>
        <v>A0266108</v>
      </c>
      <c r="E89" s="33" t="s">
        <v>133</v>
      </c>
      <c r="F89" s="33" t="s">
        <v>2653</v>
      </c>
      <c r="G89" s="33" t="s">
        <v>2654</v>
      </c>
      <c r="H89" s="33">
        <v>0</v>
      </c>
      <c r="I89" s="34" t="s">
        <v>2655</v>
      </c>
      <c r="J89" s="33" t="s">
        <v>2656</v>
      </c>
    </row>
    <row r="90" spans="1:10" s="11" customFormat="1">
      <c r="A90" s="32" t="s">
        <v>45</v>
      </c>
      <c r="B90" s="33" t="s">
        <v>2657</v>
      </c>
      <c r="C90" s="33">
        <v>110</v>
      </c>
      <c r="D90" s="1" t="str">
        <f>DEC2HEX(HEX2DEC(INDEX(BaseAddressTable!$B$2:$B$98,(MATCH(A90,BaseAddressTable!$A$2:$A$98,0))))+HEX2DEC(C90))</f>
        <v>A0266110</v>
      </c>
      <c r="E90" s="33" t="s">
        <v>133</v>
      </c>
      <c r="F90" s="33" t="s">
        <v>2658</v>
      </c>
      <c r="G90" s="33" t="s">
        <v>166</v>
      </c>
      <c r="H90" s="33">
        <v>0</v>
      </c>
      <c r="I90" s="34" t="s">
        <v>2659</v>
      </c>
      <c r="J90" s="33" t="s">
        <v>2660</v>
      </c>
    </row>
    <row r="91" spans="1:10" s="11" customFormat="1">
      <c r="A91" s="32" t="s">
        <v>45</v>
      </c>
      <c r="B91" s="33" t="s">
        <v>2657</v>
      </c>
      <c r="C91" s="33">
        <v>110</v>
      </c>
      <c r="D91" s="1" t="str">
        <f>DEC2HEX(HEX2DEC(INDEX(BaseAddressTable!$B$2:$B$98,(MATCH(A91,BaseAddressTable!$A$2:$A$98,0))))+HEX2DEC(C91))</f>
        <v>A0266110</v>
      </c>
      <c r="E91" s="33" t="s">
        <v>133</v>
      </c>
      <c r="F91" s="33" t="s">
        <v>2661</v>
      </c>
      <c r="G91" s="33" t="s">
        <v>255</v>
      </c>
      <c r="H91" s="33">
        <v>0</v>
      </c>
      <c r="I91" s="34" t="s">
        <v>101</v>
      </c>
      <c r="J91" s="33" t="s">
        <v>2662</v>
      </c>
    </row>
    <row r="92" spans="1:10" s="11" customFormat="1">
      <c r="A92" s="32" t="s">
        <v>45</v>
      </c>
      <c r="B92" s="33" t="s">
        <v>2657</v>
      </c>
      <c r="C92" s="33">
        <v>110</v>
      </c>
      <c r="D92" s="1" t="str">
        <f>DEC2HEX(HEX2DEC(INDEX(BaseAddressTable!$B$2:$B$98,(MATCH(A92,BaseAddressTable!$A$2:$A$98,0))))+HEX2DEC(C92))</f>
        <v>A0266110</v>
      </c>
      <c r="E92" s="33" t="s">
        <v>133</v>
      </c>
      <c r="F92" s="33" t="s">
        <v>2663</v>
      </c>
      <c r="G92" s="33" t="s">
        <v>323</v>
      </c>
      <c r="H92" s="33">
        <v>0</v>
      </c>
      <c r="I92" s="34" t="s">
        <v>101</v>
      </c>
      <c r="J92" s="33" t="s">
        <v>2664</v>
      </c>
    </row>
    <row r="93" spans="1:10" s="11" customFormat="1">
      <c r="A93" s="32" t="s">
        <v>45</v>
      </c>
      <c r="B93" s="33" t="s">
        <v>2657</v>
      </c>
      <c r="C93" s="33">
        <v>110</v>
      </c>
      <c r="D93" s="1" t="str">
        <f>DEC2HEX(HEX2DEC(INDEX(BaseAddressTable!$B$2:$B$98,(MATCH(A93,BaseAddressTable!$A$2:$A$98,0))))+HEX2DEC(C93))</f>
        <v>A0266110</v>
      </c>
      <c r="E93" s="33" t="s">
        <v>133</v>
      </c>
      <c r="F93" s="33" t="s">
        <v>2665</v>
      </c>
      <c r="G93" s="33" t="s">
        <v>308</v>
      </c>
      <c r="H93" s="33">
        <v>0</v>
      </c>
      <c r="I93" s="34" t="s">
        <v>101</v>
      </c>
      <c r="J93" s="33" t="s">
        <v>2666</v>
      </c>
    </row>
    <row r="94" spans="1:10" s="11" customFormat="1">
      <c r="A94" s="32" t="s">
        <v>45</v>
      </c>
      <c r="B94" s="33" t="s">
        <v>2667</v>
      </c>
      <c r="C94" s="33">
        <v>114</v>
      </c>
      <c r="D94" s="1" t="str">
        <f>DEC2HEX(HEX2DEC(INDEX(BaseAddressTable!$B$2:$B$98,(MATCH(A94,BaseAddressTable!$A$2:$A$98,0))))+HEX2DEC(C94))</f>
        <v>A0266114</v>
      </c>
      <c r="E94" s="33" t="s">
        <v>153</v>
      </c>
      <c r="F94" s="33" t="s">
        <v>2668</v>
      </c>
      <c r="G94" s="33" t="s">
        <v>166</v>
      </c>
      <c r="H94" s="33">
        <v>0</v>
      </c>
      <c r="I94" s="34" t="s">
        <v>2669</v>
      </c>
      <c r="J94" s="33" t="s">
        <v>2670</v>
      </c>
    </row>
    <row r="95" spans="1:10" s="11" customFormat="1">
      <c r="A95" s="32" t="s">
        <v>45</v>
      </c>
      <c r="B95" s="33" t="s">
        <v>2667</v>
      </c>
      <c r="C95" s="33">
        <v>114</v>
      </c>
      <c r="D95" s="1" t="str">
        <f>DEC2HEX(HEX2DEC(INDEX(BaseAddressTable!$B$2:$B$98,(MATCH(A95,BaseAddressTable!$A$2:$A$98,0))))+HEX2DEC(C95))</f>
        <v>A0266114</v>
      </c>
      <c r="E95" s="33" t="s">
        <v>153</v>
      </c>
      <c r="F95" s="33" t="s">
        <v>2671</v>
      </c>
      <c r="G95" s="33" t="s">
        <v>255</v>
      </c>
      <c r="H95" s="33">
        <v>0</v>
      </c>
      <c r="I95" s="34" t="s">
        <v>101</v>
      </c>
      <c r="J95" s="33" t="s">
        <v>2672</v>
      </c>
    </row>
    <row r="96" spans="1:10" s="11" customFormat="1">
      <c r="A96" s="32" t="s">
        <v>45</v>
      </c>
      <c r="B96" s="33" t="s">
        <v>2667</v>
      </c>
      <c r="C96" s="33">
        <v>114</v>
      </c>
      <c r="D96" s="1" t="str">
        <f>DEC2HEX(HEX2DEC(INDEX(BaseAddressTable!$B$2:$B$98,(MATCH(A96,BaseAddressTable!$A$2:$A$98,0))))+HEX2DEC(C96))</f>
        <v>A0266114</v>
      </c>
      <c r="E96" s="33" t="s">
        <v>153</v>
      </c>
      <c r="F96" s="33" t="s">
        <v>2673</v>
      </c>
      <c r="G96" s="33" t="s">
        <v>323</v>
      </c>
      <c r="H96" s="33">
        <v>0</v>
      </c>
      <c r="I96" s="34" t="s">
        <v>101</v>
      </c>
      <c r="J96" s="33" t="s">
        <v>2674</v>
      </c>
    </row>
    <row r="97" spans="1:10" s="11" customFormat="1">
      <c r="A97" s="32" t="s">
        <v>45</v>
      </c>
      <c r="B97" s="33" t="s">
        <v>2667</v>
      </c>
      <c r="C97" s="33">
        <v>114</v>
      </c>
      <c r="D97" s="1" t="str">
        <f>DEC2HEX(HEX2DEC(INDEX(BaseAddressTable!$B$2:$B$98,(MATCH(A97,BaseAddressTable!$A$2:$A$98,0))))+HEX2DEC(C97))</f>
        <v>A0266114</v>
      </c>
      <c r="E97" s="33" t="s">
        <v>153</v>
      </c>
      <c r="F97" s="33" t="s">
        <v>2675</v>
      </c>
      <c r="G97" s="33" t="s">
        <v>308</v>
      </c>
      <c r="H97" s="33">
        <v>0</v>
      </c>
      <c r="I97" s="34" t="s">
        <v>101</v>
      </c>
      <c r="J97" s="33" t="s">
        <v>2676</v>
      </c>
    </row>
    <row r="98" spans="1:10" s="11" customFormat="1">
      <c r="A98" s="32" t="s">
        <v>45</v>
      </c>
      <c r="B98" s="33" t="s">
        <v>2677</v>
      </c>
      <c r="C98" s="33">
        <v>120</v>
      </c>
      <c r="D98" s="1" t="str">
        <f>DEC2HEX(HEX2DEC(INDEX(BaseAddressTable!$B$2:$B$98,(MATCH(A98,BaseAddressTable!$A$2:$A$98,0))))+HEX2DEC(C98))</f>
        <v>A0266120</v>
      </c>
      <c r="E98" s="33" t="s">
        <v>133</v>
      </c>
      <c r="F98" s="33" t="s">
        <v>2678</v>
      </c>
      <c r="G98" s="33" t="s">
        <v>166</v>
      </c>
      <c r="H98" s="33">
        <v>0</v>
      </c>
      <c r="I98" s="34" t="s">
        <v>2679</v>
      </c>
      <c r="J98" s="33" t="s">
        <v>2680</v>
      </c>
    </row>
    <row r="99" spans="1:10" s="11" customFormat="1">
      <c r="A99" s="32" t="s">
        <v>45</v>
      </c>
      <c r="B99" s="33" t="s">
        <v>2677</v>
      </c>
      <c r="C99" s="33">
        <v>120</v>
      </c>
      <c r="D99" s="1" t="str">
        <f>DEC2HEX(HEX2DEC(INDEX(BaseAddressTable!$B$2:$B$98,(MATCH(A99,BaseAddressTable!$A$2:$A$98,0))))+HEX2DEC(C99))</f>
        <v>A0266120</v>
      </c>
      <c r="E99" s="33" t="s">
        <v>133</v>
      </c>
      <c r="F99" s="33" t="s">
        <v>2681</v>
      </c>
      <c r="G99" s="33" t="s">
        <v>255</v>
      </c>
      <c r="H99" s="33">
        <v>0</v>
      </c>
      <c r="I99" s="34" t="s">
        <v>2682</v>
      </c>
      <c r="J99" s="33" t="s">
        <v>2683</v>
      </c>
    </row>
    <row r="100" spans="1:10" s="11" customFormat="1">
      <c r="A100" s="32" t="s">
        <v>45</v>
      </c>
      <c r="B100" s="33" t="s">
        <v>2677</v>
      </c>
      <c r="C100" s="33">
        <v>120</v>
      </c>
      <c r="D100" s="1" t="str">
        <f>DEC2HEX(HEX2DEC(INDEX(BaseAddressTable!$B$2:$B$98,(MATCH(A100,BaseAddressTable!$A$2:$A$98,0))))+HEX2DEC(C100))</f>
        <v>A0266120</v>
      </c>
      <c r="E100" s="33" t="s">
        <v>133</v>
      </c>
      <c r="F100" s="33" t="s">
        <v>2684</v>
      </c>
      <c r="G100" s="33" t="s">
        <v>180</v>
      </c>
      <c r="H100" s="33">
        <v>0</v>
      </c>
      <c r="I100" s="34" t="s">
        <v>2685</v>
      </c>
      <c r="J100" s="33" t="s">
        <v>2686</v>
      </c>
    </row>
    <row r="101" spans="1:10" s="11" customFormat="1">
      <c r="A101" s="32" t="s">
        <v>45</v>
      </c>
      <c r="B101" s="33" t="s">
        <v>2677</v>
      </c>
      <c r="C101" s="33">
        <v>120</v>
      </c>
      <c r="D101" s="1" t="str">
        <f>DEC2HEX(HEX2DEC(INDEX(BaseAddressTable!$B$2:$B$98,(MATCH(A101,BaseAddressTable!$A$2:$A$98,0))))+HEX2DEC(C101))</f>
        <v>A0266120</v>
      </c>
      <c r="E101" s="33" t="s">
        <v>133</v>
      </c>
      <c r="F101" s="33" t="s">
        <v>2687</v>
      </c>
      <c r="G101" s="33" t="s">
        <v>338</v>
      </c>
      <c r="H101" s="33">
        <v>0</v>
      </c>
      <c r="I101" s="34" t="s">
        <v>2688</v>
      </c>
      <c r="J101" s="33" t="s">
        <v>2689</v>
      </c>
    </row>
    <row r="102" spans="1:10" s="11" customFormat="1">
      <c r="A102" s="32" t="s">
        <v>45</v>
      </c>
      <c r="B102" s="33" t="s">
        <v>2690</v>
      </c>
      <c r="C102" s="33">
        <v>124</v>
      </c>
      <c r="D102" s="1" t="str">
        <f>DEC2HEX(HEX2DEC(INDEX(BaseAddressTable!$B$2:$B$98,(MATCH(A102,BaseAddressTable!$A$2:$A$98,0))))+HEX2DEC(C102))</f>
        <v>A0266124</v>
      </c>
      <c r="E102" s="33" t="s">
        <v>153</v>
      </c>
      <c r="F102" s="33" t="s">
        <v>2691</v>
      </c>
      <c r="G102" s="33" t="s">
        <v>166</v>
      </c>
      <c r="H102" s="33">
        <v>0</v>
      </c>
      <c r="I102" s="34" t="s">
        <v>2692</v>
      </c>
      <c r="J102" s="33" t="s">
        <v>2693</v>
      </c>
    </row>
    <row r="103" spans="1:10" s="11" customFormat="1">
      <c r="A103" s="32" t="s">
        <v>45</v>
      </c>
      <c r="B103" s="33" t="s">
        <v>2690</v>
      </c>
      <c r="C103" s="33">
        <v>124</v>
      </c>
      <c r="D103" s="1" t="str">
        <f>DEC2HEX(HEX2DEC(INDEX(BaseAddressTable!$B$2:$B$98,(MATCH(A103,BaseAddressTable!$A$2:$A$98,0))))+HEX2DEC(C103))</f>
        <v>A0266124</v>
      </c>
      <c r="E103" s="33" t="s">
        <v>153</v>
      </c>
      <c r="F103" s="33" t="s">
        <v>2694</v>
      </c>
      <c r="G103" s="33" t="s">
        <v>255</v>
      </c>
      <c r="H103" s="33">
        <v>0</v>
      </c>
      <c r="I103" s="34" t="s">
        <v>2695</v>
      </c>
      <c r="J103" s="33" t="s">
        <v>2696</v>
      </c>
    </row>
    <row r="104" spans="1:10" s="11" customFormat="1">
      <c r="A104" s="32" t="s">
        <v>45</v>
      </c>
      <c r="B104" s="33" t="s">
        <v>2690</v>
      </c>
      <c r="C104" s="33">
        <v>124</v>
      </c>
      <c r="D104" s="1" t="str">
        <f>DEC2HEX(HEX2DEC(INDEX(BaseAddressTable!$B$2:$B$98,(MATCH(A104,BaseAddressTable!$A$2:$A$98,0))))+HEX2DEC(C104))</f>
        <v>A0266124</v>
      </c>
      <c r="E104" s="33" t="s">
        <v>153</v>
      </c>
      <c r="F104" s="33" t="s">
        <v>2697</v>
      </c>
      <c r="G104" s="33" t="s">
        <v>180</v>
      </c>
      <c r="H104" s="33">
        <v>0</v>
      </c>
      <c r="I104" s="34" t="s">
        <v>2698</v>
      </c>
      <c r="J104" s="33" t="s">
        <v>2699</v>
      </c>
    </row>
    <row r="105" spans="1:10" s="11" customFormat="1">
      <c r="A105" s="32" t="s">
        <v>45</v>
      </c>
      <c r="B105" s="33" t="s">
        <v>2690</v>
      </c>
      <c r="C105" s="33">
        <v>124</v>
      </c>
      <c r="D105" s="1" t="str">
        <f>DEC2HEX(HEX2DEC(INDEX(BaseAddressTable!$B$2:$B$98,(MATCH(A105,BaseAddressTable!$A$2:$A$98,0))))+HEX2DEC(C105))</f>
        <v>A0266124</v>
      </c>
      <c r="E105" s="33" t="s">
        <v>153</v>
      </c>
      <c r="F105" s="33" t="s">
        <v>2700</v>
      </c>
      <c r="G105" s="33" t="s">
        <v>338</v>
      </c>
      <c r="H105" s="33">
        <v>0</v>
      </c>
      <c r="I105" s="34" t="s">
        <v>2701</v>
      </c>
      <c r="J105" s="33" t="s">
        <v>2702</v>
      </c>
    </row>
    <row r="106" spans="1:10" s="11" customFormat="1">
      <c r="A106" s="32" t="s">
        <v>45</v>
      </c>
      <c r="B106" s="33" t="s">
        <v>2703</v>
      </c>
      <c r="C106" s="33">
        <v>128</v>
      </c>
      <c r="D106" s="1" t="str">
        <f>DEC2HEX(HEX2DEC(INDEX(BaseAddressTable!$B$2:$B$98,(MATCH(A106,BaseAddressTable!$A$2:$A$98,0))))+HEX2DEC(C106))</f>
        <v>A0266128</v>
      </c>
      <c r="E106" s="33" t="s">
        <v>133</v>
      </c>
      <c r="F106" s="33" t="s">
        <v>2704</v>
      </c>
      <c r="G106" s="33" t="s">
        <v>166</v>
      </c>
      <c r="H106" s="33">
        <v>0</v>
      </c>
      <c r="I106" s="34" t="s">
        <v>2705</v>
      </c>
      <c r="J106" s="33" t="s">
        <v>2706</v>
      </c>
    </row>
    <row r="107" spans="1:10" s="11" customFormat="1">
      <c r="A107" s="32" t="s">
        <v>45</v>
      </c>
      <c r="B107" s="33" t="s">
        <v>2703</v>
      </c>
      <c r="C107" s="33">
        <v>128</v>
      </c>
      <c r="D107" s="1" t="str">
        <f>DEC2HEX(HEX2DEC(INDEX(BaseAddressTable!$B$2:$B$98,(MATCH(A107,BaseAddressTable!$A$2:$A$98,0))))+HEX2DEC(C107))</f>
        <v>A0266128</v>
      </c>
      <c r="E107" s="33" t="s">
        <v>133</v>
      </c>
      <c r="F107" s="33" t="s">
        <v>2707</v>
      </c>
      <c r="G107" s="33" t="s">
        <v>255</v>
      </c>
      <c r="H107" s="33">
        <v>0</v>
      </c>
      <c r="I107" s="34" t="s">
        <v>2708</v>
      </c>
      <c r="J107" s="33" t="s">
        <v>2709</v>
      </c>
    </row>
    <row r="108" spans="1:10" s="11" customFormat="1">
      <c r="A108" s="32" t="s">
        <v>45</v>
      </c>
      <c r="B108" s="33" t="s">
        <v>2710</v>
      </c>
      <c r="C108" s="33">
        <v>150</v>
      </c>
      <c r="D108" s="1" t="str">
        <f>DEC2HEX(HEX2DEC(INDEX(BaseAddressTable!$B$2:$B$98,(MATCH(A108,BaseAddressTable!$A$2:$A$98,0))))+HEX2DEC(C108))</f>
        <v>A0266150</v>
      </c>
      <c r="E108" s="33" t="s">
        <v>133</v>
      </c>
      <c r="F108" s="33" t="s">
        <v>2711</v>
      </c>
      <c r="G108" s="33" t="s">
        <v>166</v>
      </c>
      <c r="H108" s="33">
        <v>0</v>
      </c>
      <c r="I108" s="34" t="s">
        <v>2712</v>
      </c>
      <c r="J108" s="33" t="s">
        <v>2713</v>
      </c>
    </row>
    <row r="109" spans="1:10" s="11" customFormat="1">
      <c r="A109" s="32" t="s">
        <v>45</v>
      </c>
      <c r="B109" s="33" t="s">
        <v>2710</v>
      </c>
      <c r="C109" s="33">
        <v>150</v>
      </c>
      <c r="D109" s="1" t="str">
        <f>DEC2HEX(HEX2DEC(INDEX(BaseAddressTable!$B$2:$B$98,(MATCH(A109,BaseAddressTable!$A$2:$A$98,0))))+HEX2DEC(C109))</f>
        <v>A0266150</v>
      </c>
      <c r="E109" s="33" t="s">
        <v>133</v>
      </c>
      <c r="F109" s="33" t="s">
        <v>2714</v>
      </c>
      <c r="G109" s="33" t="s">
        <v>255</v>
      </c>
      <c r="H109" s="33">
        <v>0</v>
      </c>
      <c r="I109" s="34" t="s">
        <v>2715</v>
      </c>
      <c r="J109" s="33" t="s">
        <v>2716</v>
      </c>
    </row>
    <row r="110" spans="1:10" s="11" customFormat="1">
      <c r="A110" s="32" t="s">
        <v>45</v>
      </c>
      <c r="B110" s="33" t="s">
        <v>2710</v>
      </c>
      <c r="C110" s="33">
        <v>150</v>
      </c>
      <c r="D110" s="1" t="str">
        <f>DEC2HEX(HEX2DEC(INDEX(BaseAddressTable!$B$2:$B$98,(MATCH(A110,BaseAddressTable!$A$2:$A$98,0))))+HEX2DEC(C110))</f>
        <v>A0266150</v>
      </c>
      <c r="E110" s="33" t="s">
        <v>133</v>
      </c>
      <c r="F110" s="33" t="s">
        <v>2717</v>
      </c>
      <c r="G110" s="33" t="s">
        <v>323</v>
      </c>
      <c r="H110" s="33">
        <v>0</v>
      </c>
      <c r="I110" s="34" t="s">
        <v>2718</v>
      </c>
      <c r="J110" s="33" t="s">
        <v>2719</v>
      </c>
    </row>
    <row r="111" spans="1:10" s="11" customFormat="1">
      <c r="A111" s="32" t="s">
        <v>45</v>
      </c>
      <c r="B111" s="33" t="s">
        <v>2710</v>
      </c>
      <c r="C111" s="33">
        <v>150</v>
      </c>
      <c r="D111" s="1" t="str">
        <f>DEC2HEX(HEX2DEC(INDEX(BaseAddressTable!$B$2:$B$98,(MATCH(A111,BaseAddressTable!$A$2:$A$98,0))))+HEX2DEC(C111))</f>
        <v>A0266150</v>
      </c>
      <c r="E111" s="33" t="s">
        <v>133</v>
      </c>
      <c r="F111" s="33" t="s">
        <v>2720</v>
      </c>
      <c r="G111" s="33" t="s">
        <v>308</v>
      </c>
      <c r="H111" s="33">
        <v>0</v>
      </c>
      <c r="I111" s="34" t="s">
        <v>2721</v>
      </c>
      <c r="J111" s="33" t="s">
        <v>2722</v>
      </c>
    </row>
    <row r="112" spans="1:10" s="11" customFormat="1">
      <c r="A112" s="32" t="s">
        <v>45</v>
      </c>
      <c r="B112" s="33" t="s">
        <v>2710</v>
      </c>
      <c r="C112" s="33">
        <v>150</v>
      </c>
      <c r="D112" s="1" t="str">
        <f>DEC2HEX(HEX2DEC(INDEX(BaseAddressTable!$B$2:$B$98,(MATCH(A112,BaseAddressTable!$A$2:$A$98,0))))+HEX2DEC(C112))</f>
        <v>A0266150</v>
      </c>
      <c r="E112" s="33" t="s">
        <v>133</v>
      </c>
      <c r="F112" s="33" t="s">
        <v>2723</v>
      </c>
      <c r="G112" s="33" t="s">
        <v>176</v>
      </c>
      <c r="H112" s="33">
        <v>0</v>
      </c>
      <c r="I112" s="34" t="s">
        <v>2724</v>
      </c>
      <c r="J112" s="33" t="s">
        <v>2725</v>
      </c>
    </row>
    <row r="113" spans="1:10" s="11" customFormat="1">
      <c r="A113" s="32" t="s">
        <v>45</v>
      </c>
      <c r="B113" s="33" t="s">
        <v>2710</v>
      </c>
      <c r="C113" s="33">
        <v>150</v>
      </c>
      <c r="D113" s="1" t="str">
        <f>DEC2HEX(HEX2DEC(INDEX(BaseAddressTable!$B$2:$B$98,(MATCH(A113,BaseAddressTable!$A$2:$A$98,0))))+HEX2DEC(C113))</f>
        <v>A0266150</v>
      </c>
      <c r="E113" s="33" t="s">
        <v>133</v>
      </c>
      <c r="F113" s="33" t="s">
        <v>2726</v>
      </c>
      <c r="G113" s="33" t="s">
        <v>232</v>
      </c>
      <c r="H113" s="33">
        <v>0</v>
      </c>
      <c r="I113" s="34" t="s">
        <v>2727</v>
      </c>
      <c r="J113" s="33" t="s">
        <v>2728</v>
      </c>
    </row>
    <row r="114" spans="1:10" s="11" customFormat="1">
      <c r="A114" s="32" t="s">
        <v>45</v>
      </c>
      <c r="B114" s="33" t="s">
        <v>2710</v>
      </c>
      <c r="C114" s="33">
        <v>150</v>
      </c>
      <c r="D114" s="1" t="str">
        <f>DEC2HEX(HEX2DEC(INDEX(BaseAddressTable!$B$2:$B$98,(MATCH(A114,BaseAddressTable!$A$2:$A$98,0))))+HEX2DEC(C114))</f>
        <v>A0266150</v>
      </c>
      <c r="E114" s="33" t="s">
        <v>133</v>
      </c>
      <c r="F114" s="33" t="s">
        <v>2729</v>
      </c>
      <c r="G114" s="33" t="s">
        <v>235</v>
      </c>
      <c r="H114" s="33">
        <v>0</v>
      </c>
      <c r="I114" s="34" t="s">
        <v>2730</v>
      </c>
      <c r="J114" s="33" t="s">
        <v>2731</v>
      </c>
    </row>
    <row r="115" spans="1:10" s="11" customFormat="1">
      <c r="A115" s="32" t="s">
        <v>45</v>
      </c>
      <c r="B115" s="33" t="s">
        <v>2710</v>
      </c>
      <c r="C115" s="33">
        <v>150</v>
      </c>
      <c r="D115" s="1" t="str">
        <f>DEC2HEX(HEX2DEC(INDEX(BaseAddressTable!$B$2:$B$98,(MATCH(A115,BaseAddressTable!$A$2:$A$98,0))))+HEX2DEC(C115))</f>
        <v>A0266150</v>
      </c>
      <c r="E115" s="33" t="s">
        <v>133</v>
      </c>
      <c r="F115" s="33" t="s">
        <v>2732</v>
      </c>
      <c r="G115" s="33" t="s">
        <v>238</v>
      </c>
      <c r="H115" s="33">
        <v>0</v>
      </c>
      <c r="I115" s="34" t="s">
        <v>2733</v>
      </c>
      <c r="J115" s="33" t="s">
        <v>2734</v>
      </c>
    </row>
    <row r="116" spans="1:10" s="11" customFormat="1">
      <c r="A116" s="32" t="s">
        <v>45</v>
      </c>
      <c r="B116" s="33" t="s">
        <v>2735</v>
      </c>
      <c r="C116" s="33">
        <v>154</v>
      </c>
      <c r="D116" s="1" t="str">
        <f>DEC2HEX(HEX2DEC(INDEX(BaseAddressTable!$B$2:$B$98,(MATCH(A116,BaseAddressTable!$A$2:$A$98,0))))+HEX2DEC(C116))</f>
        <v>A0266154</v>
      </c>
      <c r="E116" s="33" t="s">
        <v>153</v>
      </c>
      <c r="F116" s="33" t="s">
        <v>2736</v>
      </c>
      <c r="G116" s="33" t="s">
        <v>166</v>
      </c>
      <c r="H116" s="33">
        <v>0</v>
      </c>
      <c r="I116" s="34" t="s">
        <v>2737</v>
      </c>
      <c r="J116" s="33" t="s">
        <v>2738</v>
      </c>
    </row>
    <row r="117" spans="1:10" s="11" customFormat="1">
      <c r="A117" s="32" t="s">
        <v>45</v>
      </c>
      <c r="B117" s="33" t="s">
        <v>2735</v>
      </c>
      <c r="C117" s="33">
        <v>154</v>
      </c>
      <c r="D117" s="1" t="str">
        <f>DEC2HEX(HEX2DEC(INDEX(BaseAddressTable!$B$2:$B$98,(MATCH(A117,BaseAddressTable!$A$2:$A$98,0))))+HEX2DEC(C117))</f>
        <v>A0266154</v>
      </c>
      <c r="E117" s="33" t="s">
        <v>153</v>
      </c>
      <c r="F117" s="33" t="s">
        <v>2739</v>
      </c>
      <c r="G117" s="33" t="s">
        <v>255</v>
      </c>
      <c r="H117" s="33">
        <v>0</v>
      </c>
      <c r="I117" s="34" t="s">
        <v>2740</v>
      </c>
      <c r="J117" s="33" t="s">
        <v>2741</v>
      </c>
    </row>
    <row r="118" spans="1:10" s="11" customFormat="1">
      <c r="A118" s="32" t="s">
        <v>45</v>
      </c>
      <c r="B118" s="33" t="s">
        <v>2735</v>
      </c>
      <c r="C118" s="33">
        <v>154</v>
      </c>
      <c r="D118" s="1" t="str">
        <f>DEC2HEX(HEX2DEC(INDEX(BaseAddressTable!$B$2:$B$98,(MATCH(A118,BaseAddressTable!$A$2:$A$98,0))))+HEX2DEC(C118))</f>
        <v>A0266154</v>
      </c>
      <c r="E118" s="33" t="s">
        <v>153</v>
      </c>
      <c r="F118" s="33" t="s">
        <v>2742</v>
      </c>
      <c r="G118" s="33" t="s">
        <v>323</v>
      </c>
      <c r="H118" s="33">
        <v>0</v>
      </c>
      <c r="I118" s="34" t="s">
        <v>2743</v>
      </c>
      <c r="J118" s="33" t="s">
        <v>2744</v>
      </c>
    </row>
    <row r="119" spans="1:10" s="11" customFormat="1">
      <c r="A119" s="32" t="s">
        <v>45</v>
      </c>
      <c r="B119" s="33" t="s">
        <v>2735</v>
      </c>
      <c r="C119" s="33">
        <v>154</v>
      </c>
      <c r="D119" s="1" t="str">
        <f>DEC2HEX(HEX2DEC(INDEX(BaseAddressTable!$B$2:$B$98,(MATCH(A119,BaseAddressTable!$A$2:$A$98,0))))+HEX2DEC(C119))</f>
        <v>A0266154</v>
      </c>
      <c r="E119" s="33" t="s">
        <v>153</v>
      </c>
      <c r="F119" s="33" t="s">
        <v>2745</v>
      </c>
      <c r="G119" s="33" t="s">
        <v>308</v>
      </c>
      <c r="H119" s="33">
        <v>0</v>
      </c>
      <c r="I119" s="34" t="s">
        <v>2746</v>
      </c>
      <c r="J119" s="33" t="s">
        <v>2747</v>
      </c>
    </row>
    <row r="120" spans="1:10" s="11" customFormat="1">
      <c r="A120" s="32" t="s">
        <v>45</v>
      </c>
      <c r="B120" s="33" t="s">
        <v>2735</v>
      </c>
      <c r="C120" s="33">
        <v>154</v>
      </c>
      <c r="D120" s="1" t="str">
        <f>DEC2HEX(HEX2DEC(INDEX(BaseAddressTable!$B$2:$B$98,(MATCH(A120,BaseAddressTable!$A$2:$A$98,0))))+HEX2DEC(C120))</f>
        <v>A0266154</v>
      </c>
      <c r="E120" s="33" t="s">
        <v>153</v>
      </c>
      <c r="F120" s="33" t="s">
        <v>2748</v>
      </c>
      <c r="G120" s="33" t="s">
        <v>176</v>
      </c>
      <c r="H120" s="33">
        <v>0</v>
      </c>
      <c r="I120" s="34" t="s">
        <v>2749</v>
      </c>
      <c r="J120" s="33" t="s">
        <v>2750</v>
      </c>
    </row>
    <row r="121" spans="1:10" s="11" customFormat="1">
      <c r="A121" s="32" t="s">
        <v>45</v>
      </c>
      <c r="B121" s="33" t="s">
        <v>2735</v>
      </c>
      <c r="C121" s="33">
        <v>154</v>
      </c>
      <c r="D121" s="1" t="str">
        <f>DEC2HEX(HEX2DEC(INDEX(BaseAddressTable!$B$2:$B$98,(MATCH(A121,BaseAddressTable!$A$2:$A$98,0))))+HEX2DEC(C121))</f>
        <v>A0266154</v>
      </c>
      <c r="E121" s="33" t="s">
        <v>153</v>
      </c>
      <c r="F121" s="33" t="s">
        <v>2751</v>
      </c>
      <c r="G121" s="33" t="s">
        <v>232</v>
      </c>
      <c r="H121" s="33">
        <v>0</v>
      </c>
      <c r="I121" s="34" t="s">
        <v>2752</v>
      </c>
      <c r="J121" s="33" t="s">
        <v>2753</v>
      </c>
    </row>
    <row r="122" spans="1:10" s="11" customFormat="1">
      <c r="A122" s="32" t="s">
        <v>45</v>
      </c>
      <c r="B122" s="33" t="s">
        <v>2735</v>
      </c>
      <c r="C122" s="33">
        <v>154</v>
      </c>
      <c r="D122" s="1" t="str">
        <f>DEC2HEX(HEX2DEC(INDEX(BaseAddressTable!$B$2:$B$98,(MATCH(A122,BaseAddressTable!$A$2:$A$98,0))))+HEX2DEC(C122))</f>
        <v>A0266154</v>
      </c>
      <c r="E122" s="33" t="s">
        <v>153</v>
      </c>
      <c r="F122" s="33" t="s">
        <v>2754</v>
      </c>
      <c r="G122" s="33" t="s">
        <v>235</v>
      </c>
      <c r="H122" s="33">
        <v>0</v>
      </c>
      <c r="I122" s="34" t="s">
        <v>2755</v>
      </c>
      <c r="J122" s="33" t="s">
        <v>2756</v>
      </c>
    </row>
    <row r="123" spans="1:10" s="11" customFormat="1">
      <c r="A123" s="32" t="s">
        <v>45</v>
      </c>
      <c r="B123" s="33" t="s">
        <v>2735</v>
      </c>
      <c r="C123" s="33">
        <v>154</v>
      </c>
      <c r="D123" s="1" t="str">
        <f>DEC2HEX(HEX2DEC(INDEX(BaseAddressTable!$B$2:$B$98,(MATCH(A123,BaseAddressTable!$A$2:$A$98,0))))+HEX2DEC(C123))</f>
        <v>A0266154</v>
      </c>
      <c r="E123" s="33" t="s">
        <v>153</v>
      </c>
      <c r="F123" s="33" t="s">
        <v>2757</v>
      </c>
      <c r="G123" s="33" t="s">
        <v>238</v>
      </c>
      <c r="H123" s="33">
        <v>0</v>
      </c>
      <c r="I123" s="34" t="s">
        <v>2758</v>
      </c>
      <c r="J123" s="33" t="s">
        <v>2759</v>
      </c>
    </row>
    <row r="124" spans="1:10" s="11" customFormat="1">
      <c r="A124" s="32" t="s">
        <v>45</v>
      </c>
      <c r="B124" s="33" t="s">
        <v>2760</v>
      </c>
      <c r="C124" s="33">
        <v>158</v>
      </c>
      <c r="D124" s="1" t="str">
        <f>DEC2HEX(HEX2DEC(INDEX(BaseAddressTable!$B$2:$B$98,(MATCH(A124,BaseAddressTable!$A$2:$A$98,0))))+HEX2DEC(C124))</f>
        <v>A0266158</v>
      </c>
      <c r="E124" s="33" t="s">
        <v>153</v>
      </c>
      <c r="F124" s="33" t="s">
        <v>2761</v>
      </c>
      <c r="G124" s="33" t="s">
        <v>166</v>
      </c>
      <c r="H124" s="33">
        <v>0</v>
      </c>
      <c r="I124" s="34" t="s">
        <v>2762</v>
      </c>
      <c r="J124" s="33" t="s">
        <v>2763</v>
      </c>
    </row>
    <row r="125" spans="1:10" s="11" customFormat="1">
      <c r="A125" s="32" t="s">
        <v>45</v>
      </c>
      <c r="B125" s="33" t="s">
        <v>2760</v>
      </c>
      <c r="C125" s="33">
        <v>158</v>
      </c>
      <c r="D125" s="1" t="str">
        <f>DEC2HEX(HEX2DEC(INDEX(BaseAddressTable!$B$2:$B$98,(MATCH(A125,BaseAddressTable!$A$2:$A$98,0))))+HEX2DEC(C125))</f>
        <v>A0266158</v>
      </c>
      <c r="E125" s="33" t="s">
        <v>153</v>
      </c>
      <c r="F125" s="33" t="s">
        <v>2764</v>
      </c>
      <c r="G125" s="33" t="s">
        <v>255</v>
      </c>
      <c r="H125" s="33">
        <v>0</v>
      </c>
      <c r="I125" s="34" t="s">
        <v>2765</v>
      </c>
      <c r="J125" s="33" t="s">
        <v>2766</v>
      </c>
    </row>
    <row r="126" spans="1:10" s="11" customFormat="1">
      <c r="A126" s="32" t="s">
        <v>45</v>
      </c>
      <c r="B126" s="33" t="s">
        <v>2760</v>
      </c>
      <c r="C126" s="33">
        <v>158</v>
      </c>
      <c r="D126" s="1" t="str">
        <f>DEC2HEX(HEX2DEC(INDEX(BaseAddressTable!$B$2:$B$98,(MATCH(A126,BaseAddressTable!$A$2:$A$98,0))))+HEX2DEC(C126))</f>
        <v>A0266158</v>
      </c>
      <c r="E126" s="33" t="s">
        <v>153</v>
      </c>
      <c r="F126" s="33" t="s">
        <v>2767</v>
      </c>
      <c r="G126" s="33" t="s">
        <v>323</v>
      </c>
      <c r="H126" s="33">
        <v>0</v>
      </c>
      <c r="I126" s="34" t="s">
        <v>2768</v>
      </c>
      <c r="J126" s="33" t="s">
        <v>2769</v>
      </c>
    </row>
    <row r="127" spans="1:10" s="11" customFormat="1">
      <c r="A127" s="32" t="s">
        <v>45</v>
      </c>
      <c r="B127" s="33" t="s">
        <v>2760</v>
      </c>
      <c r="C127" s="33">
        <v>158</v>
      </c>
      <c r="D127" s="1" t="str">
        <f>DEC2HEX(HEX2DEC(INDEX(BaseAddressTable!$B$2:$B$98,(MATCH(A127,BaseAddressTable!$A$2:$A$98,0))))+HEX2DEC(C127))</f>
        <v>A0266158</v>
      </c>
      <c r="E127" s="33" t="s">
        <v>153</v>
      </c>
      <c r="F127" s="33" t="s">
        <v>2770</v>
      </c>
      <c r="G127" s="33" t="s">
        <v>308</v>
      </c>
      <c r="H127" s="33">
        <v>0</v>
      </c>
      <c r="I127" s="34" t="s">
        <v>2771</v>
      </c>
      <c r="J127" s="33" t="s">
        <v>2772</v>
      </c>
    </row>
    <row r="128" spans="1:10" s="11" customFormat="1">
      <c r="A128" s="32" t="s">
        <v>45</v>
      </c>
      <c r="B128" s="33" t="s">
        <v>2760</v>
      </c>
      <c r="C128" s="33">
        <v>158</v>
      </c>
      <c r="D128" s="1" t="str">
        <f>DEC2HEX(HEX2DEC(INDEX(BaseAddressTable!$B$2:$B$98,(MATCH(A128,BaseAddressTable!$A$2:$A$98,0))))+HEX2DEC(C128))</f>
        <v>A0266158</v>
      </c>
      <c r="E128" s="33" t="s">
        <v>153</v>
      </c>
      <c r="F128" s="33" t="s">
        <v>2773</v>
      </c>
      <c r="G128" s="33" t="s">
        <v>176</v>
      </c>
      <c r="H128" s="33">
        <v>0</v>
      </c>
      <c r="I128" s="34" t="s">
        <v>2774</v>
      </c>
      <c r="J128" s="33" t="s">
        <v>2775</v>
      </c>
    </row>
    <row r="129" spans="1:10" s="11" customFormat="1">
      <c r="A129" s="32" t="s">
        <v>45</v>
      </c>
      <c r="B129" s="33" t="s">
        <v>2760</v>
      </c>
      <c r="C129" s="33">
        <v>158</v>
      </c>
      <c r="D129" s="1" t="str">
        <f>DEC2HEX(HEX2DEC(INDEX(BaseAddressTable!$B$2:$B$98,(MATCH(A129,BaseAddressTable!$A$2:$A$98,0))))+HEX2DEC(C129))</f>
        <v>A0266158</v>
      </c>
      <c r="E129" s="33" t="s">
        <v>153</v>
      </c>
      <c r="F129" s="33" t="s">
        <v>2776</v>
      </c>
      <c r="G129" s="33" t="s">
        <v>232</v>
      </c>
      <c r="H129" s="33">
        <v>0</v>
      </c>
      <c r="I129" s="34" t="s">
        <v>2777</v>
      </c>
      <c r="J129" s="33" t="s">
        <v>2778</v>
      </c>
    </row>
    <row r="130" spans="1:10" s="11" customFormat="1">
      <c r="A130" s="32" t="s">
        <v>45</v>
      </c>
      <c r="B130" s="33" t="s">
        <v>2760</v>
      </c>
      <c r="C130" s="33">
        <v>158</v>
      </c>
      <c r="D130" s="1" t="str">
        <f>DEC2HEX(HEX2DEC(INDEX(BaseAddressTable!$B$2:$B$98,(MATCH(A130,BaseAddressTable!$A$2:$A$98,0))))+HEX2DEC(C130))</f>
        <v>A0266158</v>
      </c>
      <c r="E130" s="33" t="s">
        <v>153</v>
      </c>
      <c r="F130" s="33" t="s">
        <v>2779</v>
      </c>
      <c r="G130" s="33" t="s">
        <v>235</v>
      </c>
      <c r="H130" s="33">
        <v>0</v>
      </c>
      <c r="I130" s="34" t="s">
        <v>2780</v>
      </c>
      <c r="J130" s="33" t="s">
        <v>2781</v>
      </c>
    </row>
    <row r="131" spans="1:10" s="11" customFormat="1">
      <c r="A131" s="32" t="s">
        <v>45</v>
      </c>
      <c r="B131" s="33" t="s">
        <v>2760</v>
      </c>
      <c r="C131" s="33">
        <v>158</v>
      </c>
      <c r="D131" s="1" t="str">
        <f>DEC2HEX(HEX2DEC(INDEX(BaseAddressTable!$B$2:$B$98,(MATCH(A131,BaseAddressTable!$A$2:$A$98,0))))+HEX2DEC(C131))</f>
        <v>A0266158</v>
      </c>
      <c r="E131" s="33" t="s">
        <v>153</v>
      </c>
      <c r="F131" s="33" t="s">
        <v>2782</v>
      </c>
      <c r="G131" s="33" t="s">
        <v>238</v>
      </c>
      <c r="H131" s="33">
        <v>0</v>
      </c>
      <c r="I131" s="34" t="s">
        <v>2783</v>
      </c>
      <c r="J131" s="33" t="s">
        <v>2784</v>
      </c>
    </row>
    <row r="132" spans="1:10" s="11" customFormat="1">
      <c r="A132" s="32" t="s">
        <v>45</v>
      </c>
      <c r="B132" s="33" t="s">
        <v>2785</v>
      </c>
      <c r="C132" s="33">
        <v>160</v>
      </c>
      <c r="D132" s="1" t="str">
        <f>DEC2HEX(HEX2DEC(INDEX(BaseAddressTable!$B$2:$B$98,(MATCH(A132,BaseAddressTable!$A$2:$A$98,0))))+HEX2DEC(C132))</f>
        <v>A0266160</v>
      </c>
      <c r="E132" s="33" t="s">
        <v>133</v>
      </c>
      <c r="F132" s="33" t="s">
        <v>2786</v>
      </c>
      <c r="G132" s="33" t="s">
        <v>166</v>
      </c>
      <c r="H132" s="33">
        <v>0</v>
      </c>
      <c r="I132" s="34" t="s">
        <v>2787</v>
      </c>
      <c r="J132" s="33" t="s">
        <v>2788</v>
      </c>
    </row>
    <row r="133" spans="1:10" s="11" customFormat="1">
      <c r="A133" s="32" t="s">
        <v>45</v>
      </c>
      <c r="B133" s="33" t="s">
        <v>2785</v>
      </c>
      <c r="C133" s="33">
        <v>160</v>
      </c>
      <c r="D133" s="1" t="str">
        <f>DEC2HEX(HEX2DEC(INDEX(BaseAddressTable!$B$2:$B$98,(MATCH(A133,BaseAddressTable!$A$2:$A$98,0))))+HEX2DEC(C133))</f>
        <v>A0266160</v>
      </c>
      <c r="E133" s="33" t="s">
        <v>133</v>
      </c>
      <c r="F133" s="33" t="s">
        <v>2789</v>
      </c>
      <c r="G133" s="33" t="s">
        <v>255</v>
      </c>
      <c r="H133" s="33">
        <v>0</v>
      </c>
      <c r="I133" s="34" t="s">
        <v>2790</v>
      </c>
      <c r="J133" s="33" t="s">
        <v>2791</v>
      </c>
    </row>
    <row r="134" spans="1:10" s="11" customFormat="1">
      <c r="A134" s="32" t="s">
        <v>45</v>
      </c>
      <c r="B134" s="33" t="s">
        <v>2785</v>
      </c>
      <c r="C134" s="33">
        <v>160</v>
      </c>
      <c r="D134" s="1" t="str">
        <f>DEC2HEX(HEX2DEC(INDEX(BaseAddressTable!$B$2:$B$98,(MATCH(A134,BaseAddressTable!$A$2:$A$98,0))))+HEX2DEC(C134))</f>
        <v>A0266160</v>
      </c>
      <c r="E134" s="33" t="s">
        <v>133</v>
      </c>
      <c r="F134" s="33" t="s">
        <v>2792</v>
      </c>
      <c r="G134" s="33" t="s">
        <v>323</v>
      </c>
      <c r="H134" s="33">
        <v>0</v>
      </c>
      <c r="I134" s="34" t="s">
        <v>2793</v>
      </c>
      <c r="J134" s="33" t="s">
        <v>2794</v>
      </c>
    </row>
    <row r="135" spans="1:10" s="11" customFormat="1">
      <c r="A135" s="32" t="s">
        <v>45</v>
      </c>
      <c r="B135" s="33" t="s">
        <v>2785</v>
      </c>
      <c r="C135" s="33">
        <v>160</v>
      </c>
      <c r="D135" s="1" t="str">
        <f>DEC2HEX(HEX2DEC(INDEX(BaseAddressTable!$B$2:$B$98,(MATCH(A135,BaseAddressTable!$A$2:$A$98,0))))+HEX2DEC(C135))</f>
        <v>A0266160</v>
      </c>
      <c r="E135" s="33" t="s">
        <v>133</v>
      </c>
      <c r="F135" s="33" t="s">
        <v>2795</v>
      </c>
      <c r="G135" s="33" t="s">
        <v>308</v>
      </c>
      <c r="H135" s="33">
        <v>0</v>
      </c>
      <c r="I135" s="34" t="s">
        <v>2796</v>
      </c>
      <c r="J135" s="33" t="s">
        <v>2797</v>
      </c>
    </row>
    <row r="136" spans="1:10" s="11" customFormat="1">
      <c r="A136" s="32" t="s">
        <v>45</v>
      </c>
      <c r="B136" s="33" t="s">
        <v>2785</v>
      </c>
      <c r="C136" s="33">
        <v>160</v>
      </c>
      <c r="D136" s="1" t="str">
        <f>DEC2HEX(HEX2DEC(INDEX(BaseAddressTable!$B$2:$B$98,(MATCH(A136,BaseAddressTable!$A$2:$A$98,0))))+HEX2DEC(C136))</f>
        <v>A0266160</v>
      </c>
      <c r="E136" s="33" t="s">
        <v>133</v>
      </c>
      <c r="F136" s="33" t="s">
        <v>2798</v>
      </c>
      <c r="G136" s="33" t="s">
        <v>176</v>
      </c>
      <c r="H136" s="33">
        <v>0</v>
      </c>
      <c r="I136" s="34" t="s">
        <v>2799</v>
      </c>
      <c r="J136" s="33" t="s">
        <v>2800</v>
      </c>
    </row>
    <row r="137" spans="1:10" s="11" customFormat="1">
      <c r="A137" s="32" t="s">
        <v>45</v>
      </c>
      <c r="B137" s="33" t="s">
        <v>2785</v>
      </c>
      <c r="C137" s="33">
        <v>160</v>
      </c>
      <c r="D137" s="1" t="str">
        <f>DEC2HEX(HEX2DEC(INDEX(BaseAddressTable!$B$2:$B$98,(MATCH(A137,BaseAddressTable!$A$2:$A$98,0))))+HEX2DEC(C137))</f>
        <v>A0266160</v>
      </c>
      <c r="E137" s="33" t="s">
        <v>133</v>
      </c>
      <c r="F137" s="33" t="s">
        <v>2801</v>
      </c>
      <c r="G137" s="33" t="s">
        <v>232</v>
      </c>
      <c r="H137" s="33">
        <v>0</v>
      </c>
      <c r="I137" s="34" t="s">
        <v>2802</v>
      </c>
      <c r="J137" s="33" t="s">
        <v>2803</v>
      </c>
    </row>
    <row r="138" spans="1:10" s="11" customFormat="1">
      <c r="A138" s="32" t="s">
        <v>45</v>
      </c>
      <c r="B138" s="33" t="s">
        <v>2785</v>
      </c>
      <c r="C138" s="33">
        <v>160</v>
      </c>
      <c r="D138" s="1" t="str">
        <f>DEC2HEX(HEX2DEC(INDEX(BaseAddressTable!$B$2:$B$98,(MATCH(A138,BaseAddressTable!$A$2:$A$98,0))))+HEX2DEC(C138))</f>
        <v>A0266160</v>
      </c>
      <c r="E138" s="33" t="s">
        <v>133</v>
      </c>
      <c r="F138" s="33" t="s">
        <v>2804</v>
      </c>
      <c r="G138" s="33" t="s">
        <v>235</v>
      </c>
      <c r="H138" s="33">
        <v>0</v>
      </c>
      <c r="I138" s="34" t="s">
        <v>2805</v>
      </c>
      <c r="J138" s="33" t="s">
        <v>2806</v>
      </c>
    </row>
    <row r="139" spans="1:10" s="11" customFormat="1">
      <c r="A139" s="32" t="s">
        <v>45</v>
      </c>
      <c r="B139" s="33" t="s">
        <v>2785</v>
      </c>
      <c r="C139" s="33">
        <v>160</v>
      </c>
      <c r="D139" s="1" t="str">
        <f>DEC2HEX(HEX2DEC(INDEX(BaseAddressTable!$B$2:$B$98,(MATCH(A139,BaseAddressTable!$A$2:$A$98,0))))+HEX2DEC(C139))</f>
        <v>A0266160</v>
      </c>
      <c r="E139" s="33" t="s">
        <v>133</v>
      </c>
      <c r="F139" s="33" t="s">
        <v>2807</v>
      </c>
      <c r="G139" s="33" t="s">
        <v>238</v>
      </c>
      <c r="H139" s="33">
        <v>0</v>
      </c>
      <c r="I139" s="34" t="s">
        <v>2808</v>
      </c>
      <c r="J139" s="33" t="s">
        <v>2809</v>
      </c>
    </row>
    <row r="140" spans="1:10" s="11" customFormat="1">
      <c r="A140" s="32" t="s">
        <v>45</v>
      </c>
      <c r="B140" s="33" t="s">
        <v>2810</v>
      </c>
      <c r="C140" s="33">
        <v>164</v>
      </c>
      <c r="D140" s="1" t="str">
        <f>DEC2HEX(HEX2DEC(INDEX(BaseAddressTable!$B$2:$B$98,(MATCH(A140,BaseAddressTable!$A$2:$A$98,0))))+HEX2DEC(C140))</f>
        <v>A0266164</v>
      </c>
      <c r="E140" s="33" t="s">
        <v>153</v>
      </c>
      <c r="F140" s="33" t="s">
        <v>2811</v>
      </c>
      <c r="G140" s="33" t="s">
        <v>166</v>
      </c>
      <c r="H140" s="33">
        <v>0</v>
      </c>
      <c r="I140" s="34" t="s">
        <v>2812</v>
      </c>
      <c r="J140" s="33" t="s">
        <v>2813</v>
      </c>
    </row>
    <row r="141" spans="1:10" s="11" customFormat="1">
      <c r="A141" s="32" t="s">
        <v>45</v>
      </c>
      <c r="B141" s="33" t="s">
        <v>2810</v>
      </c>
      <c r="C141" s="33">
        <v>164</v>
      </c>
      <c r="D141" s="1" t="str">
        <f>DEC2HEX(HEX2DEC(INDEX(BaseAddressTable!$B$2:$B$98,(MATCH(A141,BaseAddressTable!$A$2:$A$98,0))))+HEX2DEC(C141))</f>
        <v>A0266164</v>
      </c>
      <c r="E141" s="33" t="s">
        <v>153</v>
      </c>
      <c r="F141" s="33" t="s">
        <v>2814</v>
      </c>
      <c r="G141" s="33" t="s">
        <v>255</v>
      </c>
      <c r="H141" s="33">
        <v>0</v>
      </c>
      <c r="I141" s="34" t="s">
        <v>2815</v>
      </c>
      <c r="J141" s="33" t="s">
        <v>2816</v>
      </c>
    </row>
    <row r="142" spans="1:10" s="11" customFormat="1">
      <c r="A142" s="32" t="s">
        <v>45</v>
      </c>
      <c r="B142" s="33" t="s">
        <v>2810</v>
      </c>
      <c r="C142" s="33">
        <v>164</v>
      </c>
      <c r="D142" s="1" t="str">
        <f>DEC2HEX(HEX2DEC(INDEX(BaseAddressTable!$B$2:$B$98,(MATCH(A142,BaseAddressTable!$A$2:$A$98,0))))+HEX2DEC(C142))</f>
        <v>A0266164</v>
      </c>
      <c r="E142" s="33" t="s">
        <v>153</v>
      </c>
      <c r="F142" s="33" t="s">
        <v>2817</v>
      </c>
      <c r="G142" s="33" t="s">
        <v>323</v>
      </c>
      <c r="H142" s="33">
        <v>0</v>
      </c>
      <c r="I142" s="34" t="s">
        <v>2818</v>
      </c>
      <c r="J142" s="33" t="s">
        <v>2819</v>
      </c>
    </row>
    <row r="143" spans="1:10" s="11" customFormat="1">
      <c r="A143" s="32" t="s">
        <v>45</v>
      </c>
      <c r="B143" s="33" t="s">
        <v>2810</v>
      </c>
      <c r="C143" s="33">
        <v>164</v>
      </c>
      <c r="D143" s="1" t="str">
        <f>DEC2HEX(HEX2DEC(INDEX(BaseAddressTable!$B$2:$B$98,(MATCH(A143,BaseAddressTable!$A$2:$A$98,0))))+HEX2DEC(C143))</f>
        <v>A0266164</v>
      </c>
      <c r="E143" s="33" t="s">
        <v>153</v>
      </c>
      <c r="F143" s="33" t="s">
        <v>2820</v>
      </c>
      <c r="G143" s="33" t="s">
        <v>308</v>
      </c>
      <c r="H143" s="33">
        <v>0</v>
      </c>
      <c r="I143" s="34" t="s">
        <v>2821</v>
      </c>
      <c r="J143" s="33" t="s">
        <v>2822</v>
      </c>
    </row>
    <row r="144" spans="1:10" s="11" customFormat="1">
      <c r="A144" s="32" t="s">
        <v>45</v>
      </c>
      <c r="B144" s="33" t="s">
        <v>2810</v>
      </c>
      <c r="C144" s="33">
        <v>164</v>
      </c>
      <c r="D144" s="1" t="str">
        <f>DEC2HEX(HEX2DEC(INDEX(BaseAddressTable!$B$2:$B$98,(MATCH(A144,BaseAddressTable!$A$2:$A$98,0))))+HEX2DEC(C144))</f>
        <v>A0266164</v>
      </c>
      <c r="E144" s="33" t="s">
        <v>153</v>
      </c>
      <c r="F144" s="33" t="s">
        <v>2823</v>
      </c>
      <c r="G144" s="33" t="s">
        <v>176</v>
      </c>
      <c r="H144" s="33">
        <v>0</v>
      </c>
      <c r="I144" s="34" t="s">
        <v>2824</v>
      </c>
      <c r="J144" s="33" t="s">
        <v>2825</v>
      </c>
    </row>
    <row r="145" spans="1:10" s="11" customFormat="1">
      <c r="A145" s="32" t="s">
        <v>45</v>
      </c>
      <c r="B145" s="33" t="s">
        <v>2810</v>
      </c>
      <c r="C145" s="33">
        <v>164</v>
      </c>
      <c r="D145" s="1" t="str">
        <f>DEC2HEX(HEX2DEC(INDEX(BaseAddressTable!$B$2:$B$98,(MATCH(A145,BaseAddressTable!$A$2:$A$98,0))))+HEX2DEC(C145))</f>
        <v>A0266164</v>
      </c>
      <c r="E145" s="33" t="s">
        <v>153</v>
      </c>
      <c r="F145" s="33" t="s">
        <v>2826</v>
      </c>
      <c r="G145" s="33" t="s">
        <v>232</v>
      </c>
      <c r="H145" s="33">
        <v>0</v>
      </c>
      <c r="I145" s="34" t="s">
        <v>2827</v>
      </c>
      <c r="J145" s="33" t="s">
        <v>2828</v>
      </c>
    </row>
    <row r="146" spans="1:10" s="11" customFormat="1">
      <c r="A146" s="32" t="s">
        <v>45</v>
      </c>
      <c r="B146" s="33" t="s">
        <v>2810</v>
      </c>
      <c r="C146" s="33">
        <v>164</v>
      </c>
      <c r="D146" s="1" t="str">
        <f>DEC2HEX(HEX2DEC(INDEX(BaseAddressTable!$B$2:$B$98,(MATCH(A146,BaseAddressTable!$A$2:$A$98,0))))+HEX2DEC(C146))</f>
        <v>A0266164</v>
      </c>
      <c r="E146" s="33" t="s">
        <v>153</v>
      </c>
      <c r="F146" s="33" t="s">
        <v>2829</v>
      </c>
      <c r="G146" s="33" t="s">
        <v>235</v>
      </c>
      <c r="H146" s="33">
        <v>0</v>
      </c>
      <c r="I146" s="34" t="s">
        <v>2830</v>
      </c>
      <c r="J146" s="33" t="s">
        <v>2831</v>
      </c>
    </row>
    <row r="147" spans="1:10" s="11" customFormat="1">
      <c r="A147" s="32" t="s">
        <v>45</v>
      </c>
      <c r="B147" s="33" t="s">
        <v>2810</v>
      </c>
      <c r="C147" s="33">
        <v>164</v>
      </c>
      <c r="D147" s="1" t="str">
        <f>DEC2HEX(HEX2DEC(INDEX(BaseAddressTable!$B$2:$B$98,(MATCH(A147,BaseAddressTable!$A$2:$A$98,0))))+HEX2DEC(C147))</f>
        <v>A0266164</v>
      </c>
      <c r="E147" s="33" t="s">
        <v>153</v>
      </c>
      <c r="F147" s="33" t="s">
        <v>2832</v>
      </c>
      <c r="G147" s="33" t="s">
        <v>238</v>
      </c>
      <c r="H147" s="33">
        <v>0</v>
      </c>
      <c r="I147" s="34" t="s">
        <v>2833</v>
      </c>
      <c r="J147" s="33" t="s">
        <v>2834</v>
      </c>
    </row>
    <row r="148" spans="1:10" s="11" customFormat="1">
      <c r="A148" s="32" t="s">
        <v>45</v>
      </c>
      <c r="B148" s="33" t="s">
        <v>2835</v>
      </c>
      <c r="C148" s="33">
        <v>168</v>
      </c>
      <c r="D148" s="1" t="str">
        <f>DEC2HEX(HEX2DEC(INDEX(BaseAddressTable!$B$2:$B$98,(MATCH(A148,BaseAddressTable!$A$2:$A$98,0))))+HEX2DEC(C148))</f>
        <v>A0266168</v>
      </c>
      <c r="E148" s="33" t="s">
        <v>153</v>
      </c>
      <c r="F148" s="33" t="s">
        <v>2836</v>
      </c>
      <c r="G148" s="33" t="s">
        <v>166</v>
      </c>
      <c r="H148" s="33">
        <v>0</v>
      </c>
      <c r="I148" s="34" t="s">
        <v>2837</v>
      </c>
      <c r="J148" s="33" t="s">
        <v>2838</v>
      </c>
    </row>
    <row r="149" spans="1:10" s="11" customFormat="1">
      <c r="A149" s="32" t="s">
        <v>45</v>
      </c>
      <c r="B149" s="33" t="s">
        <v>2835</v>
      </c>
      <c r="C149" s="33">
        <v>168</v>
      </c>
      <c r="D149" s="1" t="str">
        <f>DEC2HEX(HEX2DEC(INDEX(BaseAddressTable!$B$2:$B$98,(MATCH(A149,BaseAddressTable!$A$2:$A$98,0))))+HEX2DEC(C149))</f>
        <v>A0266168</v>
      </c>
      <c r="E149" s="33" t="s">
        <v>153</v>
      </c>
      <c r="F149" s="33" t="s">
        <v>2839</v>
      </c>
      <c r="G149" s="33" t="s">
        <v>255</v>
      </c>
      <c r="H149" s="33">
        <v>0</v>
      </c>
      <c r="I149" s="34" t="s">
        <v>2840</v>
      </c>
      <c r="J149" s="33" t="s">
        <v>2841</v>
      </c>
    </row>
    <row r="150" spans="1:10" s="11" customFormat="1">
      <c r="A150" s="32" t="s">
        <v>45</v>
      </c>
      <c r="B150" s="33" t="s">
        <v>2835</v>
      </c>
      <c r="C150" s="33">
        <v>168</v>
      </c>
      <c r="D150" s="1" t="str">
        <f>DEC2HEX(HEX2DEC(INDEX(BaseAddressTable!$B$2:$B$98,(MATCH(A150,BaseAddressTable!$A$2:$A$98,0))))+HEX2DEC(C150))</f>
        <v>A0266168</v>
      </c>
      <c r="E150" s="33" t="s">
        <v>153</v>
      </c>
      <c r="F150" s="33" t="s">
        <v>2842</v>
      </c>
      <c r="G150" s="33" t="s">
        <v>323</v>
      </c>
      <c r="H150" s="33">
        <v>0</v>
      </c>
      <c r="I150" s="34" t="s">
        <v>2843</v>
      </c>
      <c r="J150" s="33" t="s">
        <v>2844</v>
      </c>
    </row>
    <row r="151" spans="1:10" s="11" customFormat="1">
      <c r="A151" s="32" t="s">
        <v>45</v>
      </c>
      <c r="B151" s="33" t="s">
        <v>2835</v>
      </c>
      <c r="C151" s="33">
        <v>168</v>
      </c>
      <c r="D151" s="1" t="str">
        <f>DEC2HEX(HEX2DEC(INDEX(BaseAddressTable!$B$2:$B$98,(MATCH(A151,BaseAddressTable!$A$2:$A$98,0))))+HEX2DEC(C151))</f>
        <v>A0266168</v>
      </c>
      <c r="E151" s="33" t="s">
        <v>153</v>
      </c>
      <c r="F151" s="33" t="s">
        <v>2845</v>
      </c>
      <c r="G151" s="33" t="s">
        <v>308</v>
      </c>
      <c r="H151" s="33">
        <v>0</v>
      </c>
      <c r="I151" s="34" t="s">
        <v>2846</v>
      </c>
      <c r="J151" s="33" t="s">
        <v>2847</v>
      </c>
    </row>
    <row r="152" spans="1:10" s="11" customFormat="1">
      <c r="A152" s="32" t="s">
        <v>45</v>
      </c>
      <c r="B152" s="33" t="s">
        <v>2835</v>
      </c>
      <c r="C152" s="33">
        <v>168</v>
      </c>
      <c r="D152" s="1" t="str">
        <f>DEC2HEX(HEX2DEC(INDEX(BaseAddressTable!$B$2:$B$98,(MATCH(A152,BaseAddressTable!$A$2:$A$98,0))))+HEX2DEC(C152))</f>
        <v>A0266168</v>
      </c>
      <c r="E152" s="33" t="s">
        <v>153</v>
      </c>
      <c r="F152" s="33" t="s">
        <v>2848</v>
      </c>
      <c r="G152" s="33" t="s">
        <v>176</v>
      </c>
      <c r="H152" s="33">
        <v>0</v>
      </c>
      <c r="I152" s="34" t="s">
        <v>2849</v>
      </c>
      <c r="J152" s="33" t="s">
        <v>2850</v>
      </c>
    </row>
    <row r="153" spans="1:10" s="11" customFormat="1">
      <c r="A153" s="32" t="s">
        <v>45</v>
      </c>
      <c r="B153" s="33" t="s">
        <v>2835</v>
      </c>
      <c r="C153" s="33">
        <v>168</v>
      </c>
      <c r="D153" s="1" t="str">
        <f>DEC2HEX(HEX2DEC(INDEX(BaseAddressTable!$B$2:$B$98,(MATCH(A153,BaseAddressTable!$A$2:$A$98,0))))+HEX2DEC(C153))</f>
        <v>A0266168</v>
      </c>
      <c r="E153" s="33" t="s">
        <v>153</v>
      </c>
      <c r="F153" s="33" t="s">
        <v>2851</v>
      </c>
      <c r="G153" s="33" t="s">
        <v>232</v>
      </c>
      <c r="H153" s="33">
        <v>0</v>
      </c>
      <c r="I153" s="34" t="s">
        <v>2852</v>
      </c>
      <c r="J153" s="33" t="s">
        <v>2853</v>
      </c>
    </row>
    <row r="154" spans="1:10" s="11" customFormat="1">
      <c r="A154" s="32" t="s">
        <v>45</v>
      </c>
      <c r="B154" s="33" t="s">
        <v>2835</v>
      </c>
      <c r="C154" s="33">
        <v>168</v>
      </c>
      <c r="D154" s="1" t="str">
        <f>DEC2HEX(HEX2DEC(INDEX(BaseAddressTable!$B$2:$B$98,(MATCH(A154,BaseAddressTable!$A$2:$A$98,0))))+HEX2DEC(C154))</f>
        <v>A0266168</v>
      </c>
      <c r="E154" s="33" t="s">
        <v>153</v>
      </c>
      <c r="F154" s="33" t="s">
        <v>2854</v>
      </c>
      <c r="G154" s="33" t="s">
        <v>235</v>
      </c>
      <c r="H154" s="33">
        <v>0</v>
      </c>
      <c r="I154" s="34" t="s">
        <v>2855</v>
      </c>
      <c r="J154" s="33" t="s">
        <v>2856</v>
      </c>
    </row>
    <row r="155" spans="1:10" s="11" customFormat="1">
      <c r="A155" s="32" t="s">
        <v>45</v>
      </c>
      <c r="B155" s="33" t="s">
        <v>2835</v>
      </c>
      <c r="C155" s="33">
        <v>168</v>
      </c>
      <c r="D155" s="1" t="str">
        <f>DEC2HEX(HEX2DEC(INDEX(BaseAddressTable!$B$2:$B$98,(MATCH(A155,BaseAddressTable!$A$2:$A$98,0))))+HEX2DEC(C155))</f>
        <v>A0266168</v>
      </c>
      <c r="E155" s="33" t="s">
        <v>153</v>
      </c>
      <c r="F155" s="33" t="s">
        <v>2857</v>
      </c>
      <c r="G155" s="33" t="s">
        <v>238</v>
      </c>
      <c r="H155" s="33">
        <v>0</v>
      </c>
      <c r="I155" s="34" t="s">
        <v>2858</v>
      </c>
      <c r="J155" s="33" t="s">
        <v>2859</v>
      </c>
    </row>
    <row r="156" spans="1:10" s="11" customFormat="1">
      <c r="A156" s="32" t="s">
        <v>45</v>
      </c>
      <c r="B156" s="33" t="s">
        <v>2860</v>
      </c>
      <c r="C156" s="33">
        <v>170</v>
      </c>
      <c r="D156" s="1" t="str">
        <f>DEC2HEX(HEX2DEC(INDEX(BaseAddressTable!$B$2:$B$98,(MATCH(A156,BaseAddressTable!$A$2:$A$98,0))))+HEX2DEC(C156))</f>
        <v>A0266170</v>
      </c>
      <c r="E156" s="33" t="s">
        <v>133</v>
      </c>
      <c r="F156" s="33" t="s">
        <v>2861</v>
      </c>
      <c r="G156" s="33" t="s">
        <v>166</v>
      </c>
      <c r="H156" s="33">
        <v>0</v>
      </c>
      <c r="I156" s="34" t="s">
        <v>2862</v>
      </c>
      <c r="J156" s="33" t="s">
        <v>2863</v>
      </c>
    </row>
    <row r="157" spans="1:10" s="11" customFormat="1">
      <c r="A157" s="32" t="s">
        <v>45</v>
      </c>
      <c r="B157" s="33" t="s">
        <v>2860</v>
      </c>
      <c r="C157" s="33">
        <v>170</v>
      </c>
      <c r="D157" s="1" t="str">
        <f>DEC2HEX(HEX2DEC(INDEX(BaseAddressTable!$B$2:$B$98,(MATCH(A157,BaseAddressTable!$A$2:$A$98,0))))+HEX2DEC(C157))</f>
        <v>A0266170</v>
      </c>
      <c r="E157" s="33" t="s">
        <v>133</v>
      </c>
      <c r="F157" s="33" t="s">
        <v>2864</v>
      </c>
      <c r="G157" s="33" t="s">
        <v>255</v>
      </c>
      <c r="H157" s="33">
        <v>0</v>
      </c>
      <c r="I157" s="34" t="s">
        <v>2865</v>
      </c>
      <c r="J157" s="33" t="s">
        <v>2866</v>
      </c>
    </row>
    <row r="158" spans="1:10" s="11" customFormat="1">
      <c r="A158" s="32" t="s">
        <v>45</v>
      </c>
      <c r="B158" s="33" t="s">
        <v>2860</v>
      </c>
      <c r="C158" s="33">
        <v>170</v>
      </c>
      <c r="D158" s="1" t="str">
        <f>DEC2HEX(HEX2DEC(INDEX(BaseAddressTable!$B$2:$B$98,(MATCH(A158,BaseAddressTable!$A$2:$A$98,0))))+HEX2DEC(C158))</f>
        <v>A0266170</v>
      </c>
      <c r="E158" s="33" t="s">
        <v>133</v>
      </c>
      <c r="F158" s="33" t="s">
        <v>2867</v>
      </c>
      <c r="G158" s="33" t="s">
        <v>323</v>
      </c>
      <c r="H158" s="33">
        <v>0</v>
      </c>
      <c r="I158" s="34" t="s">
        <v>2868</v>
      </c>
      <c r="J158" s="33" t="s">
        <v>2869</v>
      </c>
    </row>
    <row r="159" spans="1:10" s="11" customFormat="1">
      <c r="A159" s="32" t="s">
        <v>45</v>
      </c>
      <c r="B159" s="33" t="s">
        <v>2860</v>
      </c>
      <c r="C159" s="33">
        <v>170</v>
      </c>
      <c r="D159" s="1" t="str">
        <f>DEC2HEX(HEX2DEC(INDEX(BaseAddressTable!$B$2:$B$98,(MATCH(A159,BaseAddressTable!$A$2:$A$98,0))))+HEX2DEC(C159))</f>
        <v>A0266170</v>
      </c>
      <c r="E159" s="33" t="s">
        <v>133</v>
      </c>
      <c r="F159" s="33" t="s">
        <v>2870</v>
      </c>
      <c r="G159" s="33" t="s">
        <v>308</v>
      </c>
      <c r="H159" s="33">
        <v>0</v>
      </c>
      <c r="I159" s="34" t="s">
        <v>2871</v>
      </c>
      <c r="J159" s="33" t="s">
        <v>2872</v>
      </c>
    </row>
    <row r="160" spans="1:10" s="11" customFormat="1">
      <c r="A160" s="32" t="s">
        <v>45</v>
      </c>
      <c r="B160" s="33" t="s">
        <v>2860</v>
      </c>
      <c r="C160" s="33">
        <v>170</v>
      </c>
      <c r="D160" s="1" t="str">
        <f>DEC2HEX(HEX2DEC(INDEX(BaseAddressTable!$B$2:$B$98,(MATCH(A160,BaseAddressTable!$A$2:$A$98,0))))+HEX2DEC(C160))</f>
        <v>A0266170</v>
      </c>
      <c r="E160" s="33" t="s">
        <v>133</v>
      </c>
      <c r="F160" s="33" t="s">
        <v>2873</v>
      </c>
      <c r="G160" s="33" t="s">
        <v>176</v>
      </c>
      <c r="H160" s="33">
        <v>0</v>
      </c>
      <c r="I160" s="34" t="s">
        <v>2874</v>
      </c>
      <c r="J160" s="33" t="s">
        <v>2875</v>
      </c>
    </row>
    <row r="161" spans="1:10" s="11" customFormat="1">
      <c r="A161" s="32" t="s">
        <v>45</v>
      </c>
      <c r="B161" s="33" t="s">
        <v>2860</v>
      </c>
      <c r="C161" s="33">
        <v>170</v>
      </c>
      <c r="D161" s="1" t="str">
        <f>DEC2HEX(HEX2DEC(INDEX(BaseAddressTable!$B$2:$B$98,(MATCH(A161,BaseAddressTable!$A$2:$A$98,0))))+HEX2DEC(C161))</f>
        <v>A0266170</v>
      </c>
      <c r="E161" s="33" t="s">
        <v>133</v>
      </c>
      <c r="F161" s="33" t="s">
        <v>2876</v>
      </c>
      <c r="G161" s="33" t="s">
        <v>232</v>
      </c>
      <c r="H161" s="33">
        <v>0</v>
      </c>
      <c r="I161" s="34" t="s">
        <v>2877</v>
      </c>
      <c r="J161" s="33" t="s">
        <v>2878</v>
      </c>
    </row>
    <row r="162" spans="1:10" s="11" customFormat="1">
      <c r="A162" s="32" t="s">
        <v>45</v>
      </c>
      <c r="B162" s="33" t="s">
        <v>2860</v>
      </c>
      <c r="C162" s="33">
        <v>170</v>
      </c>
      <c r="D162" s="1" t="str">
        <f>DEC2HEX(HEX2DEC(INDEX(BaseAddressTable!$B$2:$B$98,(MATCH(A162,BaseAddressTable!$A$2:$A$98,0))))+HEX2DEC(C162))</f>
        <v>A0266170</v>
      </c>
      <c r="E162" s="33" t="s">
        <v>133</v>
      </c>
      <c r="F162" s="33" t="s">
        <v>2879</v>
      </c>
      <c r="G162" s="33" t="s">
        <v>235</v>
      </c>
      <c r="H162" s="33">
        <v>0</v>
      </c>
      <c r="I162" s="34" t="s">
        <v>2880</v>
      </c>
      <c r="J162" s="33" t="s">
        <v>2881</v>
      </c>
    </row>
    <row r="163" spans="1:10" s="11" customFormat="1">
      <c r="A163" s="32" t="s">
        <v>45</v>
      </c>
      <c r="B163" s="33" t="s">
        <v>2860</v>
      </c>
      <c r="C163" s="33">
        <v>170</v>
      </c>
      <c r="D163" s="1" t="str">
        <f>DEC2HEX(HEX2DEC(INDEX(BaseAddressTable!$B$2:$B$98,(MATCH(A163,BaseAddressTable!$A$2:$A$98,0))))+HEX2DEC(C163))</f>
        <v>A0266170</v>
      </c>
      <c r="E163" s="33" t="s">
        <v>133</v>
      </c>
      <c r="F163" s="33" t="s">
        <v>2882</v>
      </c>
      <c r="G163" s="33" t="s">
        <v>238</v>
      </c>
      <c r="H163" s="33">
        <v>0</v>
      </c>
      <c r="I163" s="34" t="s">
        <v>2871</v>
      </c>
      <c r="J163" s="33" t="s">
        <v>2883</v>
      </c>
    </row>
    <row r="164" spans="1:10" s="11" customFormat="1">
      <c r="A164" s="32" t="s">
        <v>45</v>
      </c>
      <c r="B164" s="33" t="s">
        <v>2884</v>
      </c>
      <c r="C164" s="33">
        <v>174</v>
      </c>
      <c r="D164" s="1" t="str">
        <f>DEC2HEX(HEX2DEC(INDEX(BaseAddressTable!$B$2:$B$98,(MATCH(A164,BaseAddressTable!$A$2:$A$98,0))))+HEX2DEC(C164))</f>
        <v>A0266174</v>
      </c>
      <c r="E164" s="33" t="s">
        <v>153</v>
      </c>
      <c r="F164" s="33" t="s">
        <v>2885</v>
      </c>
      <c r="G164" s="33" t="s">
        <v>166</v>
      </c>
      <c r="H164" s="33">
        <v>0</v>
      </c>
      <c r="I164" s="34" t="s">
        <v>2886</v>
      </c>
      <c r="J164" s="33" t="s">
        <v>2887</v>
      </c>
    </row>
    <row r="165" spans="1:10" s="11" customFormat="1">
      <c r="A165" s="32" t="s">
        <v>45</v>
      </c>
      <c r="B165" s="33" t="s">
        <v>2884</v>
      </c>
      <c r="C165" s="33">
        <v>174</v>
      </c>
      <c r="D165" s="1" t="str">
        <f>DEC2HEX(HEX2DEC(INDEX(BaseAddressTable!$B$2:$B$98,(MATCH(A165,BaseAddressTable!$A$2:$A$98,0))))+HEX2DEC(C165))</f>
        <v>A0266174</v>
      </c>
      <c r="E165" s="33" t="s">
        <v>153</v>
      </c>
      <c r="F165" s="33" t="s">
        <v>2888</v>
      </c>
      <c r="G165" s="33" t="s">
        <v>255</v>
      </c>
      <c r="H165" s="33">
        <v>0</v>
      </c>
      <c r="I165" s="34" t="s">
        <v>2889</v>
      </c>
      <c r="J165" s="33" t="s">
        <v>2890</v>
      </c>
    </row>
    <row r="166" spans="1:10" s="11" customFormat="1">
      <c r="A166" s="32" t="s">
        <v>45</v>
      </c>
      <c r="B166" s="33" t="s">
        <v>2884</v>
      </c>
      <c r="C166" s="33">
        <v>174</v>
      </c>
      <c r="D166" s="1" t="str">
        <f>DEC2HEX(HEX2DEC(INDEX(BaseAddressTable!$B$2:$B$98,(MATCH(A166,BaseAddressTable!$A$2:$A$98,0))))+HEX2DEC(C166))</f>
        <v>A0266174</v>
      </c>
      <c r="E166" s="33" t="s">
        <v>153</v>
      </c>
      <c r="F166" s="33" t="s">
        <v>2891</v>
      </c>
      <c r="G166" s="33" t="s">
        <v>323</v>
      </c>
      <c r="H166" s="33">
        <v>0</v>
      </c>
      <c r="I166" s="34" t="s">
        <v>2892</v>
      </c>
      <c r="J166" s="33" t="s">
        <v>2893</v>
      </c>
    </row>
    <row r="167" spans="1:10" s="11" customFormat="1">
      <c r="A167" s="32" t="s">
        <v>45</v>
      </c>
      <c r="B167" s="33" t="s">
        <v>2884</v>
      </c>
      <c r="C167" s="33">
        <v>174</v>
      </c>
      <c r="D167" s="1" t="str">
        <f>DEC2HEX(HEX2DEC(INDEX(BaseAddressTable!$B$2:$B$98,(MATCH(A167,BaseAddressTable!$A$2:$A$98,0))))+HEX2DEC(C167))</f>
        <v>A0266174</v>
      </c>
      <c r="E167" s="33" t="s">
        <v>153</v>
      </c>
      <c r="F167" s="33" t="s">
        <v>2894</v>
      </c>
      <c r="G167" s="33" t="s">
        <v>308</v>
      </c>
      <c r="H167" s="33">
        <v>0</v>
      </c>
      <c r="I167" s="34" t="s">
        <v>2895</v>
      </c>
      <c r="J167" s="33" t="s">
        <v>2896</v>
      </c>
    </row>
    <row r="168" spans="1:10" s="11" customFormat="1">
      <c r="A168" s="32" t="s">
        <v>45</v>
      </c>
      <c r="B168" s="33" t="s">
        <v>2884</v>
      </c>
      <c r="C168" s="33">
        <v>174</v>
      </c>
      <c r="D168" s="1" t="str">
        <f>DEC2HEX(HEX2DEC(INDEX(BaseAddressTable!$B$2:$B$98,(MATCH(A168,BaseAddressTable!$A$2:$A$98,0))))+HEX2DEC(C168))</f>
        <v>A0266174</v>
      </c>
      <c r="E168" s="33" t="s">
        <v>153</v>
      </c>
      <c r="F168" s="33" t="s">
        <v>2897</v>
      </c>
      <c r="G168" s="33" t="s">
        <v>176</v>
      </c>
      <c r="H168" s="33">
        <v>0</v>
      </c>
      <c r="I168" s="34" t="s">
        <v>2898</v>
      </c>
      <c r="J168" s="33" t="s">
        <v>2899</v>
      </c>
    </row>
    <row r="169" spans="1:10" s="11" customFormat="1">
      <c r="A169" s="32" t="s">
        <v>45</v>
      </c>
      <c r="B169" s="33" t="s">
        <v>2884</v>
      </c>
      <c r="C169" s="33">
        <v>174</v>
      </c>
      <c r="D169" s="1" t="str">
        <f>DEC2HEX(HEX2DEC(INDEX(BaseAddressTable!$B$2:$B$98,(MATCH(A169,BaseAddressTable!$A$2:$A$98,0))))+HEX2DEC(C169))</f>
        <v>A0266174</v>
      </c>
      <c r="E169" s="33" t="s">
        <v>153</v>
      </c>
      <c r="F169" s="33" t="s">
        <v>2900</v>
      </c>
      <c r="G169" s="33" t="s">
        <v>232</v>
      </c>
      <c r="H169" s="33">
        <v>0</v>
      </c>
      <c r="I169" s="34" t="s">
        <v>2901</v>
      </c>
      <c r="J169" s="33" t="s">
        <v>2902</v>
      </c>
    </row>
    <row r="170" spans="1:10" s="11" customFormat="1">
      <c r="A170" s="32" t="s">
        <v>45</v>
      </c>
      <c r="B170" s="33" t="s">
        <v>2884</v>
      </c>
      <c r="C170" s="33">
        <v>174</v>
      </c>
      <c r="D170" s="1" t="str">
        <f>DEC2HEX(HEX2DEC(INDEX(BaseAddressTable!$B$2:$B$98,(MATCH(A170,BaseAddressTable!$A$2:$A$98,0))))+HEX2DEC(C170))</f>
        <v>A0266174</v>
      </c>
      <c r="E170" s="33" t="s">
        <v>153</v>
      </c>
      <c r="F170" s="33" t="s">
        <v>2903</v>
      </c>
      <c r="G170" s="33" t="s">
        <v>235</v>
      </c>
      <c r="H170" s="33">
        <v>0</v>
      </c>
      <c r="I170" s="34" t="s">
        <v>2904</v>
      </c>
      <c r="J170" s="33" t="s">
        <v>2905</v>
      </c>
    </row>
    <row r="171" spans="1:10" s="11" customFormat="1">
      <c r="A171" s="32" t="s">
        <v>45</v>
      </c>
      <c r="B171" s="33" t="s">
        <v>2884</v>
      </c>
      <c r="C171" s="33">
        <v>174</v>
      </c>
      <c r="D171" s="1" t="str">
        <f>DEC2HEX(HEX2DEC(INDEX(BaseAddressTable!$B$2:$B$98,(MATCH(A171,BaseAddressTable!$A$2:$A$98,0))))+HEX2DEC(C171))</f>
        <v>A0266174</v>
      </c>
      <c r="E171" s="33" t="s">
        <v>153</v>
      </c>
      <c r="F171" s="33" t="s">
        <v>2906</v>
      </c>
      <c r="G171" s="33" t="s">
        <v>238</v>
      </c>
      <c r="H171" s="33">
        <v>0</v>
      </c>
      <c r="I171" s="34" t="s">
        <v>2907</v>
      </c>
      <c r="J171" s="33" t="s">
        <v>2908</v>
      </c>
    </row>
    <row r="172" spans="1:10" s="11" customFormat="1">
      <c r="A172" s="32" t="s">
        <v>45</v>
      </c>
      <c r="B172" s="33" t="s">
        <v>2909</v>
      </c>
      <c r="C172" s="33">
        <v>178</v>
      </c>
      <c r="D172" s="1" t="str">
        <f>DEC2HEX(HEX2DEC(INDEX(BaseAddressTable!$B$2:$B$98,(MATCH(A172,BaseAddressTable!$A$2:$A$98,0))))+HEX2DEC(C172))</f>
        <v>A0266178</v>
      </c>
      <c r="E172" s="33" t="s">
        <v>153</v>
      </c>
      <c r="F172" s="33" t="s">
        <v>2910</v>
      </c>
      <c r="G172" s="33" t="s">
        <v>166</v>
      </c>
      <c r="H172" s="33">
        <v>0</v>
      </c>
      <c r="I172" s="34" t="s">
        <v>2911</v>
      </c>
      <c r="J172" s="33" t="s">
        <v>2912</v>
      </c>
    </row>
    <row r="173" spans="1:10" s="11" customFormat="1">
      <c r="A173" s="32" t="s">
        <v>45</v>
      </c>
      <c r="B173" s="33" t="s">
        <v>2909</v>
      </c>
      <c r="C173" s="33">
        <v>178</v>
      </c>
      <c r="D173" s="1" t="str">
        <f>DEC2HEX(HEX2DEC(INDEX(BaseAddressTable!$B$2:$B$98,(MATCH(A173,BaseAddressTable!$A$2:$A$98,0))))+HEX2DEC(C173))</f>
        <v>A0266178</v>
      </c>
      <c r="E173" s="33" t="s">
        <v>153</v>
      </c>
      <c r="F173" s="33" t="s">
        <v>2913</v>
      </c>
      <c r="G173" s="33" t="s">
        <v>255</v>
      </c>
      <c r="H173" s="33">
        <v>0</v>
      </c>
      <c r="I173" s="34" t="s">
        <v>2914</v>
      </c>
      <c r="J173" s="33" t="s">
        <v>2915</v>
      </c>
    </row>
    <row r="174" spans="1:10">
      <c r="A174" s="32" t="s">
        <v>45</v>
      </c>
      <c r="B174" s="33" t="s">
        <v>2909</v>
      </c>
      <c r="C174" s="33">
        <v>178</v>
      </c>
      <c r="D174" s="1" t="str">
        <f>DEC2HEX(HEX2DEC(INDEX(BaseAddressTable!$B$2:$B$98,(MATCH(A174,BaseAddressTable!$A$2:$A$98,0))))+HEX2DEC(C174))</f>
        <v>A0266178</v>
      </c>
      <c r="E174" s="33" t="s">
        <v>153</v>
      </c>
      <c r="F174" s="33" t="s">
        <v>2916</v>
      </c>
      <c r="G174" s="33" t="s">
        <v>323</v>
      </c>
      <c r="H174" s="33">
        <v>0</v>
      </c>
      <c r="I174" s="34" t="s">
        <v>2917</v>
      </c>
      <c r="J174" s="33" t="s">
        <v>2918</v>
      </c>
    </row>
    <row r="175" spans="1:10">
      <c r="A175" s="32" t="s">
        <v>45</v>
      </c>
      <c r="B175" s="33" t="s">
        <v>2909</v>
      </c>
      <c r="C175" s="33">
        <v>178</v>
      </c>
      <c r="D175" s="1" t="str">
        <f>DEC2HEX(HEX2DEC(INDEX(BaseAddressTable!$B$2:$B$98,(MATCH(A175,BaseAddressTable!$A$2:$A$98,0))))+HEX2DEC(C175))</f>
        <v>A0266178</v>
      </c>
      <c r="E175" s="33" t="s">
        <v>153</v>
      </c>
      <c r="F175" s="33" t="s">
        <v>2919</v>
      </c>
      <c r="G175" s="33" t="s">
        <v>308</v>
      </c>
      <c r="H175" s="33">
        <v>0</v>
      </c>
      <c r="I175" s="34" t="s">
        <v>2920</v>
      </c>
      <c r="J175" s="33" t="s">
        <v>2921</v>
      </c>
    </row>
    <row r="176" spans="1:10">
      <c r="A176" s="32" t="s">
        <v>45</v>
      </c>
      <c r="B176" s="33" t="s">
        <v>2909</v>
      </c>
      <c r="C176" s="33">
        <v>178</v>
      </c>
      <c r="D176" s="1" t="str">
        <f>DEC2HEX(HEX2DEC(INDEX(BaseAddressTable!$B$2:$B$98,(MATCH(A176,BaseAddressTable!$A$2:$A$98,0))))+HEX2DEC(C176))</f>
        <v>A0266178</v>
      </c>
      <c r="E176" s="33" t="s">
        <v>153</v>
      </c>
      <c r="F176" s="33" t="s">
        <v>2922</v>
      </c>
      <c r="G176" s="33" t="s">
        <v>176</v>
      </c>
      <c r="H176" s="33">
        <v>0</v>
      </c>
      <c r="I176" s="34" t="s">
        <v>2923</v>
      </c>
      <c r="J176" s="33" t="s">
        <v>2924</v>
      </c>
    </row>
    <row r="177" spans="1:10">
      <c r="A177" s="32" t="s">
        <v>45</v>
      </c>
      <c r="B177" s="33" t="s">
        <v>2909</v>
      </c>
      <c r="C177" s="33">
        <v>178</v>
      </c>
      <c r="D177" s="1" t="str">
        <f>DEC2HEX(HEX2DEC(INDEX(BaseAddressTable!$B$2:$B$98,(MATCH(A177,BaseAddressTable!$A$2:$A$98,0))))+HEX2DEC(C177))</f>
        <v>A0266178</v>
      </c>
      <c r="E177" s="33" t="s">
        <v>153</v>
      </c>
      <c r="F177" s="33" t="s">
        <v>2925</v>
      </c>
      <c r="G177" s="33" t="s">
        <v>232</v>
      </c>
      <c r="H177" s="33">
        <v>0</v>
      </c>
      <c r="I177" s="34" t="s">
        <v>2926</v>
      </c>
      <c r="J177" s="33" t="s">
        <v>2927</v>
      </c>
    </row>
    <row r="178" spans="1:10">
      <c r="A178" s="32" t="s">
        <v>45</v>
      </c>
      <c r="B178" s="33" t="s">
        <v>2909</v>
      </c>
      <c r="C178" s="33">
        <v>178</v>
      </c>
      <c r="D178" s="1" t="str">
        <f>DEC2HEX(HEX2DEC(INDEX(BaseAddressTable!$B$2:$B$98,(MATCH(A178,BaseAddressTable!$A$2:$A$98,0))))+HEX2DEC(C178))</f>
        <v>A0266178</v>
      </c>
      <c r="E178" s="33" t="s">
        <v>153</v>
      </c>
      <c r="F178" s="33" t="s">
        <v>2928</v>
      </c>
      <c r="G178" s="33" t="s">
        <v>235</v>
      </c>
      <c r="H178" s="33">
        <v>0</v>
      </c>
      <c r="I178" s="34" t="s">
        <v>2929</v>
      </c>
      <c r="J178" s="33" t="s">
        <v>2930</v>
      </c>
    </row>
    <row r="179" spans="1:10">
      <c r="A179" s="32" t="s">
        <v>45</v>
      </c>
      <c r="B179" s="33" t="s">
        <v>2909</v>
      </c>
      <c r="C179" s="33">
        <v>178</v>
      </c>
      <c r="D179" s="1" t="str">
        <f>DEC2HEX(HEX2DEC(INDEX(BaseAddressTable!$B$2:$B$98,(MATCH(A179,BaseAddressTable!$A$2:$A$98,0))))+HEX2DEC(C179))</f>
        <v>A0266178</v>
      </c>
      <c r="E179" s="33" t="s">
        <v>153</v>
      </c>
      <c r="F179" s="33" t="s">
        <v>2931</v>
      </c>
      <c r="G179" s="33" t="s">
        <v>238</v>
      </c>
      <c r="H179" s="33">
        <v>0</v>
      </c>
      <c r="I179" s="34" t="s">
        <v>2932</v>
      </c>
      <c r="J179" s="33" t="s">
        <v>2933</v>
      </c>
    </row>
    <row r="180" spans="1:10">
      <c r="A180" s="32" t="s">
        <v>45</v>
      </c>
      <c r="B180" s="33" t="s">
        <v>2934</v>
      </c>
      <c r="C180" s="33">
        <v>180</v>
      </c>
      <c r="D180" s="1" t="str">
        <f>DEC2HEX(HEX2DEC(INDEX(BaseAddressTable!$B$2:$B$98,(MATCH(A180,BaseAddressTable!$A$2:$A$98,0))))+HEX2DEC(C180))</f>
        <v>A0266180</v>
      </c>
      <c r="E180" s="33" t="s">
        <v>133</v>
      </c>
      <c r="F180" s="33" t="s">
        <v>2935</v>
      </c>
      <c r="G180" s="33" t="s">
        <v>145</v>
      </c>
      <c r="H180" s="33">
        <v>0</v>
      </c>
      <c r="I180" s="34" t="s">
        <v>2936</v>
      </c>
      <c r="J180" s="33" t="s">
        <v>2937</v>
      </c>
    </row>
    <row r="181" spans="1:10">
      <c r="A181" s="32" t="s">
        <v>45</v>
      </c>
      <c r="B181" s="33" t="s">
        <v>2938</v>
      </c>
      <c r="C181" s="33">
        <v>184</v>
      </c>
      <c r="D181" s="1" t="str">
        <f>DEC2HEX(HEX2DEC(INDEX(BaseAddressTable!$B$2:$B$98,(MATCH(A181,BaseAddressTable!$A$2:$A$98,0))))+HEX2DEC(C181))</f>
        <v>A0266184</v>
      </c>
      <c r="E181" s="33" t="s">
        <v>133</v>
      </c>
      <c r="F181" s="33" t="s">
        <v>2939</v>
      </c>
      <c r="G181" s="33" t="s">
        <v>145</v>
      </c>
      <c r="H181" s="33">
        <v>0</v>
      </c>
      <c r="I181" s="34" t="s">
        <v>2940</v>
      </c>
      <c r="J181" s="33" t="s">
        <v>2941</v>
      </c>
    </row>
    <row r="182" spans="1:10">
      <c r="A182" s="32" t="s">
        <v>45</v>
      </c>
      <c r="B182" s="33" t="s">
        <v>2942</v>
      </c>
      <c r="C182" s="33">
        <v>188</v>
      </c>
      <c r="D182" s="1" t="str">
        <f>DEC2HEX(HEX2DEC(INDEX(BaseAddressTable!$B$2:$B$98,(MATCH(A182,BaseAddressTable!$A$2:$A$98,0))))+HEX2DEC(C182))</f>
        <v>A0266188</v>
      </c>
      <c r="E182" s="33" t="s">
        <v>133</v>
      </c>
      <c r="F182" s="33" t="s">
        <v>2943</v>
      </c>
      <c r="G182" s="33" t="s">
        <v>145</v>
      </c>
      <c r="H182" s="33">
        <v>0</v>
      </c>
      <c r="I182" s="34" t="s">
        <v>2944</v>
      </c>
      <c r="J182" s="33" t="s">
        <v>2945</v>
      </c>
    </row>
    <row r="183" spans="1:10">
      <c r="A183" s="32" t="s">
        <v>45</v>
      </c>
      <c r="B183" s="33" t="s">
        <v>2946</v>
      </c>
      <c r="C183" s="35" t="s">
        <v>2947</v>
      </c>
      <c r="D183" s="1" t="str">
        <f>DEC2HEX(HEX2DEC(INDEX(BaseAddressTable!$B$2:$B$98,(MATCH(A183,BaseAddressTable!$A$2:$A$98,0))))+HEX2DEC(C183))</f>
        <v>A026618C</v>
      </c>
      <c r="E183" s="33" t="s">
        <v>133</v>
      </c>
      <c r="F183" s="33" t="s">
        <v>2948</v>
      </c>
      <c r="G183" s="33" t="s">
        <v>145</v>
      </c>
      <c r="H183" s="33">
        <v>0</v>
      </c>
      <c r="I183" s="34" t="s">
        <v>2949</v>
      </c>
      <c r="J183" s="33" t="s">
        <v>2950</v>
      </c>
    </row>
    <row r="184" spans="1:10">
      <c r="A184" s="32" t="s">
        <v>45</v>
      </c>
      <c r="B184" s="33" t="s">
        <v>2951</v>
      </c>
      <c r="C184" s="33">
        <v>190</v>
      </c>
      <c r="D184" s="1" t="str">
        <f>DEC2HEX(HEX2DEC(INDEX(BaseAddressTable!$B$2:$B$98,(MATCH(A184,BaseAddressTable!$A$2:$A$98,0))))+HEX2DEC(C184))</f>
        <v>A0266190</v>
      </c>
      <c r="E184" s="33" t="s">
        <v>133</v>
      </c>
      <c r="F184" s="33" t="s">
        <v>2952</v>
      </c>
      <c r="G184" s="33" t="s">
        <v>145</v>
      </c>
      <c r="H184" s="33">
        <v>0</v>
      </c>
      <c r="I184" s="34" t="s">
        <v>2953</v>
      </c>
      <c r="J184" s="33" t="s">
        <v>2954</v>
      </c>
    </row>
    <row r="185" spans="1:10">
      <c r="A185" s="32" t="s">
        <v>45</v>
      </c>
      <c r="B185" s="33" t="s">
        <v>2955</v>
      </c>
      <c r="C185" s="33">
        <v>194</v>
      </c>
      <c r="D185" s="1" t="str">
        <f>DEC2HEX(HEX2DEC(INDEX(BaseAddressTable!$B$2:$B$98,(MATCH(A185,BaseAddressTable!$A$2:$A$98,0))))+HEX2DEC(C185))</f>
        <v>A0266194</v>
      </c>
      <c r="E185" s="33" t="s">
        <v>133</v>
      </c>
      <c r="F185" s="33" t="s">
        <v>2956</v>
      </c>
      <c r="G185" s="33" t="s">
        <v>145</v>
      </c>
      <c r="H185" s="33">
        <v>0</v>
      </c>
      <c r="I185" s="34" t="s">
        <v>2957</v>
      </c>
      <c r="J185" s="33" t="s">
        <v>2958</v>
      </c>
    </row>
    <row r="186" spans="1:10">
      <c r="A186" s="32" t="s">
        <v>45</v>
      </c>
      <c r="B186" s="33" t="s">
        <v>2959</v>
      </c>
      <c r="C186" s="33">
        <v>198</v>
      </c>
      <c r="D186" s="1" t="str">
        <f>DEC2HEX(HEX2DEC(INDEX(BaseAddressTable!$B$2:$B$98,(MATCH(A186,BaseAddressTable!$A$2:$A$98,0))))+HEX2DEC(C186))</f>
        <v>A0266198</v>
      </c>
      <c r="E186" s="33" t="s">
        <v>133</v>
      </c>
      <c r="F186" s="33" t="s">
        <v>2960</v>
      </c>
      <c r="G186" s="33" t="s">
        <v>145</v>
      </c>
      <c r="H186" s="33">
        <v>0</v>
      </c>
      <c r="I186" s="34" t="s">
        <v>2961</v>
      </c>
      <c r="J186" s="33" t="s">
        <v>2962</v>
      </c>
    </row>
    <row r="187" spans="1:10">
      <c r="A187" s="32" t="s">
        <v>45</v>
      </c>
      <c r="B187" s="33" t="s">
        <v>2963</v>
      </c>
      <c r="C187" s="35" t="s">
        <v>2964</v>
      </c>
      <c r="D187" s="1" t="str">
        <f>DEC2HEX(HEX2DEC(INDEX(BaseAddressTable!$B$2:$B$98,(MATCH(A187,BaseAddressTable!$A$2:$A$98,0))))+HEX2DEC(C187))</f>
        <v>A026619C</v>
      </c>
      <c r="E187" s="33" t="s">
        <v>133</v>
      </c>
      <c r="F187" s="33" t="s">
        <v>2965</v>
      </c>
      <c r="G187" s="33" t="s">
        <v>145</v>
      </c>
      <c r="H187" s="33">
        <v>0</v>
      </c>
      <c r="I187" s="34" t="s">
        <v>2966</v>
      </c>
      <c r="J187" s="33" t="s">
        <v>2967</v>
      </c>
    </row>
    <row r="188" spans="1:10">
      <c r="A188" s="32" t="s">
        <v>45</v>
      </c>
      <c r="B188" s="33" t="s">
        <v>2968</v>
      </c>
      <c r="C188" s="35" t="s">
        <v>2969</v>
      </c>
      <c r="D188" s="1" t="str">
        <f>DEC2HEX(HEX2DEC(INDEX(BaseAddressTable!$B$2:$B$98,(MATCH(A188,BaseAddressTable!$A$2:$A$98,0))))+HEX2DEC(C188))</f>
        <v>A02661A0</v>
      </c>
      <c r="E188" s="33" t="s">
        <v>153</v>
      </c>
      <c r="F188" s="33" t="s">
        <v>2970</v>
      </c>
      <c r="G188" s="33" t="s">
        <v>166</v>
      </c>
      <c r="H188" s="33">
        <v>0</v>
      </c>
      <c r="I188" s="34" t="s">
        <v>2971</v>
      </c>
      <c r="J188" s="33" t="s">
        <v>2972</v>
      </c>
    </row>
    <row r="189" spans="1:10">
      <c r="A189" s="32" t="s">
        <v>45</v>
      </c>
      <c r="B189" s="33" t="s">
        <v>2968</v>
      </c>
      <c r="C189" s="35" t="s">
        <v>2969</v>
      </c>
      <c r="D189" s="1" t="str">
        <f>DEC2HEX(HEX2DEC(INDEX(BaseAddressTable!$B$2:$B$98,(MATCH(A189,BaseAddressTable!$A$2:$A$98,0))))+HEX2DEC(C189))</f>
        <v>A02661A0</v>
      </c>
      <c r="E189" s="33" t="s">
        <v>153</v>
      </c>
      <c r="F189" s="33" t="s">
        <v>2973</v>
      </c>
      <c r="G189" s="33" t="s">
        <v>255</v>
      </c>
      <c r="H189" s="33">
        <v>0</v>
      </c>
      <c r="I189" s="34" t="s">
        <v>2974</v>
      </c>
      <c r="J189" s="33" t="s">
        <v>2975</v>
      </c>
    </row>
    <row r="190" spans="1:10">
      <c r="A190" s="32" t="s">
        <v>45</v>
      </c>
      <c r="B190" s="33" t="s">
        <v>2968</v>
      </c>
      <c r="C190" s="35" t="s">
        <v>2969</v>
      </c>
      <c r="D190" s="1" t="str">
        <f>DEC2HEX(HEX2DEC(INDEX(BaseAddressTable!$B$2:$B$98,(MATCH(A190,BaseAddressTable!$A$2:$A$98,0))))+HEX2DEC(C190))</f>
        <v>A02661A0</v>
      </c>
      <c r="E190" s="33" t="s">
        <v>153</v>
      </c>
      <c r="F190" s="33" t="s">
        <v>2976</v>
      </c>
      <c r="G190" s="33" t="s">
        <v>323</v>
      </c>
      <c r="H190" s="33">
        <v>0</v>
      </c>
      <c r="I190" s="34" t="s">
        <v>2977</v>
      </c>
      <c r="J190" s="33" t="s">
        <v>2978</v>
      </c>
    </row>
    <row r="191" spans="1:10">
      <c r="A191" s="32" t="s">
        <v>45</v>
      </c>
      <c r="B191" s="33" t="s">
        <v>2968</v>
      </c>
      <c r="C191" s="35" t="s">
        <v>2969</v>
      </c>
      <c r="D191" s="1" t="str">
        <f>DEC2HEX(HEX2DEC(INDEX(BaseAddressTable!$B$2:$B$98,(MATCH(A191,BaseAddressTable!$A$2:$A$98,0))))+HEX2DEC(C191))</f>
        <v>A02661A0</v>
      </c>
      <c r="E191" s="33" t="s">
        <v>153</v>
      </c>
      <c r="F191" s="33" t="s">
        <v>2979</v>
      </c>
      <c r="G191" s="33" t="s">
        <v>308</v>
      </c>
      <c r="H191" s="33">
        <v>0</v>
      </c>
      <c r="I191" s="34" t="s">
        <v>2980</v>
      </c>
      <c r="J191" s="33" t="s">
        <v>2981</v>
      </c>
    </row>
    <row r="192" spans="1:10">
      <c r="A192" s="32" t="s">
        <v>45</v>
      </c>
      <c r="B192" s="33" t="s">
        <v>2968</v>
      </c>
      <c r="C192" s="35" t="s">
        <v>2969</v>
      </c>
      <c r="D192" s="1" t="str">
        <f>DEC2HEX(HEX2DEC(INDEX(BaseAddressTable!$B$2:$B$98,(MATCH(A192,BaseAddressTable!$A$2:$A$98,0))))+HEX2DEC(C192))</f>
        <v>A02661A0</v>
      </c>
      <c r="E192" s="33" t="s">
        <v>153</v>
      </c>
      <c r="F192" s="33" t="s">
        <v>2982</v>
      </c>
      <c r="G192" s="33" t="s">
        <v>176</v>
      </c>
      <c r="H192" s="33">
        <v>0</v>
      </c>
      <c r="I192" s="34" t="s">
        <v>2983</v>
      </c>
      <c r="J192" s="33" t="s">
        <v>2984</v>
      </c>
    </row>
    <row r="193" spans="1:10">
      <c r="A193" s="32" t="s">
        <v>45</v>
      </c>
      <c r="B193" s="33" t="s">
        <v>2968</v>
      </c>
      <c r="C193" s="35" t="s">
        <v>2969</v>
      </c>
      <c r="D193" s="1" t="str">
        <f>DEC2HEX(HEX2DEC(INDEX(BaseAddressTable!$B$2:$B$98,(MATCH(A193,BaseAddressTable!$A$2:$A$98,0))))+HEX2DEC(C193))</f>
        <v>A02661A0</v>
      </c>
      <c r="E193" s="33" t="s">
        <v>153</v>
      </c>
      <c r="F193" s="33" t="s">
        <v>2985</v>
      </c>
      <c r="G193" s="33" t="s">
        <v>232</v>
      </c>
      <c r="H193" s="33">
        <v>0</v>
      </c>
      <c r="I193" s="34" t="s">
        <v>2986</v>
      </c>
      <c r="J193" s="33" t="s">
        <v>2987</v>
      </c>
    </row>
    <row r="194" spans="1:10">
      <c r="A194" s="32" t="s">
        <v>45</v>
      </c>
      <c r="B194" s="33" t="s">
        <v>2968</v>
      </c>
      <c r="C194" s="35" t="s">
        <v>2969</v>
      </c>
      <c r="D194" s="1" t="str">
        <f>DEC2HEX(HEX2DEC(INDEX(BaseAddressTable!$B$2:$B$98,(MATCH(A194,BaseAddressTable!$A$2:$A$98,0))))+HEX2DEC(C194))</f>
        <v>A02661A0</v>
      </c>
      <c r="E194" s="33" t="s">
        <v>153</v>
      </c>
      <c r="F194" s="33" t="s">
        <v>2988</v>
      </c>
      <c r="G194" s="33" t="s">
        <v>235</v>
      </c>
      <c r="H194" s="33">
        <v>0</v>
      </c>
      <c r="I194" s="34" t="s">
        <v>2989</v>
      </c>
      <c r="J194" s="33" t="s">
        <v>2990</v>
      </c>
    </row>
    <row r="195" spans="1:10">
      <c r="A195" s="32" t="s">
        <v>45</v>
      </c>
      <c r="B195" s="33" t="s">
        <v>2968</v>
      </c>
      <c r="C195" s="35" t="s">
        <v>2969</v>
      </c>
      <c r="D195" s="1" t="str">
        <f>DEC2HEX(HEX2DEC(INDEX(BaseAddressTable!$B$2:$B$98,(MATCH(A195,BaseAddressTable!$A$2:$A$98,0))))+HEX2DEC(C195))</f>
        <v>A02661A0</v>
      </c>
      <c r="E195" s="33" t="s">
        <v>153</v>
      </c>
      <c r="F195" s="33" t="s">
        <v>2991</v>
      </c>
      <c r="G195" s="33" t="s">
        <v>238</v>
      </c>
      <c r="H195" s="33">
        <v>0</v>
      </c>
      <c r="I195" s="34" t="s">
        <v>2992</v>
      </c>
      <c r="J195" s="33" t="s">
        <v>2993</v>
      </c>
    </row>
    <row r="196" spans="1:10">
      <c r="A196" s="32" t="s">
        <v>45</v>
      </c>
      <c r="B196" s="36" t="s">
        <v>2994</v>
      </c>
      <c r="C196" s="37" t="s">
        <v>895</v>
      </c>
      <c r="D196" s="1" t="str">
        <f>DEC2HEX(HEX2DEC(INDEX(BaseAddressTable!$B$2:$B$98,(MATCH(A196,BaseAddressTable!$A$2:$A$98,0))))+HEX2DEC(C196))</f>
        <v>A0267FFC</v>
      </c>
      <c r="E196" s="36" t="s">
        <v>153</v>
      </c>
      <c r="F196" s="36" t="s">
        <v>2995</v>
      </c>
      <c r="G196" s="36" t="s">
        <v>145</v>
      </c>
      <c r="H196" s="36" t="s">
        <v>2996</v>
      </c>
      <c r="I196" s="38" t="s">
        <v>101</v>
      </c>
      <c r="J196" s="3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5320-DF5A-4E72-8D7B-7A03BFFD94A5}">
  <dimension ref="A1:BH50"/>
  <sheetViews>
    <sheetView zoomScale="85" zoomScaleNormal="85" workbookViewId="0">
      <selection activeCell="D6" sqref="D6"/>
    </sheetView>
  </sheetViews>
  <sheetFormatPr defaultColWidth="8.88671875" defaultRowHeight="14.4"/>
  <cols>
    <col min="1" max="1" width="32.6640625" customWidth="1"/>
    <col min="2" max="2" width="37.88671875" customWidth="1"/>
    <col min="3" max="3" width="8.109375" style="9" customWidth="1"/>
    <col min="4" max="4" width="11.6640625" customWidth="1"/>
    <col min="5" max="5" width="7.33203125" customWidth="1"/>
    <col min="6" max="6" width="27.6640625" customWidth="1"/>
    <col min="7" max="7" width="9.88671875" customWidth="1"/>
    <col min="8" max="8" width="5.33203125" customWidth="1"/>
    <col min="9" max="9" width="89" style="2" customWidth="1"/>
    <col min="10" max="10" width="33.44140625" customWidth="1"/>
    <col min="257" max="257" width="32.6640625" customWidth="1"/>
    <col min="258" max="258" width="37.88671875" customWidth="1"/>
    <col min="259" max="259" width="8.109375" customWidth="1"/>
    <col min="260" max="260" width="11.6640625" customWidth="1"/>
    <col min="261" max="261" width="7.33203125" customWidth="1"/>
    <col min="262" max="262" width="27.6640625" customWidth="1"/>
    <col min="263" max="263" width="9.88671875" customWidth="1"/>
    <col min="264" max="264" width="5.33203125" customWidth="1"/>
    <col min="265" max="265" width="89" customWidth="1"/>
    <col min="266" max="266" width="33.44140625" bestFit="1" customWidth="1"/>
    <col min="513" max="513" width="32.6640625" customWidth="1"/>
    <col min="514" max="514" width="37.88671875" customWidth="1"/>
    <col min="515" max="515" width="8.109375" customWidth="1"/>
    <col min="516" max="516" width="11.6640625" customWidth="1"/>
    <col min="517" max="517" width="7.33203125" customWidth="1"/>
    <col min="518" max="518" width="27.6640625" customWidth="1"/>
    <col min="519" max="519" width="9.88671875" customWidth="1"/>
    <col min="520" max="520" width="5.33203125" customWidth="1"/>
    <col min="521" max="521" width="89" customWidth="1"/>
    <col min="522" max="522" width="33.44140625" bestFit="1" customWidth="1"/>
    <col min="769" max="769" width="32.6640625" customWidth="1"/>
    <col min="770" max="770" width="37.88671875" customWidth="1"/>
    <col min="771" max="771" width="8.109375" customWidth="1"/>
    <col min="772" max="772" width="11.6640625" customWidth="1"/>
    <col min="773" max="773" width="7.33203125" customWidth="1"/>
    <col min="774" max="774" width="27.6640625" customWidth="1"/>
    <col min="775" max="775" width="9.88671875" customWidth="1"/>
    <col min="776" max="776" width="5.33203125" customWidth="1"/>
    <col min="777" max="777" width="89" customWidth="1"/>
    <col min="778" max="778" width="33.44140625" bestFit="1" customWidth="1"/>
    <col min="1025" max="1025" width="32.6640625" customWidth="1"/>
    <col min="1026" max="1026" width="37.88671875" customWidth="1"/>
    <col min="1027" max="1027" width="8.109375" customWidth="1"/>
    <col min="1028" max="1028" width="11.6640625" customWidth="1"/>
    <col min="1029" max="1029" width="7.33203125" customWidth="1"/>
    <col min="1030" max="1030" width="27.6640625" customWidth="1"/>
    <col min="1031" max="1031" width="9.88671875" customWidth="1"/>
    <col min="1032" max="1032" width="5.33203125" customWidth="1"/>
    <col min="1033" max="1033" width="89" customWidth="1"/>
    <col min="1034" max="1034" width="33.44140625" bestFit="1" customWidth="1"/>
    <col min="1281" max="1281" width="32.6640625" customWidth="1"/>
    <col min="1282" max="1282" width="37.88671875" customWidth="1"/>
    <col min="1283" max="1283" width="8.109375" customWidth="1"/>
    <col min="1284" max="1284" width="11.6640625" customWidth="1"/>
    <col min="1285" max="1285" width="7.33203125" customWidth="1"/>
    <col min="1286" max="1286" width="27.6640625" customWidth="1"/>
    <col min="1287" max="1287" width="9.88671875" customWidth="1"/>
    <col min="1288" max="1288" width="5.33203125" customWidth="1"/>
    <col min="1289" max="1289" width="89" customWidth="1"/>
    <col min="1290" max="1290" width="33.44140625" bestFit="1" customWidth="1"/>
    <col min="1537" max="1537" width="32.6640625" customWidth="1"/>
    <col min="1538" max="1538" width="37.88671875" customWidth="1"/>
    <col min="1539" max="1539" width="8.109375" customWidth="1"/>
    <col min="1540" max="1540" width="11.6640625" customWidth="1"/>
    <col min="1541" max="1541" width="7.33203125" customWidth="1"/>
    <col min="1542" max="1542" width="27.6640625" customWidth="1"/>
    <col min="1543" max="1543" width="9.88671875" customWidth="1"/>
    <col min="1544" max="1544" width="5.33203125" customWidth="1"/>
    <col min="1545" max="1545" width="89" customWidth="1"/>
    <col min="1546" max="1546" width="33.44140625" bestFit="1" customWidth="1"/>
    <col min="1793" max="1793" width="32.6640625" customWidth="1"/>
    <col min="1794" max="1794" width="37.88671875" customWidth="1"/>
    <col min="1795" max="1795" width="8.109375" customWidth="1"/>
    <col min="1796" max="1796" width="11.6640625" customWidth="1"/>
    <col min="1797" max="1797" width="7.33203125" customWidth="1"/>
    <col min="1798" max="1798" width="27.6640625" customWidth="1"/>
    <col min="1799" max="1799" width="9.88671875" customWidth="1"/>
    <col min="1800" max="1800" width="5.33203125" customWidth="1"/>
    <col min="1801" max="1801" width="89" customWidth="1"/>
    <col min="1802" max="1802" width="33.44140625" bestFit="1" customWidth="1"/>
    <col min="2049" max="2049" width="32.6640625" customWidth="1"/>
    <col min="2050" max="2050" width="37.88671875" customWidth="1"/>
    <col min="2051" max="2051" width="8.109375" customWidth="1"/>
    <col min="2052" max="2052" width="11.6640625" customWidth="1"/>
    <col min="2053" max="2053" width="7.33203125" customWidth="1"/>
    <col min="2054" max="2054" width="27.6640625" customWidth="1"/>
    <col min="2055" max="2055" width="9.88671875" customWidth="1"/>
    <col min="2056" max="2056" width="5.33203125" customWidth="1"/>
    <col min="2057" max="2057" width="89" customWidth="1"/>
    <col min="2058" max="2058" width="33.44140625" bestFit="1" customWidth="1"/>
    <col min="2305" max="2305" width="32.6640625" customWidth="1"/>
    <col min="2306" max="2306" width="37.88671875" customWidth="1"/>
    <col min="2307" max="2307" width="8.109375" customWidth="1"/>
    <col min="2308" max="2308" width="11.6640625" customWidth="1"/>
    <col min="2309" max="2309" width="7.33203125" customWidth="1"/>
    <col min="2310" max="2310" width="27.6640625" customWidth="1"/>
    <col min="2311" max="2311" width="9.88671875" customWidth="1"/>
    <col min="2312" max="2312" width="5.33203125" customWidth="1"/>
    <col min="2313" max="2313" width="89" customWidth="1"/>
    <col min="2314" max="2314" width="33.44140625" bestFit="1" customWidth="1"/>
    <col min="2561" max="2561" width="32.6640625" customWidth="1"/>
    <col min="2562" max="2562" width="37.88671875" customWidth="1"/>
    <col min="2563" max="2563" width="8.109375" customWidth="1"/>
    <col min="2564" max="2564" width="11.6640625" customWidth="1"/>
    <col min="2565" max="2565" width="7.33203125" customWidth="1"/>
    <col min="2566" max="2566" width="27.6640625" customWidth="1"/>
    <col min="2567" max="2567" width="9.88671875" customWidth="1"/>
    <col min="2568" max="2568" width="5.33203125" customWidth="1"/>
    <col min="2569" max="2569" width="89" customWidth="1"/>
    <col min="2570" max="2570" width="33.44140625" bestFit="1" customWidth="1"/>
    <col min="2817" max="2817" width="32.6640625" customWidth="1"/>
    <col min="2818" max="2818" width="37.88671875" customWidth="1"/>
    <col min="2819" max="2819" width="8.109375" customWidth="1"/>
    <col min="2820" max="2820" width="11.6640625" customWidth="1"/>
    <col min="2821" max="2821" width="7.33203125" customWidth="1"/>
    <col min="2822" max="2822" width="27.6640625" customWidth="1"/>
    <col min="2823" max="2823" width="9.88671875" customWidth="1"/>
    <col min="2824" max="2824" width="5.33203125" customWidth="1"/>
    <col min="2825" max="2825" width="89" customWidth="1"/>
    <col min="2826" max="2826" width="33.44140625" bestFit="1" customWidth="1"/>
    <col min="3073" max="3073" width="32.6640625" customWidth="1"/>
    <col min="3074" max="3074" width="37.88671875" customWidth="1"/>
    <col min="3075" max="3075" width="8.109375" customWidth="1"/>
    <col min="3076" max="3076" width="11.6640625" customWidth="1"/>
    <col min="3077" max="3077" width="7.33203125" customWidth="1"/>
    <col min="3078" max="3078" width="27.6640625" customWidth="1"/>
    <col min="3079" max="3079" width="9.88671875" customWidth="1"/>
    <col min="3080" max="3080" width="5.33203125" customWidth="1"/>
    <col min="3081" max="3081" width="89" customWidth="1"/>
    <col min="3082" max="3082" width="33.44140625" bestFit="1" customWidth="1"/>
    <col min="3329" max="3329" width="32.6640625" customWidth="1"/>
    <col min="3330" max="3330" width="37.88671875" customWidth="1"/>
    <col min="3331" max="3331" width="8.109375" customWidth="1"/>
    <col min="3332" max="3332" width="11.6640625" customWidth="1"/>
    <col min="3333" max="3333" width="7.33203125" customWidth="1"/>
    <col min="3334" max="3334" width="27.6640625" customWidth="1"/>
    <col min="3335" max="3335" width="9.88671875" customWidth="1"/>
    <col min="3336" max="3336" width="5.33203125" customWidth="1"/>
    <col min="3337" max="3337" width="89" customWidth="1"/>
    <col min="3338" max="3338" width="33.44140625" bestFit="1" customWidth="1"/>
    <col min="3585" max="3585" width="32.6640625" customWidth="1"/>
    <col min="3586" max="3586" width="37.88671875" customWidth="1"/>
    <col min="3587" max="3587" width="8.109375" customWidth="1"/>
    <col min="3588" max="3588" width="11.6640625" customWidth="1"/>
    <col min="3589" max="3589" width="7.33203125" customWidth="1"/>
    <col min="3590" max="3590" width="27.6640625" customWidth="1"/>
    <col min="3591" max="3591" width="9.88671875" customWidth="1"/>
    <col min="3592" max="3592" width="5.33203125" customWidth="1"/>
    <col min="3593" max="3593" width="89" customWidth="1"/>
    <col min="3594" max="3594" width="33.44140625" bestFit="1" customWidth="1"/>
    <col min="3841" max="3841" width="32.6640625" customWidth="1"/>
    <col min="3842" max="3842" width="37.88671875" customWidth="1"/>
    <col min="3843" max="3843" width="8.109375" customWidth="1"/>
    <col min="3844" max="3844" width="11.6640625" customWidth="1"/>
    <col min="3845" max="3845" width="7.33203125" customWidth="1"/>
    <col min="3846" max="3846" width="27.6640625" customWidth="1"/>
    <col min="3847" max="3847" width="9.88671875" customWidth="1"/>
    <col min="3848" max="3848" width="5.33203125" customWidth="1"/>
    <col min="3849" max="3849" width="89" customWidth="1"/>
    <col min="3850" max="3850" width="33.44140625" bestFit="1" customWidth="1"/>
    <col min="4097" max="4097" width="32.6640625" customWidth="1"/>
    <col min="4098" max="4098" width="37.88671875" customWidth="1"/>
    <col min="4099" max="4099" width="8.109375" customWidth="1"/>
    <col min="4100" max="4100" width="11.6640625" customWidth="1"/>
    <col min="4101" max="4101" width="7.33203125" customWidth="1"/>
    <col min="4102" max="4102" width="27.6640625" customWidth="1"/>
    <col min="4103" max="4103" width="9.88671875" customWidth="1"/>
    <col min="4104" max="4104" width="5.33203125" customWidth="1"/>
    <col min="4105" max="4105" width="89" customWidth="1"/>
    <col min="4106" max="4106" width="33.44140625" bestFit="1" customWidth="1"/>
    <col min="4353" max="4353" width="32.6640625" customWidth="1"/>
    <col min="4354" max="4354" width="37.88671875" customWidth="1"/>
    <col min="4355" max="4355" width="8.109375" customWidth="1"/>
    <col min="4356" max="4356" width="11.6640625" customWidth="1"/>
    <col min="4357" max="4357" width="7.33203125" customWidth="1"/>
    <col min="4358" max="4358" width="27.6640625" customWidth="1"/>
    <col min="4359" max="4359" width="9.88671875" customWidth="1"/>
    <col min="4360" max="4360" width="5.33203125" customWidth="1"/>
    <col min="4361" max="4361" width="89" customWidth="1"/>
    <col min="4362" max="4362" width="33.44140625" bestFit="1" customWidth="1"/>
    <col min="4609" max="4609" width="32.6640625" customWidth="1"/>
    <col min="4610" max="4610" width="37.88671875" customWidth="1"/>
    <col min="4611" max="4611" width="8.109375" customWidth="1"/>
    <col min="4612" max="4612" width="11.6640625" customWidth="1"/>
    <col min="4613" max="4613" width="7.33203125" customWidth="1"/>
    <col min="4614" max="4614" width="27.6640625" customWidth="1"/>
    <col min="4615" max="4615" width="9.88671875" customWidth="1"/>
    <col min="4616" max="4616" width="5.33203125" customWidth="1"/>
    <col min="4617" max="4617" width="89" customWidth="1"/>
    <col min="4618" max="4618" width="33.44140625" bestFit="1" customWidth="1"/>
    <col min="4865" max="4865" width="32.6640625" customWidth="1"/>
    <col min="4866" max="4866" width="37.88671875" customWidth="1"/>
    <col min="4867" max="4867" width="8.109375" customWidth="1"/>
    <col min="4868" max="4868" width="11.6640625" customWidth="1"/>
    <col min="4869" max="4869" width="7.33203125" customWidth="1"/>
    <col min="4870" max="4870" width="27.6640625" customWidth="1"/>
    <col min="4871" max="4871" width="9.88671875" customWidth="1"/>
    <col min="4872" max="4872" width="5.33203125" customWidth="1"/>
    <col min="4873" max="4873" width="89" customWidth="1"/>
    <col min="4874" max="4874" width="33.44140625" bestFit="1" customWidth="1"/>
    <col min="5121" max="5121" width="32.6640625" customWidth="1"/>
    <col min="5122" max="5122" width="37.88671875" customWidth="1"/>
    <col min="5123" max="5123" width="8.109375" customWidth="1"/>
    <col min="5124" max="5124" width="11.6640625" customWidth="1"/>
    <col min="5125" max="5125" width="7.33203125" customWidth="1"/>
    <col min="5126" max="5126" width="27.6640625" customWidth="1"/>
    <col min="5127" max="5127" width="9.88671875" customWidth="1"/>
    <col min="5128" max="5128" width="5.33203125" customWidth="1"/>
    <col min="5129" max="5129" width="89" customWidth="1"/>
    <col min="5130" max="5130" width="33.44140625" bestFit="1" customWidth="1"/>
    <col min="5377" max="5377" width="32.6640625" customWidth="1"/>
    <col min="5378" max="5378" width="37.88671875" customWidth="1"/>
    <col min="5379" max="5379" width="8.109375" customWidth="1"/>
    <col min="5380" max="5380" width="11.6640625" customWidth="1"/>
    <col min="5381" max="5381" width="7.33203125" customWidth="1"/>
    <col min="5382" max="5382" width="27.6640625" customWidth="1"/>
    <col min="5383" max="5383" width="9.88671875" customWidth="1"/>
    <col min="5384" max="5384" width="5.33203125" customWidth="1"/>
    <col min="5385" max="5385" width="89" customWidth="1"/>
    <col min="5386" max="5386" width="33.44140625" bestFit="1" customWidth="1"/>
    <col min="5633" max="5633" width="32.6640625" customWidth="1"/>
    <col min="5634" max="5634" width="37.88671875" customWidth="1"/>
    <col min="5635" max="5635" width="8.109375" customWidth="1"/>
    <col min="5636" max="5636" width="11.6640625" customWidth="1"/>
    <col min="5637" max="5637" width="7.33203125" customWidth="1"/>
    <col min="5638" max="5638" width="27.6640625" customWidth="1"/>
    <col min="5639" max="5639" width="9.88671875" customWidth="1"/>
    <col min="5640" max="5640" width="5.33203125" customWidth="1"/>
    <col min="5641" max="5641" width="89" customWidth="1"/>
    <col min="5642" max="5642" width="33.44140625" bestFit="1" customWidth="1"/>
    <col min="5889" max="5889" width="32.6640625" customWidth="1"/>
    <col min="5890" max="5890" width="37.88671875" customWidth="1"/>
    <col min="5891" max="5891" width="8.109375" customWidth="1"/>
    <col min="5892" max="5892" width="11.6640625" customWidth="1"/>
    <col min="5893" max="5893" width="7.33203125" customWidth="1"/>
    <col min="5894" max="5894" width="27.6640625" customWidth="1"/>
    <col min="5895" max="5895" width="9.88671875" customWidth="1"/>
    <col min="5896" max="5896" width="5.33203125" customWidth="1"/>
    <col min="5897" max="5897" width="89" customWidth="1"/>
    <col min="5898" max="5898" width="33.44140625" bestFit="1" customWidth="1"/>
    <col min="6145" max="6145" width="32.6640625" customWidth="1"/>
    <col min="6146" max="6146" width="37.88671875" customWidth="1"/>
    <col min="6147" max="6147" width="8.109375" customWidth="1"/>
    <col min="6148" max="6148" width="11.6640625" customWidth="1"/>
    <col min="6149" max="6149" width="7.33203125" customWidth="1"/>
    <col min="6150" max="6150" width="27.6640625" customWidth="1"/>
    <col min="6151" max="6151" width="9.88671875" customWidth="1"/>
    <col min="6152" max="6152" width="5.33203125" customWidth="1"/>
    <col min="6153" max="6153" width="89" customWidth="1"/>
    <col min="6154" max="6154" width="33.44140625" bestFit="1" customWidth="1"/>
    <col min="6401" max="6401" width="32.6640625" customWidth="1"/>
    <col min="6402" max="6402" width="37.88671875" customWidth="1"/>
    <col min="6403" max="6403" width="8.109375" customWidth="1"/>
    <col min="6404" max="6404" width="11.6640625" customWidth="1"/>
    <col min="6405" max="6405" width="7.33203125" customWidth="1"/>
    <col min="6406" max="6406" width="27.6640625" customWidth="1"/>
    <col min="6407" max="6407" width="9.88671875" customWidth="1"/>
    <col min="6408" max="6408" width="5.33203125" customWidth="1"/>
    <col min="6409" max="6409" width="89" customWidth="1"/>
    <col min="6410" max="6410" width="33.44140625" bestFit="1" customWidth="1"/>
    <col min="6657" max="6657" width="32.6640625" customWidth="1"/>
    <col min="6658" max="6658" width="37.88671875" customWidth="1"/>
    <col min="6659" max="6659" width="8.109375" customWidth="1"/>
    <col min="6660" max="6660" width="11.6640625" customWidth="1"/>
    <col min="6661" max="6661" width="7.33203125" customWidth="1"/>
    <col min="6662" max="6662" width="27.6640625" customWidth="1"/>
    <col min="6663" max="6663" width="9.88671875" customWidth="1"/>
    <col min="6664" max="6664" width="5.33203125" customWidth="1"/>
    <col min="6665" max="6665" width="89" customWidth="1"/>
    <col min="6666" max="6666" width="33.44140625" bestFit="1" customWidth="1"/>
    <col min="6913" max="6913" width="32.6640625" customWidth="1"/>
    <col min="6914" max="6914" width="37.88671875" customWidth="1"/>
    <col min="6915" max="6915" width="8.109375" customWidth="1"/>
    <col min="6916" max="6916" width="11.6640625" customWidth="1"/>
    <col min="6917" max="6917" width="7.33203125" customWidth="1"/>
    <col min="6918" max="6918" width="27.6640625" customWidth="1"/>
    <col min="6919" max="6919" width="9.88671875" customWidth="1"/>
    <col min="6920" max="6920" width="5.33203125" customWidth="1"/>
    <col min="6921" max="6921" width="89" customWidth="1"/>
    <col min="6922" max="6922" width="33.44140625" bestFit="1" customWidth="1"/>
    <col min="7169" max="7169" width="32.6640625" customWidth="1"/>
    <col min="7170" max="7170" width="37.88671875" customWidth="1"/>
    <col min="7171" max="7171" width="8.109375" customWidth="1"/>
    <col min="7172" max="7172" width="11.6640625" customWidth="1"/>
    <col min="7173" max="7173" width="7.33203125" customWidth="1"/>
    <col min="7174" max="7174" width="27.6640625" customWidth="1"/>
    <col min="7175" max="7175" width="9.88671875" customWidth="1"/>
    <col min="7176" max="7176" width="5.33203125" customWidth="1"/>
    <col min="7177" max="7177" width="89" customWidth="1"/>
    <col min="7178" max="7178" width="33.44140625" bestFit="1" customWidth="1"/>
    <col min="7425" max="7425" width="32.6640625" customWidth="1"/>
    <col min="7426" max="7426" width="37.88671875" customWidth="1"/>
    <col min="7427" max="7427" width="8.109375" customWidth="1"/>
    <col min="7428" max="7428" width="11.6640625" customWidth="1"/>
    <col min="7429" max="7429" width="7.33203125" customWidth="1"/>
    <col min="7430" max="7430" width="27.6640625" customWidth="1"/>
    <col min="7431" max="7431" width="9.88671875" customWidth="1"/>
    <col min="7432" max="7432" width="5.33203125" customWidth="1"/>
    <col min="7433" max="7433" width="89" customWidth="1"/>
    <col min="7434" max="7434" width="33.44140625" bestFit="1" customWidth="1"/>
    <col min="7681" max="7681" width="32.6640625" customWidth="1"/>
    <col min="7682" max="7682" width="37.88671875" customWidth="1"/>
    <col min="7683" max="7683" width="8.109375" customWidth="1"/>
    <col min="7684" max="7684" width="11.6640625" customWidth="1"/>
    <col min="7685" max="7685" width="7.33203125" customWidth="1"/>
    <col min="7686" max="7686" width="27.6640625" customWidth="1"/>
    <col min="7687" max="7687" width="9.88671875" customWidth="1"/>
    <col min="7688" max="7688" width="5.33203125" customWidth="1"/>
    <col min="7689" max="7689" width="89" customWidth="1"/>
    <col min="7690" max="7690" width="33.44140625" bestFit="1" customWidth="1"/>
    <col min="7937" max="7937" width="32.6640625" customWidth="1"/>
    <col min="7938" max="7938" width="37.88671875" customWidth="1"/>
    <col min="7939" max="7939" width="8.109375" customWidth="1"/>
    <col min="7940" max="7940" width="11.6640625" customWidth="1"/>
    <col min="7941" max="7941" width="7.33203125" customWidth="1"/>
    <col min="7942" max="7942" width="27.6640625" customWidth="1"/>
    <col min="7943" max="7943" width="9.88671875" customWidth="1"/>
    <col min="7944" max="7944" width="5.33203125" customWidth="1"/>
    <col min="7945" max="7945" width="89" customWidth="1"/>
    <col min="7946" max="7946" width="33.44140625" bestFit="1" customWidth="1"/>
    <col min="8193" max="8193" width="32.6640625" customWidth="1"/>
    <col min="8194" max="8194" width="37.88671875" customWidth="1"/>
    <col min="8195" max="8195" width="8.109375" customWidth="1"/>
    <col min="8196" max="8196" width="11.6640625" customWidth="1"/>
    <col min="8197" max="8197" width="7.33203125" customWidth="1"/>
    <col min="8198" max="8198" width="27.6640625" customWidth="1"/>
    <col min="8199" max="8199" width="9.88671875" customWidth="1"/>
    <col min="8200" max="8200" width="5.33203125" customWidth="1"/>
    <col min="8201" max="8201" width="89" customWidth="1"/>
    <col min="8202" max="8202" width="33.44140625" bestFit="1" customWidth="1"/>
    <col min="8449" max="8449" width="32.6640625" customWidth="1"/>
    <col min="8450" max="8450" width="37.88671875" customWidth="1"/>
    <col min="8451" max="8451" width="8.109375" customWidth="1"/>
    <col min="8452" max="8452" width="11.6640625" customWidth="1"/>
    <col min="8453" max="8453" width="7.33203125" customWidth="1"/>
    <col min="8454" max="8454" width="27.6640625" customWidth="1"/>
    <col min="8455" max="8455" width="9.88671875" customWidth="1"/>
    <col min="8456" max="8456" width="5.33203125" customWidth="1"/>
    <col min="8457" max="8457" width="89" customWidth="1"/>
    <col min="8458" max="8458" width="33.44140625" bestFit="1" customWidth="1"/>
    <col min="8705" max="8705" width="32.6640625" customWidth="1"/>
    <col min="8706" max="8706" width="37.88671875" customWidth="1"/>
    <col min="8707" max="8707" width="8.109375" customWidth="1"/>
    <col min="8708" max="8708" width="11.6640625" customWidth="1"/>
    <col min="8709" max="8709" width="7.33203125" customWidth="1"/>
    <col min="8710" max="8710" width="27.6640625" customWidth="1"/>
    <col min="8711" max="8711" width="9.88671875" customWidth="1"/>
    <col min="8712" max="8712" width="5.33203125" customWidth="1"/>
    <col min="8713" max="8713" width="89" customWidth="1"/>
    <col min="8714" max="8714" width="33.44140625" bestFit="1" customWidth="1"/>
    <col min="8961" max="8961" width="32.6640625" customWidth="1"/>
    <col min="8962" max="8962" width="37.88671875" customWidth="1"/>
    <col min="8963" max="8963" width="8.109375" customWidth="1"/>
    <col min="8964" max="8964" width="11.6640625" customWidth="1"/>
    <col min="8965" max="8965" width="7.33203125" customWidth="1"/>
    <col min="8966" max="8966" width="27.6640625" customWidth="1"/>
    <col min="8967" max="8967" width="9.88671875" customWidth="1"/>
    <col min="8968" max="8968" width="5.33203125" customWidth="1"/>
    <col min="8969" max="8969" width="89" customWidth="1"/>
    <col min="8970" max="8970" width="33.44140625" bestFit="1" customWidth="1"/>
    <col min="9217" max="9217" width="32.6640625" customWidth="1"/>
    <col min="9218" max="9218" width="37.88671875" customWidth="1"/>
    <col min="9219" max="9219" width="8.109375" customWidth="1"/>
    <col min="9220" max="9220" width="11.6640625" customWidth="1"/>
    <col min="9221" max="9221" width="7.33203125" customWidth="1"/>
    <col min="9222" max="9222" width="27.6640625" customWidth="1"/>
    <col min="9223" max="9223" width="9.88671875" customWidth="1"/>
    <col min="9224" max="9224" width="5.33203125" customWidth="1"/>
    <col min="9225" max="9225" width="89" customWidth="1"/>
    <col min="9226" max="9226" width="33.44140625" bestFit="1" customWidth="1"/>
    <col min="9473" max="9473" width="32.6640625" customWidth="1"/>
    <col min="9474" max="9474" width="37.88671875" customWidth="1"/>
    <col min="9475" max="9475" width="8.109375" customWidth="1"/>
    <col min="9476" max="9476" width="11.6640625" customWidth="1"/>
    <col min="9477" max="9477" width="7.33203125" customWidth="1"/>
    <col min="9478" max="9478" width="27.6640625" customWidth="1"/>
    <col min="9479" max="9479" width="9.88671875" customWidth="1"/>
    <col min="9480" max="9480" width="5.33203125" customWidth="1"/>
    <col min="9481" max="9481" width="89" customWidth="1"/>
    <col min="9482" max="9482" width="33.44140625" bestFit="1" customWidth="1"/>
    <col min="9729" max="9729" width="32.6640625" customWidth="1"/>
    <col min="9730" max="9730" width="37.88671875" customWidth="1"/>
    <col min="9731" max="9731" width="8.109375" customWidth="1"/>
    <col min="9732" max="9732" width="11.6640625" customWidth="1"/>
    <col min="9733" max="9733" width="7.33203125" customWidth="1"/>
    <col min="9734" max="9734" width="27.6640625" customWidth="1"/>
    <col min="9735" max="9735" width="9.88671875" customWidth="1"/>
    <col min="9736" max="9736" width="5.33203125" customWidth="1"/>
    <col min="9737" max="9737" width="89" customWidth="1"/>
    <col min="9738" max="9738" width="33.44140625" bestFit="1" customWidth="1"/>
    <col min="9985" max="9985" width="32.6640625" customWidth="1"/>
    <col min="9986" max="9986" width="37.88671875" customWidth="1"/>
    <col min="9987" max="9987" width="8.109375" customWidth="1"/>
    <col min="9988" max="9988" width="11.6640625" customWidth="1"/>
    <col min="9989" max="9989" width="7.33203125" customWidth="1"/>
    <col min="9990" max="9990" width="27.6640625" customWidth="1"/>
    <col min="9991" max="9991" width="9.88671875" customWidth="1"/>
    <col min="9992" max="9992" width="5.33203125" customWidth="1"/>
    <col min="9993" max="9993" width="89" customWidth="1"/>
    <col min="9994" max="9994" width="33.44140625" bestFit="1" customWidth="1"/>
    <col min="10241" max="10241" width="32.6640625" customWidth="1"/>
    <col min="10242" max="10242" width="37.88671875" customWidth="1"/>
    <col min="10243" max="10243" width="8.109375" customWidth="1"/>
    <col min="10244" max="10244" width="11.6640625" customWidth="1"/>
    <col min="10245" max="10245" width="7.33203125" customWidth="1"/>
    <col min="10246" max="10246" width="27.6640625" customWidth="1"/>
    <col min="10247" max="10247" width="9.88671875" customWidth="1"/>
    <col min="10248" max="10248" width="5.33203125" customWidth="1"/>
    <col min="10249" max="10249" width="89" customWidth="1"/>
    <col min="10250" max="10250" width="33.44140625" bestFit="1" customWidth="1"/>
    <col min="10497" max="10497" width="32.6640625" customWidth="1"/>
    <col min="10498" max="10498" width="37.88671875" customWidth="1"/>
    <col min="10499" max="10499" width="8.109375" customWidth="1"/>
    <col min="10500" max="10500" width="11.6640625" customWidth="1"/>
    <col min="10501" max="10501" width="7.33203125" customWidth="1"/>
    <col min="10502" max="10502" width="27.6640625" customWidth="1"/>
    <col min="10503" max="10503" width="9.88671875" customWidth="1"/>
    <col min="10504" max="10504" width="5.33203125" customWidth="1"/>
    <col min="10505" max="10505" width="89" customWidth="1"/>
    <col min="10506" max="10506" width="33.44140625" bestFit="1" customWidth="1"/>
    <col min="10753" max="10753" width="32.6640625" customWidth="1"/>
    <col min="10754" max="10754" width="37.88671875" customWidth="1"/>
    <col min="10755" max="10755" width="8.109375" customWidth="1"/>
    <col min="10756" max="10756" width="11.6640625" customWidth="1"/>
    <col min="10757" max="10757" width="7.33203125" customWidth="1"/>
    <col min="10758" max="10758" width="27.6640625" customWidth="1"/>
    <col min="10759" max="10759" width="9.88671875" customWidth="1"/>
    <col min="10760" max="10760" width="5.33203125" customWidth="1"/>
    <col min="10761" max="10761" width="89" customWidth="1"/>
    <col min="10762" max="10762" width="33.44140625" bestFit="1" customWidth="1"/>
    <col min="11009" max="11009" width="32.6640625" customWidth="1"/>
    <col min="11010" max="11010" width="37.88671875" customWidth="1"/>
    <col min="11011" max="11011" width="8.109375" customWidth="1"/>
    <col min="11012" max="11012" width="11.6640625" customWidth="1"/>
    <col min="11013" max="11013" width="7.33203125" customWidth="1"/>
    <col min="11014" max="11014" width="27.6640625" customWidth="1"/>
    <col min="11015" max="11015" width="9.88671875" customWidth="1"/>
    <col min="11016" max="11016" width="5.33203125" customWidth="1"/>
    <col min="11017" max="11017" width="89" customWidth="1"/>
    <col min="11018" max="11018" width="33.44140625" bestFit="1" customWidth="1"/>
    <col min="11265" max="11265" width="32.6640625" customWidth="1"/>
    <col min="11266" max="11266" width="37.88671875" customWidth="1"/>
    <col min="11267" max="11267" width="8.109375" customWidth="1"/>
    <col min="11268" max="11268" width="11.6640625" customWidth="1"/>
    <col min="11269" max="11269" width="7.33203125" customWidth="1"/>
    <col min="11270" max="11270" width="27.6640625" customWidth="1"/>
    <col min="11271" max="11271" width="9.88671875" customWidth="1"/>
    <col min="11272" max="11272" width="5.33203125" customWidth="1"/>
    <col min="11273" max="11273" width="89" customWidth="1"/>
    <col min="11274" max="11274" width="33.44140625" bestFit="1" customWidth="1"/>
    <col min="11521" max="11521" width="32.6640625" customWidth="1"/>
    <col min="11522" max="11522" width="37.88671875" customWidth="1"/>
    <col min="11523" max="11523" width="8.109375" customWidth="1"/>
    <col min="11524" max="11524" width="11.6640625" customWidth="1"/>
    <col min="11525" max="11525" width="7.33203125" customWidth="1"/>
    <col min="11526" max="11526" width="27.6640625" customWidth="1"/>
    <col min="11527" max="11527" width="9.88671875" customWidth="1"/>
    <col min="11528" max="11528" width="5.33203125" customWidth="1"/>
    <col min="11529" max="11529" width="89" customWidth="1"/>
    <col min="11530" max="11530" width="33.44140625" bestFit="1" customWidth="1"/>
    <col min="11777" max="11777" width="32.6640625" customWidth="1"/>
    <col min="11778" max="11778" width="37.88671875" customWidth="1"/>
    <col min="11779" max="11779" width="8.109375" customWidth="1"/>
    <col min="11780" max="11780" width="11.6640625" customWidth="1"/>
    <col min="11781" max="11781" width="7.33203125" customWidth="1"/>
    <col min="11782" max="11782" width="27.6640625" customWidth="1"/>
    <col min="11783" max="11783" width="9.88671875" customWidth="1"/>
    <col min="11784" max="11784" width="5.33203125" customWidth="1"/>
    <col min="11785" max="11785" width="89" customWidth="1"/>
    <col min="11786" max="11786" width="33.44140625" bestFit="1" customWidth="1"/>
    <col min="12033" max="12033" width="32.6640625" customWidth="1"/>
    <col min="12034" max="12034" width="37.88671875" customWidth="1"/>
    <col min="12035" max="12035" width="8.109375" customWidth="1"/>
    <col min="12036" max="12036" width="11.6640625" customWidth="1"/>
    <col min="12037" max="12037" width="7.33203125" customWidth="1"/>
    <col min="12038" max="12038" width="27.6640625" customWidth="1"/>
    <col min="12039" max="12039" width="9.88671875" customWidth="1"/>
    <col min="12040" max="12040" width="5.33203125" customWidth="1"/>
    <col min="12041" max="12041" width="89" customWidth="1"/>
    <col min="12042" max="12042" width="33.44140625" bestFit="1" customWidth="1"/>
    <col min="12289" max="12289" width="32.6640625" customWidth="1"/>
    <col min="12290" max="12290" width="37.88671875" customWidth="1"/>
    <col min="12291" max="12291" width="8.109375" customWidth="1"/>
    <col min="12292" max="12292" width="11.6640625" customWidth="1"/>
    <col min="12293" max="12293" width="7.33203125" customWidth="1"/>
    <col min="12294" max="12294" width="27.6640625" customWidth="1"/>
    <col min="12295" max="12295" width="9.88671875" customWidth="1"/>
    <col min="12296" max="12296" width="5.33203125" customWidth="1"/>
    <col min="12297" max="12297" width="89" customWidth="1"/>
    <col min="12298" max="12298" width="33.44140625" bestFit="1" customWidth="1"/>
    <col min="12545" max="12545" width="32.6640625" customWidth="1"/>
    <col min="12546" max="12546" width="37.88671875" customWidth="1"/>
    <col min="12547" max="12547" width="8.109375" customWidth="1"/>
    <col min="12548" max="12548" width="11.6640625" customWidth="1"/>
    <col min="12549" max="12549" width="7.33203125" customWidth="1"/>
    <col min="12550" max="12550" width="27.6640625" customWidth="1"/>
    <col min="12551" max="12551" width="9.88671875" customWidth="1"/>
    <col min="12552" max="12552" width="5.33203125" customWidth="1"/>
    <col min="12553" max="12553" width="89" customWidth="1"/>
    <col min="12554" max="12554" width="33.44140625" bestFit="1" customWidth="1"/>
    <col min="12801" max="12801" width="32.6640625" customWidth="1"/>
    <col min="12802" max="12802" width="37.88671875" customWidth="1"/>
    <col min="12803" max="12803" width="8.109375" customWidth="1"/>
    <col min="12804" max="12804" width="11.6640625" customWidth="1"/>
    <col min="12805" max="12805" width="7.33203125" customWidth="1"/>
    <col min="12806" max="12806" width="27.6640625" customWidth="1"/>
    <col min="12807" max="12807" width="9.88671875" customWidth="1"/>
    <col min="12808" max="12808" width="5.33203125" customWidth="1"/>
    <col min="12809" max="12809" width="89" customWidth="1"/>
    <col min="12810" max="12810" width="33.44140625" bestFit="1" customWidth="1"/>
    <col min="13057" max="13057" width="32.6640625" customWidth="1"/>
    <col min="13058" max="13058" width="37.88671875" customWidth="1"/>
    <col min="13059" max="13059" width="8.109375" customWidth="1"/>
    <col min="13060" max="13060" width="11.6640625" customWidth="1"/>
    <col min="13061" max="13061" width="7.33203125" customWidth="1"/>
    <col min="13062" max="13062" width="27.6640625" customWidth="1"/>
    <col min="13063" max="13063" width="9.88671875" customWidth="1"/>
    <col min="13064" max="13064" width="5.33203125" customWidth="1"/>
    <col min="13065" max="13065" width="89" customWidth="1"/>
    <col min="13066" max="13066" width="33.44140625" bestFit="1" customWidth="1"/>
    <col min="13313" max="13313" width="32.6640625" customWidth="1"/>
    <col min="13314" max="13314" width="37.88671875" customWidth="1"/>
    <col min="13315" max="13315" width="8.109375" customWidth="1"/>
    <col min="13316" max="13316" width="11.6640625" customWidth="1"/>
    <col min="13317" max="13317" width="7.33203125" customWidth="1"/>
    <col min="13318" max="13318" width="27.6640625" customWidth="1"/>
    <col min="13319" max="13319" width="9.88671875" customWidth="1"/>
    <col min="13320" max="13320" width="5.33203125" customWidth="1"/>
    <col min="13321" max="13321" width="89" customWidth="1"/>
    <col min="13322" max="13322" width="33.44140625" bestFit="1" customWidth="1"/>
    <col min="13569" max="13569" width="32.6640625" customWidth="1"/>
    <col min="13570" max="13570" width="37.88671875" customWidth="1"/>
    <col min="13571" max="13571" width="8.109375" customWidth="1"/>
    <col min="13572" max="13572" width="11.6640625" customWidth="1"/>
    <col min="13573" max="13573" width="7.33203125" customWidth="1"/>
    <col min="13574" max="13574" width="27.6640625" customWidth="1"/>
    <col min="13575" max="13575" width="9.88671875" customWidth="1"/>
    <col min="13576" max="13576" width="5.33203125" customWidth="1"/>
    <col min="13577" max="13577" width="89" customWidth="1"/>
    <col min="13578" max="13578" width="33.44140625" bestFit="1" customWidth="1"/>
    <col min="13825" max="13825" width="32.6640625" customWidth="1"/>
    <col min="13826" max="13826" width="37.88671875" customWidth="1"/>
    <col min="13827" max="13827" width="8.109375" customWidth="1"/>
    <col min="13828" max="13828" width="11.6640625" customWidth="1"/>
    <col min="13829" max="13829" width="7.33203125" customWidth="1"/>
    <col min="13830" max="13830" width="27.6640625" customWidth="1"/>
    <col min="13831" max="13831" width="9.88671875" customWidth="1"/>
    <col min="13832" max="13832" width="5.33203125" customWidth="1"/>
    <col min="13833" max="13833" width="89" customWidth="1"/>
    <col min="13834" max="13834" width="33.44140625" bestFit="1" customWidth="1"/>
    <col min="14081" max="14081" width="32.6640625" customWidth="1"/>
    <col min="14082" max="14082" width="37.88671875" customWidth="1"/>
    <col min="14083" max="14083" width="8.109375" customWidth="1"/>
    <col min="14084" max="14084" width="11.6640625" customWidth="1"/>
    <col min="14085" max="14085" width="7.33203125" customWidth="1"/>
    <col min="14086" max="14086" width="27.6640625" customWidth="1"/>
    <col min="14087" max="14087" width="9.88671875" customWidth="1"/>
    <col min="14088" max="14088" width="5.33203125" customWidth="1"/>
    <col min="14089" max="14089" width="89" customWidth="1"/>
    <col min="14090" max="14090" width="33.44140625" bestFit="1" customWidth="1"/>
    <col min="14337" max="14337" width="32.6640625" customWidth="1"/>
    <col min="14338" max="14338" width="37.88671875" customWidth="1"/>
    <col min="14339" max="14339" width="8.109375" customWidth="1"/>
    <col min="14340" max="14340" width="11.6640625" customWidth="1"/>
    <col min="14341" max="14341" width="7.33203125" customWidth="1"/>
    <col min="14342" max="14342" width="27.6640625" customWidth="1"/>
    <col min="14343" max="14343" width="9.88671875" customWidth="1"/>
    <col min="14344" max="14344" width="5.33203125" customWidth="1"/>
    <col min="14345" max="14345" width="89" customWidth="1"/>
    <col min="14346" max="14346" width="33.44140625" bestFit="1" customWidth="1"/>
    <col min="14593" max="14593" width="32.6640625" customWidth="1"/>
    <col min="14594" max="14594" width="37.88671875" customWidth="1"/>
    <col min="14595" max="14595" width="8.109375" customWidth="1"/>
    <col min="14596" max="14596" width="11.6640625" customWidth="1"/>
    <col min="14597" max="14597" width="7.33203125" customWidth="1"/>
    <col min="14598" max="14598" width="27.6640625" customWidth="1"/>
    <col min="14599" max="14599" width="9.88671875" customWidth="1"/>
    <col min="14600" max="14600" width="5.33203125" customWidth="1"/>
    <col min="14601" max="14601" width="89" customWidth="1"/>
    <col min="14602" max="14602" width="33.44140625" bestFit="1" customWidth="1"/>
    <col min="14849" max="14849" width="32.6640625" customWidth="1"/>
    <col min="14850" max="14850" width="37.88671875" customWidth="1"/>
    <col min="14851" max="14851" width="8.109375" customWidth="1"/>
    <col min="14852" max="14852" width="11.6640625" customWidth="1"/>
    <col min="14853" max="14853" width="7.33203125" customWidth="1"/>
    <col min="14854" max="14854" width="27.6640625" customWidth="1"/>
    <col min="14855" max="14855" width="9.88671875" customWidth="1"/>
    <col min="14856" max="14856" width="5.33203125" customWidth="1"/>
    <col min="14857" max="14857" width="89" customWidth="1"/>
    <col min="14858" max="14858" width="33.44140625" bestFit="1" customWidth="1"/>
    <col min="15105" max="15105" width="32.6640625" customWidth="1"/>
    <col min="15106" max="15106" width="37.88671875" customWidth="1"/>
    <col min="15107" max="15107" width="8.109375" customWidth="1"/>
    <col min="15108" max="15108" width="11.6640625" customWidth="1"/>
    <col min="15109" max="15109" width="7.33203125" customWidth="1"/>
    <col min="15110" max="15110" width="27.6640625" customWidth="1"/>
    <col min="15111" max="15111" width="9.88671875" customWidth="1"/>
    <col min="15112" max="15112" width="5.33203125" customWidth="1"/>
    <col min="15113" max="15113" width="89" customWidth="1"/>
    <col min="15114" max="15114" width="33.44140625" bestFit="1" customWidth="1"/>
    <col min="15361" max="15361" width="32.6640625" customWidth="1"/>
    <col min="15362" max="15362" width="37.88671875" customWidth="1"/>
    <col min="15363" max="15363" width="8.109375" customWidth="1"/>
    <col min="15364" max="15364" width="11.6640625" customWidth="1"/>
    <col min="15365" max="15365" width="7.33203125" customWidth="1"/>
    <col min="15366" max="15366" width="27.6640625" customWidth="1"/>
    <col min="15367" max="15367" width="9.88671875" customWidth="1"/>
    <col min="15368" max="15368" width="5.33203125" customWidth="1"/>
    <col min="15369" max="15369" width="89" customWidth="1"/>
    <col min="15370" max="15370" width="33.44140625" bestFit="1" customWidth="1"/>
    <col min="15617" max="15617" width="32.6640625" customWidth="1"/>
    <col min="15618" max="15618" width="37.88671875" customWidth="1"/>
    <col min="15619" max="15619" width="8.109375" customWidth="1"/>
    <col min="15620" max="15620" width="11.6640625" customWidth="1"/>
    <col min="15621" max="15621" width="7.33203125" customWidth="1"/>
    <col min="15622" max="15622" width="27.6640625" customWidth="1"/>
    <col min="15623" max="15623" width="9.88671875" customWidth="1"/>
    <col min="15624" max="15624" width="5.33203125" customWidth="1"/>
    <col min="15625" max="15625" width="89" customWidth="1"/>
    <col min="15626" max="15626" width="33.44140625" bestFit="1" customWidth="1"/>
    <col min="15873" max="15873" width="32.6640625" customWidth="1"/>
    <col min="15874" max="15874" width="37.88671875" customWidth="1"/>
    <col min="15875" max="15875" width="8.109375" customWidth="1"/>
    <col min="15876" max="15876" width="11.6640625" customWidth="1"/>
    <col min="15877" max="15877" width="7.33203125" customWidth="1"/>
    <col min="15878" max="15878" width="27.6640625" customWidth="1"/>
    <col min="15879" max="15879" width="9.88671875" customWidth="1"/>
    <col min="15880" max="15880" width="5.33203125" customWidth="1"/>
    <col min="15881" max="15881" width="89" customWidth="1"/>
    <col min="15882" max="15882" width="33.44140625" bestFit="1" customWidth="1"/>
    <col min="16129" max="16129" width="32.6640625" customWidth="1"/>
    <col min="16130" max="16130" width="37.88671875" customWidth="1"/>
    <col min="16131" max="16131" width="8.109375" customWidth="1"/>
    <col min="16132" max="16132" width="11.6640625" customWidth="1"/>
    <col min="16133" max="16133" width="7.33203125" customWidth="1"/>
    <col min="16134" max="16134" width="27.6640625" customWidth="1"/>
    <col min="16135" max="16135" width="9.88671875" customWidth="1"/>
    <col min="16136" max="16136" width="5.33203125" customWidth="1"/>
    <col min="16137" max="16137" width="89" customWidth="1"/>
    <col min="16138" max="16138" width="33.44140625" bestFit="1" customWidth="1"/>
  </cols>
  <sheetData>
    <row r="1" spans="1:60">
      <c r="A1" s="3" t="s">
        <v>122</v>
      </c>
      <c r="B1" s="3" t="s">
        <v>123</v>
      </c>
      <c r="C1" s="8" t="s">
        <v>124</v>
      </c>
      <c r="D1" s="3" t="s">
        <v>125</v>
      </c>
      <c r="E1" s="3" t="s">
        <v>126</v>
      </c>
      <c r="F1" s="3" t="s">
        <v>127</v>
      </c>
      <c r="G1" s="3" t="s">
        <v>128</v>
      </c>
      <c r="H1" s="3" t="s">
        <v>129</v>
      </c>
      <c r="I1" s="6" t="s">
        <v>130</v>
      </c>
      <c r="J1" s="3" t="s">
        <v>131</v>
      </c>
    </row>
    <row r="2" spans="1:60">
      <c r="A2" s="1" t="s">
        <v>48</v>
      </c>
      <c r="B2" s="1" t="s">
        <v>2997</v>
      </c>
      <c r="C2" s="4" t="s">
        <v>2998</v>
      </c>
      <c r="D2" s="1" t="str">
        <f>DEC2HEX(HEX2DEC(INDEX(BaseAddressTable!$B$2:$B$98,(MATCH(A2,BaseAddressTable!$A$2:$A$98,0))))+HEX2DEC(C2))</f>
        <v>A02680F0</v>
      </c>
      <c r="E2" s="1" t="s">
        <v>153</v>
      </c>
      <c r="F2" s="1" t="s">
        <v>2999</v>
      </c>
      <c r="G2" s="1" t="s">
        <v>166</v>
      </c>
      <c r="H2" s="4">
        <v>0</v>
      </c>
      <c r="I2" s="5" t="s">
        <v>3000</v>
      </c>
      <c r="J2" s="1" t="s">
        <v>3001</v>
      </c>
    </row>
    <row r="3" spans="1:60">
      <c r="A3" s="1" t="s">
        <v>48</v>
      </c>
      <c r="B3" s="1" t="s">
        <v>3002</v>
      </c>
      <c r="C3" s="4">
        <v>100</v>
      </c>
      <c r="D3" s="1" t="str">
        <f>DEC2HEX(HEX2DEC(INDEX(BaseAddressTable!$B$2:$B$98,(MATCH(A3,BaseAddressTable!$A$2:$A$98,0))))+HEX2DEC(C3))</f>
        <v>A0268100</v>
      </c>
      <c r="E3" s="1" t="s">
        <v>153</v>
      </c>
      <c r="F3" s="1" t="s">
        <v>3003</v>
      </c>
      <c r="G3" s="1" t="s">
        <v>606</v>
      </c>
      <c r="H3" s="4">
        <v>0</v>
      </c>
      <c r="I3" s="5" t="s">
        <v>3004</v>
      </c>
      <c r="J3" s="1" t="s">
        <v>3005</v>
      </c>
    </row>
    <row r="4" spans="1:60">
      <c r="A4" s="1" t="s">
        <v>48</v>
      </c>
      <c r="B4" s="1" t="s">
        <v>3002</v>
      </c>
      <c r="C4" s="4">
        <v>100</v>
      </c>
      <c r="D4" s="1" t="str">
        <f>DEC2HEX(HEX2DEC(INDEX(BaseAddressTable!$B$2:$B$98,(MATCH(A4,BaseAddressTable!$A$2:$A$98,0))))+HEX2DEC(C4))</f>
        <v>A0268100</v>
      </c>
      <c r="E4" s="1" t="s">
        <v>153</v>
      </c>
      <c r="F4" s="1" t="s">
        <v>3006</v>
      </c>
      <c r="G4" s="1" t="s">
        <v>483</v>
      </c>
      <c r="H4" s="4">
        <v>0</v>
      </c>
      <c r="I4" s="7" t="s">
        <v>3007</v>
      </c>
      <c r="J4" s="1" t="s">
        <v>3008</v>
      </c>
    </row>
    <row r="5" spans="1:60" ht="28.8">
      <c r="A5" s="1" t="s">
        <v>48</v>
      </c>
      <c r="B5" s="1" t="s">
        <v>3002</v>
      </c>
      <c r="C5" s="4">
        <v>100</v>
      </c>
      <c r="D5" s="1" t="str">
        <f>DEC2HEX(HEX2DEC(INDEX(BaseAddressTable!$B$2:$B$98,(MATCH(A5,BaseAddressTable!$A$2:$A$98,0))))+HEX2DEC(C5))</f>
        <v>A0268100</v>
      </c>
      <c r="E5" s="1" t="s">
        <v>153</v>
      </c>
      <c r="F5" s="1" t="s">
        <v>3009</v>
      </c>
      <c r="G5" s="1" t="s">
        <v>1961</v>
      </c>
      <c r="H5" s="4">
        <v>0</v>
      </c>
      <c r="I5" s="7" t="s">
        <v>3010</v>
      </c>
      <c r="J5" s="1" t="s">
        <v>3011</v>
      </c>
    </row>
    <row r="6" spans="1:60" ht="43.2">
      <c r="A6" s="1" t="s">
        <v>48</v>
      </c>
      <c r="B6" s="1" t="s">
        <v>3012</v>
      </c>
      <c r="C6" s="4">
        <v>104</v>
      </c>
      <c r="D6" s="1" t="str">
        <f>DEC2HEX(HEX2DEC(INDEX(BaseAddressTable!$B$2:$B$98,(MATCH(A6,BaseAddressTable!$A$2:$A$98,0))))+HEX2DEC(C6))</f>
        <v>A0268104</v>
      </c>
      <c r="E6" s="1" t="s">
        <v>153</v>
      </c>
      <c r="F6" s="1" t="s">
        <v>3013</v>
      </c>
      <c r="G6" s="1" t="s">
        <v>166</v>
      </c>
      <c r="H6" s="4">
        <v>0</v>
      </c>
      <c r="I6" s="7" t="s">
        <v>3014</v>
      </c>
      <c r="J6" s="1" t="s">
        <v>3015</v>
      </c>
    </row>
    <row r="7" spans="1:60" ht="28.8">
      <c r="A7" s="1" t="s">
        <v>48</v>
      </c>
      <c r="B7" s="1" t="s">
        <v>3016</v>
      </c>
      <c r="C7" s="4">
        <v>108</v>
      </c>
      <c r="D7" s="1" t="str">
        <f>DEC2HEX(HEX2DEC(INDEX(BaseAddressTable!$B$2:$B$98,(MATCH(A7,BaseAddressTable!$A$2:$A$98,0))))+HEX2DEC(C7))</f>
        <v>A0268108</v>
      </c>
      <c r="E7" s="1" t="s">
        <v>153</v>
      </c>
      <c r="F7" s="1" t="s">
        <v>3017</v>
      </c>
      <c r="G7" s="1" t="s">
        <v>166</v>
      </c>
      <c r="H7" s="4">
        <v>0</v>
      </c>
      <c r="I7" s="10" t="s">
        <v>3018</v>
      </c>
      <c r="J7" s="1" t="s">
        <v>3019</v>
      </c>
    </row>
    <row r="8" spans="1:60" ht="28.8">
      <c r="A8" s="1" t="s">
        <v>48</v>
      </c>
      <c r="B8" s="1" t="s">
        <v>3020</v>
      </c>
      <c r="C8" s="4" t="s">
        <v>2055</v>
      </c>
      <c r="D8" s="1" t="str">
        <f>DEC2HEX(HEX2DEC(INDEX(BaseAddressTable!$B$2:$B$98,(MATCH(A8,BaseAddressTable!$A$2:$A$98,0))))+HEX2DEC(C8))</f>
        <v>A026810C</v>
      </c>
      <c r="E8" s="1" t="s">
        <v>153</v>
      </c>
      <c r="F8" s="1" t="s">
        <v>3021</v>
      </c>
      <c r="G8" s="1" t="s">
        <v>1928</v>
      </c>
      <c r="H8" s="4">
        <v>0</v>
      </c>
      <c r="I8" s="5" t="s">
        <v>3022</v>
      </c>
      <c r="J8" s="1" t="s">
        <v>3023</v>
      </c>
    </row>
    <row r="9" spans="1:60" ht="28.8">
      <c r="A9" s="1" t="s">
        <v>48</v>
      </c>
      <c r="B9" s="1" t="s">
        <v>3020</v>
      </c>
      <c r="C9" s="4" t="s">
        <v>2055</v>
      </c>
      <c r="D9" s="1" t="str">
        <f>DEC2HEX(HEX2DEC(INDEX(BaseAddressTable!$B$2:$B$98,(MATCH(A9,BaseAddressTable!$A$2:$A$98,0))))+HEX2DEC(C9))</f>
        <v>A026810C</v>
      </c>
      <c r="E9" s="1" t="s">
        <v>153</v>
      </c>
      <c r="F9" s="1" t="s">
        <v>3024</v>
      </c>
      <c r="G9" s="1" t="s">
        <v>3025</v>
      </c>
      <c r="H9" s="4">
        <v>0</v>
      </c>
      <c r="I9" s="5" t="s">
        <v>3026</v>
      </c>
      <c r="J9" s="1" t="s">
        <v>3027</v>
      </c>
    </row>
    <row r="10" spans="1:60">
      <c r="A10" s="1" t="s">
        <v>48</v>
      </c>
      <c r="B10" s="1" t="s">
        <v>3020</v>
      </c>
      <c r="C10" s="4" t="s">
        <v>2055</v>
      </c>
      <c r="D10" s="1" t="str">
        <f>DEC2HEX(HEX2DEC(INDEX(BaseAddressTable!$B$2:$B$98,(MATCH(A10,BaseAddressTable!$A$2:$A$98,0))))+HEX2DEC(C10))</f>
        <v>A026810C</v>
      </c>
      <c r="E10" s="1" t="s">
        <v>153</v>
      </c>
      <c r="F10" s="1" t="s">
        <v>3028</v>
      </c>
      <c r="G10" s="1" t="s">
        <v>180</v>
      </c>
      <c r="H10" s="4">
        <v>0</v>
      </c>
      <c r="I10" s="5" t="s">
        <v>3029</v>
      </c>
      <c r="J10" s="1" t="s">
        <v>3030</v>
      </c>
    </row>
    <row r="11" spans="1:60">
      <c r="A11" s="1" t="s">
        <v>48</v>
      </c>
      <c r="B11" s="1" t="s">
        <v>3020</v>
      </c>
      <c r="C11" s="4" t="s">
        <v>2055</v>
      </c>
      <c r="D11" s="1" t="str">
        <f>DEC2HEX(HEX2DEC(INDEX(BaseAddressTable!$B$2:$B$98,(MATCH(A11,BaseAddressTable!$A$2:$A$98,0))))+HEX2DEC(C11))</f>
        <v>A026810C</v>
      </c>
      <c r="E11" s="1" t="s">
        <v>153</v>
      </c>
      <c r="F11" s="1" t="s">
        <v>3031</v>
      </c>
      <c r="G11" s="1" t="s">
        <v>338</v>
      </c>
      <c r="H11" s="4">
        <v>0</v>
      </c>
      <c r="I11" s="5" t="s">
        <v>3029</v>
      </c>
      <c r="J11" s="1" t="s">
        <v>3032</v>
      </c>
    </row>
    <row r="12" spans="1:60">
      <c r="A12" s="1" t="s">
        <v>48</v>
      </c>
      <c r="B12" s="1" t="s">
        <v>3020</v>
      </c>
      <c r="C12" s="4" t="s">
        <v>2055</v>
      </c>
      <c r="D12" s="1" t="str">
        <f>DEC2HEX(HEX2DEC(INDEX(BaseAddressTable!$B$2:$B$98,(MATCH(A12,BaseAddressTable!$A$2:$A$98,0))))+HEX2DEC(C12))</f>
        <v>A026810C</v>
      </c>
      <c r="E12" s="1" t="s">
        <v>153</v>
      </c>
      <c r="F12" s="1" t="s">
        <v>3033</v>
      </c>
      <c r="G12" s="1" t="s">
        <v>3034</v>
      </c>
      <c r="H12" s="4">
        <v>0</v>
      </c>
      <c r="I12" s="5" t="s">
        <v>3035</v>
      </c>
      <c r="J12" s="1" t="s">
        <v>3036</v>
      </c>
    </row>
    <row r="13" spans="1:60">
      <c r="A13" s="1" t="s">
        <v>48</v>
      </c>
      <c r="B13" s="1" t="s">
        <v>3037</v>
      </c>
      <c r="C13" s="4">
        <v>110</v>
      </c>
      <c r="D13" s="1" t="str">
        <f>DEC2HEX(HEX2DEC(INDEX(BaseAddressTable!$B$2:$B$98,(MATCH(A13,BaseAddressTable!$A$2:$A$98,0))))+HEX2DEC(C13))</f>
        <v>A0268110</v>
      </c>
      <c r="E13" s="1" t="s">
        <v>153</v>
      </c>
      <c r="F13" s="1" t="s">
        <v>3038</v>
      </c>
      <c r="G13" s="1" t="s">
        <v>166</v>
      </c>
      <c r="H13" s="4">
        <v>0</v>
      </c>
      <c r="I13" s="5" t="s">
        <v>3039</v>
      </c>
      <c r="J13" s="1" t="s">
        <v>3040</v>
      </c>
    </row>
    <row r="14" spans="1:60">
      <c r="A14" s="1" t="s">
        <v>48</v>
      </c>
      <c r="B14" s="1" t="s">
        <v>3041</v>
      </c>
      <c r="C14" s="4">
        <v>114</v>
      </c>
      <c r="D14" s="1" t="str">
        <f>DEC2HEX(HEX2DEC(INDEX(BaseAddressTable!$B$2:$B$98,(MATCH(A14,BaseAddressTable!$A$2:$A$98,0))))+HEX2DEC(C14))</f>
        <v>A0268114</v>
      </c>
      <c r="E14" s="1" t="s">
        <v>153</v>
      </c>
      <c r="F14" s="1" t="s">
        <v>3042</v>
      </c>
      <c r="G14" s="1" t="s">
        <v>1928</v>
      </c>
      <c r="H14" s="4">
        <v>0</v>
      </c>
      <c r="I14" s="5" t="s">
        <v>3043</v>
      </c>
      <c r="J14" s="1" t="s">
        <v>3044</v>
      </c>
    </row>
    <row r="15" spans="1:60">
      <c r="A15" s="1" t="s">
        <v>48</v>
      </c>
      <c r="B15" s="1" t="s">
        <v>3041</v>
      </c>
      <c r="C15" s="4">
        <v>114</v>
      </c>
      <c r="D15" s="1" t="str">
        <f>DEC2HEX(HEX2DEC(INDEX(BaseAddressTable!$B$2:$B$98,(MATCH(A15,BaseAddressTable!$A$2:$A$98,0))))+HEX2DEC(C15))</f>
        <v>A0268114</v>
      </c>
      <c r="E15" s="1" t="s">
        <v>153</v>
      </c>
      <c r="F15" s="1" t="s">
        <v>3045</v>
      </c>
      <c r="G15" s="1" t="s">
        <v>3025</v>
      </c>
      <c r="H15" s="4">
        <v>0</v>
      </c>
      <c r="I15" s="5" t="s">
        <v>3046</v>
      </c>
      <c r="J15" s="1" t="s">
        <v>3047</v>
      </c>
    </row>
    <row r="16" spans="1:60" s="12" customFormat="1" ht="28.8">
      <c r="A16" s="99" t="s">
        <v>48</v>
      </c>
      <c r="B16" s="100" t="s">
        <v>3048</v>
      </c>
      <c r="C16" s="101">
        <v>120</v>
      </c>
      <c r="D16" s="1" t="str">
        <f>DEC2HEX(HEX2DEC(INDEX(BaseAddressTable!$B$2:$B$98,(MATCH(A16,BaseAddressTable!$A$2:$A$98,0))))+HEX2DEC(C16))</f>
        <v>A0268120</v>
      </c>
      <c r="E16" s="100" t="s">
        <v>153</v>
      </c>
      <c r="F16" s="100" t="s">
        <v>3049</v>
      </c>
      <c r="G16" s="100" t="s">
        <v>3050</v>
      </c>
      <c r="H16" s="100">
        <v>0</v>
      </c>
      <c r="I16" s="102" t="s">
        <v>3051</v>
      </c>
      <c r="J16" s="100" t="s">
        <v>3052</v>
      </c>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row>
    <row r="17" spans="1:60" s="12" customFormat="1">
      <c r="A17" s="103" t="s">
        <v>48</v>
      </c>
      <c r="B17" s="104" t="s">
        <v>3053</v>
      </c>
      <c r="C17" s="105">
        <v>124</v>
      </c>
      <c r="D17" s="1" t="str">
        <f>DEC2HEX(HEX2DEC(INDEX(BaseAddressTable!$B$2:$B$98,(MATCH(A17,BaseAddressTable!$A$2:$A$98,0))))+HEX2DEC(C17))</f>
        <v>A0268124</v>
      </c>
      <c r="E17" s="104" t="s">
        <v>153</v>
      </c>
      <c r="F17" s="104" t="s">
        <v>3054</v>
      </c>
      <c r="G17" s="104" t="s">
        <v>145</v>
      </c>
      <c r="H17" s="104">
        <v>0</v>
      </c>
      <c r="I17" s="106" t="s">
        <v>3055</v>
      </c>
      <c r="J17" s="104" t="s">
        <v>3056</v>
      </c>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row>
    <row r="18" spans="1:60" s="12" customFormat="1">
      <c r="A18" s="42" t="s">
        <v>48</v>
      </c>
      <c r="B18" s="44" t="s">
        <v>3057</v>
      </c>
      <c r="C18" s="107">
        <v>128</v>
      </c>
      <c r="D18" s="1" t="str">
        <f>DEC2HEX(HEX2DEC(INDEX(BaseAddressTable!$B$2:$B$98,(MATCH(A18,BaseAddressTable!$A$2:$A$98,0))))+HEX2DEC(C18))</f>
        <v>A0268128</v>
      </c>
      <c r="E18" s="44" t="s">
        <v>153</v>
      </c>
      <c r="F18" s="44" t="s">
        <v>3058</v>
      </c>
      <c r="G18" s="44" t="s">
        <v>1928</v>
      </c>
      <c r="H18" s="44">
        <v>0</v>
      </c>
      <c r="I18" s="49" t="s">
        <v>3059</v>
      </c>
      <c r="J18" s="44" t="s">
        <v>3060</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row>
    <row r="19" spans="1:60" s="12" customFormat="1">
      <c r="A19" s="45" t="s">
        <v>48</v>
      </c>
      <c r="B19" s="46" t="s">
        <v>3057</v>
      </c>
      <c r="C19" s="47">
        <v>128</v>
      </c>
      <c r="D19" s="1" t="str">
        <f>DEC2HEX(HEX2DEC(INDEX(BaseAddressTable!$B$2:$B$98,(MATCH(A19,BaseAddressTable!$A$2:$A$98,0))))+HEX2DEC(C19))</f>
        <v>A0268128</v>
      </c>
      <c r="E19" s="46" t="s">
        <v>153</v>
      </c>
      <c r="F19" s="46" t="s">
        <v>3061</v>
      </c>
      <c r="G19" s="46" t="s">
        <v>262</v>
      </c>
      <c r="H19" s="46">
        <v>0</v>
      </c>
      <c r="I19" s="50" t="s">
        <v>3062</v>
      </c>
      <c r="J19" s="46" t="s">
        <v>3063</v>
      </c>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row>
    <row r="20" spans="1:60" s="12" customFormat="1">
      <c r="A20" s="45" t="s">
        <v>48</v>
      </c>
      <c r="B20" s="46" t="s">
        <v>3064</v>
      </c>
      <c r="C20" s="47" t="s">
        <v>3065</v>
      </c>
      <c r="D20" s="1" t="str">
        <f>DEC2HEX(HEX2DEC(INDEX(BaseAddressTable!$B$2:$B$98,(MATCH(A20,BaseAddressTable!$A$2:$A$98,0))))+HEX2DEC(C20))</f>
        <v>A026812C</v>
      </c>
      <c r="E20" s="46" t="s">
        <v>153</v>
      </c>
      <c r="F20" s="46" t="s">
        <v>3058</v>
      </c>
      <c r="G20" s="46" t="s">
        <v>1928</v>
      </c>
      <c r="H20" s="46">
        <v>0</v>
      </c>
      <c r="I20" s="50" t="s">
        <v>3066</v>
      </c>
      <c r="J20" s="46" t="s">
        <v>3067</v>
      </c>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row>
    <row r="21" spans="1:60">
      <c r="A21" s="45" t="s">
        <v>48</v>
      </c>
      <c r="B21" s="46" t="s">
        <v>3064</v>
      </c>
      <c r="C21" s="47" t="s">
        <v>3065</v>
      </c>
      <c r="D21" s="1" t="str">
        <f>DEC2HEX(HEX2DEC(INDEX(BaseAddressTable!$B$2:$B$98,(MATCH(A21,BaseAddressTable!$A$2:$A$98,0))))+HEX2DEC(C21))</f>
        <v>A026812C</v>
      </c>
      <c r="E21" s="46" t="s">
        <v>153</v>
      </c>
      <c r="F21" s="46" t="s">
        <v>3061</v>
      </c>
      <c r="G21" s="46" t="s">
        <v>262</v>
      </c>
      <c r="H21" s="46">
        <v>0</v>
      </c>
      <c r="I21" s="50" t="s">
        <v>3068</v>
      </c>
      <c r="J21" s="46" t="s">
        <v>3069</v>
      </c>
    </row>
    <row r="22" spans="1:60">
      <c r="A22" s="45" t="s">
        <v>48</v>
      </c>
      <c r="B22" s="46" t="s">
        <v>3070</v>
      </c>
      <c r="C22" s="47">
        <v>130</v>
      </c>
      <c r="D22" s="1" t="str">
        <f>DEC2HEX(HEX2DEC(INDEX(BaseAddressTable!$B$2:$B$98,(MATCH(A22,BaseAddressTable!$A$2:$A$98,0))))+HEX2DEC(C22))</f>
        <v>A0268130</v>
      </c>
      <c r="E22" s="46" t="s">
        <v>153</v>
      </c>
      <c r="F22" s="46" t="s">
        <v>3058</v>
      </c>
      <c r="G22" s="46" t="s">
        <v>1928</v>
      </c>
      <c r="H22" s="46">
        <v>0</v>
      </c>
      <c r="I22" s="50" t="s">
        <v>3071</v>
      </c>
      <c r="J22" s="46" t="s">
        <v>3072</v>
      </c>
    </row>
    <row r="23" spans="1:60">
      <c r="A23" s="45" t="s">
        <v>48</v>
      </c>
      <c r="B23" s="46" t="s">
        <v>3070</v>
      </c>
      <c r="C23" s="47">
        <v>130</v>
      </c>
      <c r="D23" s="1" t="str">
        <f>DEC2HEX(HEX2DEC(INDEX(BaseAddressTable!$B$2:$B$98,(MATCH(A23,BaseAddressTable!$A$2:$A$98,0))))+HEX2DEC(C23))</f>
        <v>A0268130</v>
      </c>
      <c r="E23" s="46" t="s">
        <v>153</v>
      </c>
      <c r="F23" s="46" t="s">
        <v>3061</v>
      </c>
      <c r="G23" s="46" t="s">
        <v>262</v>
      </c>
      <c r="H23" s="46">
        <v>0</v>
      </c>
      <c r="I23" s="50" t="s">
        <v>3073</v>
      </c>
      <c r="J23" s="46" t="s">
        <v>3074</v>
      </c>
    </row>
    <row r="24" spans="1:60">
      <c r="A24" s="1" t="s">
        <v>48</v>
      </c>
      <c r="B24" s="1" t="s">
        <v>3075</v>
      </c>
      <c r="C24" s="4">
        <v>200</v>
      </c>
      <c r="D24" s="1" t="str">
        <f>DEC2HEX(HEX2DEC(INDEX(BaseAddressTable!$B$2:$B$98,(MATCH(A24,BaseAddressTable!$A$2:$A$98,0))))+HEX2DEC(C24))</f>
        <v>A0268200</v>
      </c>
      <c r="E24" s="1" t="s">
        <v>133</v>
      </c>
      <c r="F24" s="1" t="s">
        <v>3076</v>
      </c>
      <c r="G24" s="1" t="s">
        <v>145</v>
      </c>
      <c r="H24" s="4">
        <v>0</v>
      </c>
      <c r="I24" s="7" t="s">
        <v>3077</v>
      </c>
      <c r="J24" s="1" t="s">
        <v>3078</v>
      </c>
    </row>
    <row r="25" spans="1:60" s="11" customFormat="1">
      <c r="A25" s="1" t="s">
        <v>48</v>
      </c>
      <c r="B25" s="1" t="s">
        <v>3079</v>
      </c>
      <c r="C25" s="4">
        <v>204</v>
      </c>
      <c r="D25" s="1" t="str">
        <f>DEC2HEX(HEX2DEC(INDEX(BaseAddressTable!$B$2:$B$98,(MATCH(A25,BaseAddressTable!$A$2:$A$98,0))))+HEX2DEC(C25))</f>
        <v>A0268204</v>
      </c>
      <c r="E25" s="1" t="s">
        <v>133</v>
      </c>
      <c r="F25" s="1" t="s">
        <v>3080</v>
      </c>
      <c r="G25" s="1" t="s">
        <v>145</v>
      </c>
      <c r="H25" s="4">
        <v>0</v>
      </c>
      <c r="I25" s="1" t="s">
        <v>3081</v>
      </c>
      <c r="J25" s="1" t="s">
        <v>3082</v>
      </c>
    </row>
    <row r="26" spans="1:60" s="11" customFormat="1">
      <c r="A26" s="1" t="s">
        <v>48</v>
      </c>
      <c r="B26" s="1" t="s">
        <v>3083</v>
      </c>
      <c r="C26" s="4">
        <v>208</v>
      </c>
      <c r="D26" s="1" t="str">
        <f>DEC2HEX(HEX2DEC(INDEX(BaseAddressTable!$B$2:$B$98,(MATCH(A26,BaseAddressTable!$A$2:$A$98,0))))+HEX2DEC(C26))</f>
        <v>A0268208</v>
      </c>
      <c r="E26" s="1" t="s">
        <v>133</v>
      </c>
      <c r="F26" s="1" t="s">
        <v>3084</v>
      </c>
      <c r="G26" s="1" t="s">
        <v>145</v>
      </c>
      <c r="H26" s="1">
        <v>0</v>
      </c>
      <c r="I26" s="1" t="s">
        <v>3085</v>
      </c>
      <c r="J26" s="1" t="s">
        <v>3086</v>
      </c>
    </row>
    <row r="27" spans="1:60">
      <c r="A27" s="42" t="s">
        <v>48</v>
      </c>
      <c r="B27" s="44" t="s">
        <v>3087</v>
      </c>
      <c r="C27" s="44">
        <v>410</v>
      </c>
      <c r="D27" s="1" t="str">
        <f>DEC2HEX(HEX2DEC(INDEX(BaseAddressTable!$B$2:$B$98,(MATCH(A27,BaseAddressTable!$A$2:$A$98,0))))+HEX2DEC(C27))</f>
        <v>A0268410</v>
      </c>
      <c r="E27" s="44" t="s">
        <v>153</v>
      </c>
      <c r="F27" s="44" t="s">
        <v>3088</v>
      </c>
      <c r="G27" s="44" t="s">
        <v>166</v>
      </c>
      <c r="H27" s="44">
        <v>0</v>
      </c>
      <c r="I27" s="49" t="s">
        <v>3089</v>
      </c>
      <c r="J27" s="44" t="s">
        <v>3090</v>
      </c>
    </row>
    <row r="28" spans="1:60" ht="86.4">
      <c r="A28" s="1" t="s">
        <v>48</v>
      </c>
      <c r="B28" s="1" t="s">
        <v>3091</v>
      </c>
      <c r="C28" s="4">
        <v>1000</v>
      </c>
      <c r="D28" s="1" t="str">
        <f>DEC2HEX(HEX2DEC(INDEX(BaseAddressTable!$B$2:$B$98,(MATCH(A28,BaseAddressTable!$A$2:$A$98,0))))+HEX2DEC(C28))</f>
        <v>A0269000</v>
      </c>
      <c r="E28" s="1" t="s">
        <v>153</v>
      </c>
      <c r="F28" s="1" t="s">
        <v>3092</v>
      </c>
      <c r="G28" s="1" t="s">
        <v>145</v>
      </c>
      <c r="H28" s="1">
        <v>0</v>
      </c>
      <c r="I28" s="5" t="s">
        <v>3093</v>
      </c>
      <c r="J28" s="5" t="s">
        <v>3094</v>
      </c>
    </row>
    <row r="29" spans="1:60" s="12" customFormat="1">
      <c r="A29" s="1" t="s">
        <v>48</v>
      </c>
      <c r="B29" s="1" t="s">
        <v>3095</v>
      </c>
      <c r="C29" s="4">
        <v>1004</v>
      </c>
      <c r="D29" s="1" t="str">
        <f>DEC2HEX(HEX2DEC(INDEX(BaseAddressTable!$B$2:$B$98,(MATCH(A29,BaseAddressTable!$A$2:$A$98,0))))+HEX2DEC(C29))</f>
        <v>A0269004</v>
      </c>
      <c r="E29" s="1" t="s">
        <v>153</v>
      </c>
      <c r="F29" s="1" t="s">
        <v>3096</v>
      </c>
      <c r="G29" s="1" t="s">
        <v>145</v>
      </c>
      <c r="H29" s="1">
        <v>0</v>
      </c>
      <c r="I29" s="1" t="s">
        <v>3097</v>
      </c>
      <c r="J29" s="1" t="s">
        <v>3098</v>
      </c>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row>
    <row r="30" spans="1:60" s="12" customFormat="1">
      <c r="A30" s="1" t="s">
        <v>48</v>
      </c>
      <c r="B30" s="1" t="s">
        <v>3099</v>
      </c>
      <c r="C30" s="4">
        <v>1008</v>
      </c>
      <c r="D30" s="1" t="str">
        <f>DEC2HEX(HEX2DEC(INDEX(BaseAddressTable!$B$2:$B$98,(MATCH(A30,BaseAddressTable!$A$2:$A$98,0))))+HEX2DEC(C30))</f>
        <v>A0269008</v>
      </c>
      <c r="E30" s="1" t="s">
        <v>153</v>
      </c>
      <c r="F30" s="1" t="s">
        <v>3100</v>
      </c>
      <c r="G30" s="1" t="s">
        <v>145</v>
      </c>
      <c r="H30" s="1">
        <v>0</v>
      </c>
      <c r="I30" s="5" t="s">
        <v>3101</v>
      </c>
      <c r="J30" s="1" t="s">
        <v>3102</v>
      </c>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row>
    <row r="31" spans="1:60" s="12" customFormat="1" ht="43.2">
      <c r="A31" s="1" t="s">
        <v>48</v>
      </c>
      <c r="B31" s="1" t="s">
        <v>3103</v>
      </c>
      <c r="C31" s="4" t="s">
        <v>3104</v>
      </c>
      <c r="D31" s="1" t="str">
        <f>DEC2HEX(HEX2DEC(INDEX(BaseAddressTable!$B$2:$B$98,(MATCH(A31,BaseAddressTable!$A$2:$A$98,0))))+HEX2DEC(C31))</f>
        <v>A026900C</v>
      </c>
      <c r="E31" s="1" t="s">
        <v>153</v>
      </c>
      <c r="F31" s="1" t="s">
        <v>3105</v>
      </c>
      <c r="G31" s="1" t="s">
        <v>145</v>
      </c>
      <c r="H31" s="1">
        <v>0</v>
      </c>
      <c r="I31" s="5" t="s">
        <v>3106</v>
      </c>
      <c r="J31" s="5" t="s">
        <v>3107</v>
      </c>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row>
    <row r="32" spans="1:60" s="12" customFormat="1" ht="43.2">
      <c r="A32" s="1" t="s">
        <v>48</v>
      </c>
      <c r="B32" s="1" t="s">
        <v>3108</v>
      </c>
      <c r="C32" s="4">
        <v>1010</v>
      </c>
      <c r="D32" s="1" t="str">
        <f>DEC2HEX(HEX2DEC(INDEX(BaseAddressTable!$B$2:$B$98,(MATCH(A32,BaseAddressTable!$A$2:$A$98,0))))+HEX2DEC(C32))</f>
        <v>A0269010</v>
      </c>
      <c r="E32" s="1" t="s">
        <v>153</v>
      </c>
      <c r="F32" s="1" t="s">
        <v>3109</v>
      </c>
      <c r="G32" s="1" t="s">
        <v>145</v>
      </c>
      <c r="H32" s="1">
        <v>0</v>
      </c>
      <c r="I32" s="5" t="s">
        <v>3110</v>
      </c>
      <c r="J32" s="5" t="s">
        <v>3111</v>
      </c>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row>
    <row r="33" spans="1:60" s="12" customFormat="1">
      <c r="A33" s="1" t="s">
        <v>48</v>
      </c>
      <c r="B33" s="1" t="s">
        <v>3112</v>
      </c>
      <c r="C33" s="4">
        <v>1014</v>
      </c>
      <c r="D33" s="1" t="str">
        <f>DEC2HEX(HEX2DEC(INDEX(BaseAddressTable!$B$2:$B$98,(MATCH(A33,BaseAddressTable!$A$2:$A$98,0))))+HEX2DEC(C33))</f>
        <v>A0269014</v>
      </c>
      <c r="E33" s="1" t="s">
        <v>153</v>
      </c>
      <c r="F33" s="1" t="s">
        <v>3113</v>
      </c>
      <c r="G33" s="1" t="s">
        <v>145</v>
      </c>
      <c r="H33" s="1">
        <v>0</v>
      </c>
      <c r="I33" s="1" t="s">
        <v>3114</v>
      </c>
      <c r="J33" s="1" t="s">
        <v>3115</v>
      </c>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row>
    <row r="34" spans="1:60" s="12" customFormat="1">
      <c r="A34" s="1" t="s">
        <v>48</v>
      </c>
      <c r="B34" s="1" t="s">
        <v>3116</v>
      </c>
      <c r="C34" s="4">
        <v>1018</v>
      </c>
      <c r="D34" s="1" t="str">
        <f>DEC2HEX(HEX2DEC(INDEX(BaseAddressTable!$B$2:$B$98,(MATCH(A34,BaseAddressTable!$A$2:$A$98,0))))+HEX2DEC(C34))</f>
        <v>A0269018</v>
      </c>
      <c r="E34" s="1" t="s">
        <v>153</v>
      </c>
      <c r="F34" s="1" t="s">
        <v>3117</v>
      </c>
      <c r="G34" s="1" t="s">
        <v>145</v>
      </c>
      <c r="H34" s="1">
        <v>0</v>
      </c>
      <c r="I34" s="1" t="s">
        <v>3114</v>
      </c>
      <c r="J34" s="1" t="s">
        <v>3118</v>
      </c>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row>
    <row r="35" spans="1:60" s="12" customFormat="1">
      <c r="A35" s="1" t="s">
        <v>48</v>
      </c>
      <c r="B35" s="1" t="s">
        <v>3119</v>
      </c>
      <c r="C35" s="4" t="s">
        <v>3120</v>
      </c>
      <c r="D35" s="1" t="str">
        <f>DEC2HEX(HEX2DEC(INDEX(BaseAddressTable!$B$2:$B$98,(MATCH(A35,BaseAddressTable!$A$2:$A$98,0))))+HEX2DEC(C35))</f>
        <v>A026901C</v>
      </c>
      <c r="E35" s="1" t="s">
        <v>153</v>
      </c>
      <c r="F35" s="1" t="s">
        <v>3121</v>
      </c>
      <c r="G35" s="1" t="s">
        <v>145</v>
      </c>
      <c r="H35" s="1">
        <v>0</v>
      </c>
      <c r="I35" s="1" t="s">
        <v>3122</v>
      </c>
      <c r="J35" s="1" t="s">
        <v>3123</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row>
    <row r="36" spans="1:60" s="12" customFormat="1">
      <c r="A36" s="1" t="s">
        <v>48</v>
      </c>
      <c r="B36" s="1" t="s">
        <v>3124</v>
      </c>
      <c r="C36" s="4">
        <v>1040</v>
      </c>
      <c r="D36" s="1" t="str">
        <f>DEC2HEX(HEX2DEC(INDEX(BaseAddressTable!$B$2:$B$98,(MATCH(A36,BaseAddressTable!$A$2:$A$98,0))))+HEX2DEC(C36))</f>
        <v>A0269040</v>
      </c>
      <c r="E36" s="1" t="s">
        <v>133</v>
      </c>
      <c r="F36" s="1" t="s">
        <v>3125</v>
      </c>
      <c r="G36" s="1" t="s">
        <v>145</v>
      </c>
      <c r="H36" s="1">
        <v>0</v>
      </c>
      <c r="I36" s="1" t="s">
        <v>3126</v>
      </c>
      <c r="J36" s="1" t="s">
        <v>3127</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row>
    <row r="37" spans="1:60" s="12" customFormat="1">
      <c r="A37" s="1" t="s">
        <v>48</v>
      </c>
      <c r="B37" s="1" t="s">
        <v>3128</v>
      </c>
      <c r="C37" s="4">
        <v>1044</v>
      </c>
      <c r="D37" s="1" t="str">
        <f>DEC2HEX(HEX2DEC(INDEX(BaseAddressTable!$B$2:$B$98,(MATCH(A37,BaseAddressTable!$A$2:$A$98,0))))+HEX2DEC(C37))</f>
        <v>A0269044</v>
      </c>
      <c r="E37" s="1" t="s">
        <v>133</v>
      </c>
      <c r="F37" s="1" t="s">
        <v>3129</v>
      </c>
      <c r="G37" s="1" t="s">
        <v>145</v>
      </c>
      <c r="H37" s="1">
        <v>0</v>
      </c>
      <c r="I37" s="1" t="s">
        <v>3126</v>
      </c>
      <c r="J37" s="1" t="s">
        <v>3130</v>
      </c>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row>
    <row r="38" spans="1:60" s="12" customFormat="1">
      <c r="A38" s="1" t="s">
        <v>48</v>
      </c>
      <c r="B38" s="1" t="s">
        <v>3131</v>
      </c>
      <c r="C38" s="4">
        <v>1048</v>
      </c>
      <c r="D38" s="1" t="str">
        <f>DEC2HEX(HEX2DEC(INDEX(BaseAddressTable!$B$2:$B$98,(MATCH(A38,BaseAddressTable!$A$2:$A$98,0))))+HEX2DEC(C38))</f>
        <v>A0269048</v>
      </c>
      <c r="E38" s="1" t="s">
        <v>133</v>
      </c>
      <c r="F38" s="1" t="s">
        <v>3132</v>
      </c>
      <c r="G38" s="1" t="s">
        <v>145</v>
      </c>
      <c r="H38" s="1">
        <v>0</v>
      </c>
      <c r="I38" s="1" t="s">
        <v>3126</v>
      </c>
      <c r="J38" s="1" t="s">
        <v>3133</v>
      </c>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row>
    <row r="39" spans="1:60" s="12" customFormat="1">
      <c r="A39" s="1" t="s">
        <v>48</v>
      </c>
      <c r="B39" s="1" t="s">
        <v>3134</v>
      </c>
      <c r="C39" s="4" t="s">
        <v>3135</v>
      </c>
      <c r="D39" s="1" t="str">
        <f>DEC2HEX(HEX2DEC(INDEX(BaseAddressTable!$B$2:$B$98,(MATCH(A39,BaseAddressTable!$A$2:$A$98,0))))+HEX2DEC(C39))</f>
        <v>A026904C</v>
      </c>
      <c r="E39" s="1" t="s">
        <v>133</v>
      </c>
      <c r="F39" s="1" t="s">
        <v>3136</v>
      </c>
      <c r="G39" s="1" t="s">
        <v>145</v>
      </c>
      <c r="H39" s="1">
        <v>0</v>
      </c>
      <c r="I39" s="1" t="s">
        <v>3126</v>
      </c>
      <c r="J39" s="1" t="s">
        <v>3137</v>
      </c>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row>
    <row r="40" spans="1:60" s="12" customFormat="1">
      <c r="A40" s="1" t="s">
        <v>48</v>
      </c>
      <c r="B40" s="1" t="s">
        <v>3138</v>
      </c>
      <c r="C40" s="4">
        <v>1050</v>
      </c>
      <c r="D40" s="1" t="str">
        <f>DEC2HEX(HEX2DEC(INDEX(BaseAddressTable!$B$2:$B$98,(MATCH(A40,BaseAddressTable!$A$2:$A$98,0))))+HEX2DEC(C40))</f>
        <v>A0269050</v>
      </c>
      <c r="E40" s="1" t="s">
        <v>133</v>
      </c>
      <c r="F40" s="1" t="s">
        <v>3139</v>
      </c>
      <c r="G40" s="1" t="s">
        <v>145</v>
      </c>
      <c r="H40" s="1">
        <v>0</v>
      </c>
      <c r="I40" s="1" t="s">
        <v>3126</v>
      </c>
      <c r="J40" s="1" t="s">
        <v>3140</v>
      </c>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row>
    <row r="41" spans="1:60" s="12" customFormat="1">
      <c r="A41" s="1" t="s">
        <v>48</v>
      </c>
      <c r="B41" s="1" t="s">
        <v>3141</v>
      </c>
      <c r="C41" s="4">
        <v>1054</v>
      </c>
      <c r="D41" s="1" t="str">
        <f>DEC2HEX(HEX2DEC(INDEX(BaseAddressTable!$B$2:$B$98,(MATCH(A41,BaseAddressTable!$A$2:$A$98,0))))+HEX2DEC(C41))</f>
        <v>A0269054</v>
      </c>
      <c r="E41" s="1" t="s">
        <v>133</v>
      </c>
      <c r="F41" s="1" t="s">
        <v>3142</v>
      </c>
      <c r="G41" s="1" t="s">
        <v>145</v>
      </c>
      <c r="H41" s="1">
        <v>0</v>
      </c>
      <c r="I41" s="1" t="s">
        <v>3126</v>
      </c>
      <c r="J41" s="1" t="s">
        <v>3143</v>
      </c>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row>
    <row r="42" spans="1:60" s="12" customFormat="1">
      <c r="A42" s="1" t="s">
        <v>48</v>
      </c>
      <c r="B42" s="1" t="s">
        <v>3144</v>
      </c>
      <c r="C42" s="4">
        <v>1058</v>
      </c>
      <c r="D42" s="1" t="str">
        <f>DEC2HEX(HEX2DEC(INDEX(BaseAddressTable!$B$2:$B$98,(MATCH(A42,BaseAddressTable!$A$2:$A$98,0))))+HEX2DEC(C42))</f>
        <v>A0269058</v>
      </c>
      <c r="E42" s="1" t="s">
        <v>133</v>
      </c>
      <c r="F42" s="1" t="s">
        <v>3145</v>
      </c>
      <c r="G42" s="1" t="s">
        <v>145</v>
      </c>
      <c r="H42" s="1">
        <v>0</v>
      </c>
      <c r="I42" s="1" t="s">
        <v>3126</v>
      </c>
      <c r="J42" s="1" t="s">
        <v>3146</v>
      </c>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row>
    <row r="43" spans="1:60" s="12" customFormat="1">
      <c r="A43" s="1" t="s">
        <v>48</v>
      </c>
      <c r="B43" s="1" t="s">
        <v>3147</v>
      </c>
      <c r="C43" s="4" t="s">
        <v>3148</v>
      </c>
      <c r="D43" s="1" t="str">
        <f>DEC2HEX(HEX2DEC(INDEX(BaseAddressTable!$B$2:$B$98,(MATCH(A43,BaseAddressTable!$A$2:$A$98,0))))+HEX2DEC(C43))</f>
        <v>A026905C</v>
      </c>
      <c r="E43" s="1" t="s">
        <v>133</v>
      </c>
      <c r="F43" s="1" t="s">
        <v>3149</v>
      </c>
      <c r="G43" s="1" t="s">
        <v>145</v>
      </c>
      <c r="H43" s="1">
        <v>0</v>
      </c>
      <c r="I43" s="1" t="s">
        <v>3126</v>
      </c>
      <c r="J43" s="1" t="s">
        <v>3150</v>
      </c>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row>
    <row r="44" spans="1:60" s="12" customFormat="1">
      <c r="A44" s="1" t="s">
        <v>48</v>
      </c>
      <c r="B44" s="1" t="s">
        <v>3151</v>
      </c>
      <c r="C44" s="4">
        <v>1080</v>
      </c>
      <c r="D44" s="1" t="str">
        <f>DEC2HEX(HEX2DEC(INDEX(BaseAddressTable!$B$2:$B$98,(MATCH(A44,BaseAddressTable!$A$2:$A$98,0))))+HEX2DEC(C44))</f>
        <v>A0269080</v>
      </c>
      <c r="E44" s="1" t="s">
        <v>153</v>
      </c>
      <c r="F44" s="1" t="s">
        <v>3152</v>
      </c>
      <c r="G44" s="1" t="s">
        <v>145</v>
      </c>
      <c r="H44" s="1">
        <v>0</v>
      </c>
      <c r="I44" s="1" t="s">
        <v>3153</v>
      </c>
      <c r="J44" s="1" t="s">
        <v>3154</v>
      </c>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row>
    <row r="45" spans="1:60" s="12" customFormat="1">
      <c r="A45" s="1" t="s">
        <v>48</v>
      </c>
      <c r="B45" s="1" t="s">
        <v>3155</v>
      </c>
      <c r="C45" s="4">
        <v>1084</v>
      </c>
      <c r="D45" s="1" t="str">
        <f>DEC2HEX(HEX2DEC(INDEX(BaseAddressTable!$B$2:$B$98,(MATCH(A45,BaseAddressTable!$A$2:$A$98,0))))+HEX2DEC(C45))</f>
        <v>A0269084</v>
      </c>
      <c r="E45" s="1" t="s">
        <v>153</v>
      </c>
      <c r="F45" s="1" t="s">
        <v>3156</v>
      </c>
      <c r="G45" s="1" t="s">
        <v>145</v>
      </c>
      <c r="H45" s="1">
        <v>0</v>
      </c>
      <c r="I45" s="1" t="s">
        <v>3153</v>
      </c>
      <c r="J45" s="1" t="s">
        <v>3157</v>
      </c>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row>
    <row r="46" spans="1:60" s="12" customFormat="1">
      <c r="A46" s="1" t="s">
        <v>48</v>
      </c>
      <c r="B46" s="1" t="s">
        <v>3158</v>
      </c>
      <c r="C46" s="4">
        <v>1090</v>
      </c>
      <c r="D46" s="1" t="str">
        <f>DEC2HEX(HEX2DEC(INDEX(BaseAddressTable!$B$2:$B$98,(MATCH(A46,BaseAddressTable!$A$2:$A$98,0))))+HEX2DEC(C46))</f>
        <v>A0269090</v>
      </c>
      <c r="E46" s="1" t="s">
        <v>153</v>
      </c>
      <c r="F46" s="1" t="s">
        <v>3159</v>
      </c>
      <c r="G46" s="1" t="s">
        <v>145</v>
      </c>
      <c r="H46" s="1">
        <v>0</v>
      </c>
      <c r="I46" s="1" t="s">
        <v>3153</v>
      </c>
      <c r="J46" s="1" t="s">
        <v>3160</v>
      </c>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row>
    <row r="47" spans="1:60">
      <c r="A47" s="1" t="s">
        <v>48</v>
      </c>
      <c r="B47" s="1" t="s">
        <v>3161</v>
      </c>
      <c r="C47" s="4">
        <v>1094</v>
      </c>
      <c r="D47" s="1" t="str">
        <f>DEC2HEX(HEX2DEC(INDEX(BaseAddressTable!$B$2:$B$98,(MATCH(A47,BaseAddressTable!$A$2:$A$98,0))))+HEX2DEC(C47))</f>
        <v>A0269094</v>
      </c>
      <c r="E47" s="1" t="s">
        <v>153</v>
      </c>
      <c r="F47" s="1" t="s">
        <v>3162</v>
      </c>
      <c r="G47" s="1" t="s">
        <v>145</v>
      </c>
      <c r="H47" s="1">
        <v>0</v>
      </c>
      <c r="I47" s="1" t="s">
        <v>3153</v>
      </c>
      <c r="J47" s="1" t="s">
        <v>3163</v>
      </c>
    </row>
    <row r="48" spans="1:60">
      <c r="A48" s="1" t="s">
        <v>48</v>
      </c>
      <c r="B48" s="1" t="s">
        <v>3164</v>
      </c>
      <c r="C48" s="4" t="s">
        <v>3165</v>
      </c>
      <c r="D48" s="1" t="str">
        <f>DEC2HEX(HEX2DEC(INDEX(BaseAddressTable!$B$2:$B$98,(MATCH(A48,BaseAddressTable!$A$2:$A$98,0))))+HEX2DEC(C48))</f>
        <v>A02690A0</v>
      </c>
      <c r="E48" s="1" t="s">
        <v>153</v>
      </c>
      <c r="F48" s="1" t="s">
        <v>3166</v>
      </c>
      <c r="G48" s="1" t="s">
        <v>166</v>
      </c>
      <c r="H48" s="1">
        <v>0</v>
      </c>
      <c r="I48" s="1" t="s">
        <v>3167</v>
      </c>
      <c r="J48" s="1" t="s">
        <v>3168</v>
      </c>
    </row>
    <row r="49" spans="1:10">
      <c r="A49" s="1" t="s">
        <v>48</v>
      </c>
      <c r="B49" s="1" t="s">
        <v>3169</v>
      </c>
      <c r="C49" s="4" t="s">
        <v>3170</v>
      </c>
      <c r="D49" s="1" t="str">
        <f>DEC2HEX(HEX2DEC(INDEX(BaseAddressTable!$B$2:$B$98,(MATCH(A49,BaseAddressTable!$A$2:$A$98,0))))+HEX2DEC(C49))</f>
        <v>A02690A4</v>
      </c>
      <c r="E49" s="1" t="s">
        <v>153</v>
      </c>
      <c r="F49" s="1" t="s">
        <v>3171</v>
      </c>
      <c r="G49" s="1" t="s">
        <v>255</v>
      </c>
      <c r="H49" s="1">
        <v>0</v>
      </c>
      <c r="I49" s="1" t="s">
        <v>3172</v>
      </c>
      <c r="J49" s="1" t="s">
        <v>3173</v>
      </c>
    </row>
    <row r="50" spans="1:10">
      <c r="A50" s="1" t="s">
        <v>48</v>
      </c>
      <c r="B50" s="1" t="s">
        <v>3174</v>
      </c>
      <c r="C50" s="4" t="s">
        <v>895</v>
      </c>
      <c r="D50" s="1" t="str">
        <f>DEC2HEX(HEX2DEC(INDEX(BaseAddressTable!$B$2:$B$98,(MATCH(A50,BaseAddressTable!$A$2:$A$98,0))))+HEX2DEC(C50))</f>
        <v>A0269FFC</v>
      </c>
      <c r="E50" s="1" t="s">
        <v>153</v>
      </c>
      <c r="F50" s="1" t="s">
        <v>3175</v>
      </c>
      <c r="G50" s="1" t="s">
        <v>145</v>
      </c>
      <c r="H50" s="1" t="s">
        <v>3176</v>
      </c>
      <c r="I50" s="1"/>
      <c r="J50"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F58789EF5D34489BFBE39DC546DF58" ma:contentTypeVersion="12" ma:contentTypeDescription="Create a new document." ma:contentTypeScope="" ma:versionID="e341ab3090bfa5577e2e0dfff506a332">
  <xsd:schema xmlns:xsd="http://www.w3.org/2001/XMLSchema" xmlns:xs="http://www.w3.org/2001/XMLSchema" xmlns:p="http://schemas.microsoft.com/office/2006/metadata/properties" xmlns:ns2="807a00f3-70c0-4d8e-b0ee-0dcecdad71e0" xmlns:ns3="0eb0b7e2-e546-40f2-a15a-2b1cebeb84e4" targetNamespace="http://schemas.microsoft.com/office/2006/metadata/properties" ma:root="true" ma:fieldsID="9fab7409a3c1e3ffb95b804a6175e956" ns2:_="" ns3:_="">
    <xsd:import namespace="807a00f3-70c0-4d8e-b0ee-0dcecdad71e0"/>
    <xsd:import namespace="0eb0b7e2-e546-40f2-a15a-2b1cebeb84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7a00f3-70c0-4d8e-b0ee-0dcecdad71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b0b7e2-e546-40f2-a15a-2b1cebeb84e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0eb0b7e2-e546-40f2-a15a-2b1cebeb84e4">
      <UserInfo>
        <DisplayName>Austin Lloyd</DisplayName>
        <AccountId>56</AccountId>
        <AccountType/>
      </UserInfo>
      <UserInfo>
        <DisplayName>Jason Snow</DisplayName>
        <AccountId>48</AccountId>
        <AccountType/>
      </UserInfo>
    </SharedWithUsers>
  </documentManagement>
</p:properties>
</file>

<file path=customXml/itemProps1.xml><?xml version="1.0" encoding="utf-8"?>
<ds:datastoreItem xmlns:ds="http://schemas.openxmlformats.org/officeDocument/2006/customXml" ds:itemID="{B977EAED-64CF-46FE-8116-8FB450DBF5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7a00f3-70c0-4d8e-b0ee-0dcecdad71e0"/>
    <ds:schemaRef ds:uri="0eb0b7e2-e546-40f2-a15a-2b1cebeb84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645280-8E2E-4B07-BDA7-BE18858F6EF3}">
  <ds:schemaRefs>
    <ds:schemaRef ds:uri="http://schemas.microsoft.com/sharepoint/v3/contenttype/forms"/>
  </ds:schemaRefs>
</ds:datastoreItem>
</file>

<file path=customXml/itemProps3.xml><?xml version="1.0" encoding="utf-8"?>
<ds:datastoreItem xmlns:ds="http://schemas.openxmlformats.org/officeDocument/2006/customXml" ds:itemID="{7B91A19E-32AB-4F3F-AB74-72907C6503EF}">
  <ds:schemaRefs>
    <ds:schemaRef ds:uri="http://schemas.microsoft.com/office/2006/metadata/properties"/>
    <ds:schemaRef ds:uri="http://schemas.microsoft.com/office/infopath/2007/PartnerControls"/>
    <ds:schemaRef ds:uri="0eb0b7e2-e546-40f2-a15a-2b1cebeb84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BaseAddressTable</vt:lpstr>
      <vt:lpstr>TOP_CTRL_CMN</vt:lpstr>
      <vt:lpstr>TOP_CTRL_DATAPATH_B0</vt:lpstr>
      <vt:lpstr>TOP_CTRL_DATAPATH_B1</vt:lpstr>
      <vt:lpstr>TOP_CTRL_ORAN_LPHY_B0</vt:lpstr>
      <vt:lpstr>TOP_CTRL_ORAN_LPHY_B1</vt:lpstr>
      <vt:lpstr>TOP_CTRL_HW</vt:lpstr>
      <vt:lpstr>TOP_CTRL_INTR</vt:lpstr>
      <vt:lpstr>TOP_CTRL_TEST</vt:lpstr>
      <vt:lpstr>TOP_CTRL_HELPCHIP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Shehanaj Begum</dc:creator>
  <cp:keywords/>
  <dc:description/>
  <cp:lastModifiedBy>Jade Yu</cp:lastModifiedBy>
  <cp:revision/>
  <dcterms:created xsi:type="dcterms:W3CDTF">2019-01-10T20:01:48Z</dcterms:created>
  <dcterms:modified xsi:type="dcterms:W3CDTF">2023-02-10T04:10:56Z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3072">
    <vt:lpwstr>72</vt:lpwstr>
  </property>
  <property fmtid="{D5CDD505-2E9C-101B-9397-08002B2CF9AE}" pid="3" name="ContentTypeId">
    <vt:lpwstr>0x01010065F58789EF5D34489BFBE39DC546DF58</vt:lpwstr>
  </property>
  <property fmtid="{D5CDD505-2E9C-101B-9397-08002B2CF9AE}" pid="4" name="AuthorIds_UIVersion_5120">
    <vt:lpwstr>72</vt:lpwstr>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