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07216\Desktop\python\"/>
    </mc:Choice>
  </mc:AlternateContent>
  <xr:revisionPtr revIDLastSave="0" documentId="13_ncr:1_{9E8598AC-35DE-4C48-AE53-4C84A9BD4148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BaseAddressTable" sheetId="1" r:id="rId1"/>
    <sheet name="TOP_CTRL_CMN" sheetId="8" r:id="rId2"/>
    <sheet name="TOP_CTRL_HW" sheetId="19" r:id="rId3"/>
    <sheet name="TOP_CTRL_INTR" sheetId="20" r:id="rId4"/>
    <sheet name="TOP_CTRL_TEST" sheetId="21" r:id="rId5"/>
  </sheets>
  <externalReferences>
    <externalReference r:id="rId6"/>
    <externalReference r:id="rId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D11" i="8"/>
  <c r="C7" i="1"/>
  <c r="D22" i="21"/>
  <c r="D21" i="21"/>
  <c r="D20" i="21"/>
  <c r="D19" i="21"/>
  <c r="D18" i="21"/>
  <c r="D17" i="21"/>
  <c r="D16" i="21"/>
  <c r="D14" i="21"/>
  <c r="D13" i="21"/>
  <c r="D12" i="21"/>
  <c r="D11" i="21"/>
  <c r="D10" i="21"/>
  <c r="D9" i="21"/>
  <c r="D8" i="21"/>
  <c r="D2" i="21"/>
  <c r="C22" i="19"/>
  <c r="C23" i="19" s="1"/>
  <c r="C24" i="19" s="1"/>
  <c r="C25" i="19" s="1"/>
  <c r="C26" i="19" s="1"/>
  <c r="C27" i="19" s="1"/>
  <c r="C28" i="19" s="1"/>
  <c r="C14" i="19"/>
  <c r="C15" i="19" s="1"/>
  <c r="C16" i="19" s="1"/>
  <c r="C17" i="19" s="1"/>
  <c r="C18" i="19" s="1"/>
  <c r="C19" i="19" s="1"/>
  <c r="C20" i="19" s="1"/>
  <c r="C6" i="19"/>
  <c r="C7" i="19" s="1"/>
  <c r="C8" i="19" s="1"/>
  <c r="C9" i="19" s="1"/>
  <c r="C10" i="19" s="1"/>
  <c r="C11" i="19" s="1"/>
  <c r="C12" i="19" s="1"/>
  <c r="C48" i="2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24" i="2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D30" i="21" l="1"/>
  <c r="D29" i="21"/>
  <c r="D28" i="21"/>
  <c r="D27" i="21"/>
  <c r="D35" i="21"/>
  <c r="D46" i="21"/>
  <c r="D45" i="21"/>
  <c r="D44" i="21"/>
  <c r="D43" i="21"/>
  <c r="D34" i="19"/>
  <c r="D33" i="19"/>
  <c r="D70" i="19"/>
  <c r="D69" i="19"/>
  <c r="D72" i="19"/>
  <c r="D73" i="19"/>
  <c r="D74" i="19"/>
  <c r="D75" i="19"/>
  <c r="D76" i="19"/>
  <c r="D77" i="19"/>
  <c r="D78" i="19"/>
  <c r="D79" i="19"/>
  <c r="D71" i="19"/>
  <c r="C11" i="1"/>
  <c r="C10" i="1"/>
  <c r="C13" i="1"/>
  <c r="D36" i="19"/>
  <c r="D35" i="19"/>
  <c r="D44" i="19"/>
  <c r="D43" i="19"/>
  <c r="D42" i="19"/>
  <c r="D41" i="19"/>
  <c r="D52" i="19"/>
  <c r="D51" i="19"/>
  <c r="D50" i="19"/>
  <c r="D49" i="19"/>
  <c r="D68" i="19"/>
  <c r="D67" i="19"/>
  <c r="D66" i="19"/>
  <c r="D65" i="19"/>
  <c r="D60" i="19"/>
  <c r="D59" i="19"/>
  <c r="D58" i="19"/>
  <c r="D57" i="19"/>
  <c r="D7" i="21"/>
  <c r="D6" i="21"/>
  <c r="D5" i="21"/>
  <c r="D4" i="21"/>
  <c r="D3" i="21"/>
  <c r="D88" i="19"/>
  <c r="D87" i="19"/>
  <c r="D24" i="20"/>
  <c r="D23" i="20"/>
  <c r="D16" i="20"/>
  <c r="D17" i="20"/>
  <c r="D9" i="20"/>
  <c r="D10" i="20"/>
  <c r="D22" i="20"/>
  <c r="D21" i="20"/>
  <c r="D20" i="20"/>
  <c r="D19" i="20"/>
  <c r="D18" i="20"/>
  <c r="D11" i="20"/>
  <c r="D4" i="20"/>
  <c r="D13" i="20"/>
  <c r="D6" i="20"/>
  <c r="D12" i="20"/>
  <c r="D5" i="20"/>
  <c r="D15" i="20"/>
  <c r="D8" i="20"/>
  <c r="D7" i="20"/>
  <c r="D2" i="20"/>
  <c r="D3" i="20"/>
  <c r="D14" i="20"/>
  <c r="D28" i="19"/>
  <c r="D27" i="19"/>
  <c r="D26" i="19"/>
  <c r="D25" i="19"/>
  <c r="D20" i="19"/>
  <c r="D19" i="19"/>
  <c r="D18" i="19"/>
  <c r="D17" i="19"/>
  <c r="D12" i="19"/>
  <c r="D11" i="19"/>
  <c r="D10" i="19"/>
  <c r="D9" i="19"/>
  <c r="D5" i="8"/>
  <c r="D38" i="21" l="1"/>
  <c r="D37" i="21"/>
  <c r="D36" i="21"/>
  <c r="D8" i="19" l="1"/>
  <c r="C12" i="1"/>
  <c r="C9" i="1"/>
  <c r="C8" i="1"/>
  <c r="C6" i="1"/>
  <c r="C5" i="1"/>
  <c r="C4" i="1"/>
  <c r="C3" i="1"/>
  <c r="C2" i="1"/>
  <c r="D67" i="21" l="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2" i="21"/>
  <c r="D41" i="21"/>
  <c r="D40" i="21"/>
  <c r="D39" i="21"/>
  <c r="D31" i="21"/>
  <c r="D26" i="21"/>
  <c r="D25" i="21"/>
  <c r="D24" i="21"/>
  <c r="D23" i="21"/>
  <c r="D15" i="21"/>
  <c r="D77" i="20"/>
  <c r="D74" i="20"/>
  <c r="D73" i="20"/>
  <c r="D72" i="20"/>
  <c r="D71" i="20"/>
  <c r="D76" i="20"/>
  <c r="D75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92" i="19"/>
  <c r="D2" i="19"/>
  <c r="D3" i="19"/>
  <c r="D91" i="19"/>
  <c r="D90" i="19"/>
  <c r="D89" i="19"/>
  <c r="D86" i="19"/>
  <c r="D85" i="19"/>
  <c r="D84" i="19"/>
  <c r="D83" i="19"/>
  <c r="D82" i="19"/>
  <c r="D81" i="19"/>
  <c r="D80" i="19"/>
  <c r="D48" i="19"/>
  <c r="D47" i="19"/>
  <c r="D46" i="19"/>
  <c r="D45" i="19"/>
  <c r="D64" i="19"/>
  <c r="D63" i="19"/>
  <c r="D62" i="19"/>
  <c r="D61" i="19"/>
  <c r="D56" i="19"/>
  <c r="D55" i="19"/>
  <c r="D54" i="19"/>
  <c r="D53" i="19"/>
  <c r="D40" i="19"/>
  <c r="D39" i="19"/>
  <c r="D38" i="19"/>
  <c r="D37" i="19"/>
  <c r="D32" i="19"/>
  <c r="D31" i="19"/>
  <c r="D30" i="19"/>
  <c r="D29" i="19"/>
  <c r="D24" i="19"/>
  <c r="D23" i="19"/>
  <c r="D22" i="19"/>
  <c r="D21" i="19"/>
  <c r="D16" i="19"/>
  <c r="D15" i="19"/>
  <c r="D14" i="19"/>
  <c r="D13" i="19"/>
  <c r="D7" i="19"/>
  <c r="D6" i="19"/>
  <c r="D5" i="19"/>
  <c r="D4" i="19"/>
  <c r="D12" i="8"/>
  <c r="D8" i="8"/>
  <c r="D7" i="8"/>
  <c r="D4" i="8"/>
  <c r="D3" i="8"/>
  <c r="D2" i="8"/>
  <c r="J6" i="8" l="1"/>
  <c r="J4" i="8"/>
  <c r="J3" i="8"/>
  <c r="J2" i="8"/>
  <c r="D32" i="21"/>
  <c r="D33" i="21" l="1"/>
  <c r="D34" i="21" l="1"/>
  <c r="D6" i="8" l="1"/>
</calcChain>
</file>

<file path=xl/sharedStrings.xml><?xml version="1.0" encoding="utf-8"?>
<sst xmlns="http://schemas.openxmlformats.org/spreadsheetml/2006/main" count="1833" uniqueCount="904">
  <si>
    <t>Parameter Name</t>
  </si>
  <si>
    <t>Base Address_hex</t>
  </si>
  <si>
    <t>Base Address Start</t>
  </si>
  <si>
    <t>Range</t>
  </si>
  <si>
    <t>Comments</t>
  </si>
  <si>
    <t>64K</t>
  </si>
  <si>
    <t>4K</t>
  </si>
  <si>
    <t> </t>
  </si>
  <si>
    <t>8K</t>
  </si>
  <si>
    <t>FPGA_BASE_ADDR_TOP_CTRL_CMN</t>
  </si>
  <si>
    <t>A0262000</t>
  </si>
  <si>
    <t>Contains Release control info, common control and Personlity Registers</t>
  </si>
  <si>
    <t>FPGA_BASE_ADDR_TOP_CTRL_TEST</t>
  </si>
  <si>
    <t>A026A000</t>
  </si>
  <si>
    <t>FPGA_BASE_ADDR_TOP_CTRL_HW</t>
  </si>
  <si>
    <t>A026C000</t>
  </si>
  <si>
    <t>FPGA_BASE_ADDR_TOP_CTRL_INTR</t>
  </si>
  <si>
    <t>A026E000</t>
  </si>
  <si>
    <t>FPGA_BASE_ADDR_RF_DATA_CONVERTER</t>
  </si>
  <si>
    <t>A1000000</t>
  </si>
  <si>
    <t>FPGA_BASE_ADDR_DEBUG_RF_BUF</t>
  </si>
  <si>
    <t>A2200000</t>
  </si>
  <si>
    <t>2M</t>
  </si>
  <si>
    <t>FPGA_BASE_ADDR_GPIO0</t>
  </si>
  <si>
    <t>A4000000</t>
  </si>
  <si>
    <t>A4010000</t>
  </si>
  <si>
    <t>Base_addr</t>
  </si>
  <si>
    <t>Register_Name</t>
  </si>
  <si>
    <t>Reg_Addr_Offset_hex</t>
  </si>
  <si>
    <t>REG_ADDR_hex</t>
  </si>
  <si>
    <t>Reg_Type</t>
  </si>
  <si>
    <t>Field_Name</t>
  </si>
  <si>
    <t>Bit_Width</t>
  </si>
  <si>
    <t>Reset_Value_hex</t>
  </si>
  <si>
    <t>Description</t>
  </si>
  <si>
    <t>signal_info</t>
  </si>
  <si>
    <t>RW</t>
  </si>
  <si>
    <t>[0]</t>
  </si>
  <si>
    <t>[1]</t>
  </si>
  <si>
    <t>[2]</t>
  </si>
  <si>
    <t>[4]</t>
  </si>
  <si>
    <t>[5]</t>
  </si>
  <si>
    <t>[6]</t>
  </si>
  <si>
    <t>[8]</t>
  </si>
  <si>
    <t>[9]</t>
  </si>
  <si>
    <t>[16]</t>
  </si>
  <si>
    <t>[24]</t>
  </si>
  <si>
    <t>[3:0]</t>
  </si>
  <si>
    <t>[15:0]</t>
  </si>
  <si>
    <t>[31:0]</t>
  </si>
  <si>
    <t>[6:0]</t>
  </si>
  <si>
    <t>[7]</t>
  </si>
  <si>
    <t>[31]</t>
  </si>
  <si>
    <t>RO</t>
  </si>
  <si>
    <t>1FFC</t>
  </si>
  <si>
    <t>FPGA_REG_VERSION_REGISTER</t>
  </si>
  <si>
    <t>major_version</t>
  </si>
  <si>
    <t>[31:24]</t>
  </si>
  <si>
    <t>major version</t>
  </si>
  <si>
    <t>minor_version</t>
  </si>
  <si>
    <t>[23:16]</t>
  </si>
  <si>
    <t>minor version</t>
  </si>
  <si>
    <t>revision_num</t>
  </si>
  <si>
    <t>Revision number</t>
  </si>
  <si>
    <t>FPGA_REG_HW_ID</t>
  </si>
  <si>
    <t>hw_id</t>
  </si>
  <si>
    <t>FPGA_REG_xSSI_WINDOW_CFG</t>
  </si>
  <si>
    <t>xssi_num_15p36_tics</t>
  </si>
  <si>
    <t>[20:0]</t>
  </si>
  <si>
    <t>ctrl.xssi_num_15p36_tics</t>
  </si>
  <si>
    <t>[6:4]</t>
  </si>
  <si>
    <t>[15:8]</t>
  </si>
  <si>
    <t>[15]</t>
  </si>
  <si>
    <t>[3]</t>
  </si>
  <si>
    <t>[19:0]</t>
  </si>
  <si>
    <t>FPGA_REG_CMN_SCRATCH</t>
  </si>
  <si>
    <t>com_scratch</t>
  </si>
  <si>
    <t>3333_cccc</t>
  </si>
  <si>
    <t>common scratch</t>
  </si>
  <si>
    <t>10C</t>
  </si>
  <si>
    <t>1: Continuous mode, 0: Single shot</t>
  </si>
  <si>
    <t>[14:12]</t>
  </si>
  <si>
    <t>FPGA_REG_DL_DFE_RADIO_PATH_MAP</t>
  </si>
  <si>
    <t>dac0_dl_dfe_sel</t>
  </si>
  <si>
    <t>[1:0]</t>
  </si>
  <si>
    <t>ctrl.dac_dl_dfe_sel[0]</t>
  </si>
  <si>
    <t>dac1_dl_dfe_sel</t>
  </si>
  <si>
    <t>ctrl.dac_dl_dfe_sel[1]</t>
  </si>
  <si>
    <t>dac2_dl_dfe_sel</t>
  </si>
  <si>
    <t>ctrl.dac_dl_dfe_sel[2]</t>
  </si>
  <si>
    <t>dac3_dl_dfe_sel</t>
  </si>
  <si>
    <t>ctrl.dac_dl_dfe_sel[3]</t>
  </si>
  <si>
    <t>FPGA_REG_UL_DFE_RADIO_PATH_MAP</t>
  </si>
  <si>
    <t>ul_dfe_rx0_adc_sel</t>
  </si>
  <si>
    <t>[2:0]</t>
  </si>
  <si>
    <t>Select ADC for UL DFE0 RX. 0=ADC0 (Bank224 ADC01), 1=ADC1 (Bank224 ADC23), 2=ADC2 (Bank225 ADC01) ...</t>
  </si>
  <si>
    <t>ctrl.ul_dfe_rx_adc_sel[0]</t>
  </si>
  <si>
    <t>ul_dfe_rx1_adc_sel</t>
  </si>
  <si>
    <t>Select ADC for UL DFE1 RX. 0=ADC0 (Bank224 ADC01), 1=ADC1 (Bank224 ADC23), 2=ADC2 (Bank225 ADC01) ...</t>
  </si>
  <si>
    <t>ctrl.ul_dfe_rx_adc_sel[1]</t>
  </si>
  <si>
    <t>ul_dfe_rx2_adc_sel</t>
  </si>
  <si>
    <t>[10:8]</t>
  </si>
  <si>
    <t>Select ADC for UL DFE2 RX. 0=ADC0 (Bank224 ADC01), 1=ADC1 (Bank224 ADC23), 2=ADC2 (Bank225 ADC01) ...</t>
  </si>
  <si>
    <t>ctrl.ul_dfe_rx_adc_sel[2]</t>
  </si>
  <si>
    <t>ul_dfe_rx3_adc_sel</t>
  </si>
  <si>
    <t>Select ADC for UL DFE3 RX. 0=ADC0 (Bank224 ADC01), 1=ADC1 (Bank224 ADC23), 2=ADC2 (Bank225 ADC01) ...</t>
  </si>
  <si>
    <t>ctrl.ul_dfe_rx_adc_sel[3]</t>
  </si>
  <si>
    <t>FPGA_REG_UL_ORX_RADIO_PATH_MAP</t>
  </si>
  <si>
    <t>ul_dfe_orx0_adc_sel</t>
  </si>
  <si>
    <t>Select ADC for UL ORX0 stream. 0=ADC0 (Bank224 ADC01), 1=ADC1 (Bank224 ADC23), 2=ADC2 (Bank225 ADC01) ...</t>
  </si>
  <si>
    <t>ctrl.ul_dfe_orx_adc_sel[0]</t>
  </si>
  <si>
    <t>ul_dfe_orx1_adc_sel</t>
  </si>
  <si>
    <t>Select ADC for UL ORX1 stream. 0=ADC0 (Bank224 ADC01), 1=ADC1 (Bank224 ADC23), 2=ADC2 (Bank225 ADC01) ...</t>
  </si>
  <si>
    <t>ctrl.ul_dfe_orx_adc_sel[1]</t>
  </si>
  <si>
    <t>ul_dfe_orx2_adc_sel</t>
  </si>
  <si>
    <t>Select ADC for UL ORX2 stream. 0=ADC0 (Bank224 ADC01), 1=ADC1 (Bank224 ADC23), 2=ADC2 (Bank225 ADC01) ...</t>
  </si>
  <si>
    <t>ctrl.ul_dfe_orx_adc_sel[2]</t>
  </si>
  <si>
    <t>ul_dfe_orx3_adc_sel</t>
  </si>
  <si>
    <t>Select ADC for UL ORX3 stream. 0=ADC0 (Bank224 ADC01), 1=ADC1 (Bank224 ADC23), 2=ADC2 (Bank225 ADC01) ...</t>
  </si>
  <si>
    <t>ctrl.ul_dfe_orx_adc_sel[3]</t>
  </si>
  <si>
    <t>rf_switch_override</t>
  </si>
  <si>
    <t>ctrl.rf_switch_override</t>
  </si>
  <si>
    <t>[26:24]</t>
  </si>
  <si>
    <t>0 = Incident (DPD), 1 = Reflected (VSWR)</t>
  </si>
  <si>
    <t>ant_switch_delay</t>
  </si>
  <si>
    <t>c8</t>
  </si>
  <si>
    <t>Antenna switch delay for DPD and VSWR measurements, C8=200 cycles of 368.64MHz = 542ns</t>
  </si>
  <si>
    <t>ctrl.ant_switch_delay</t>
  </si>
  <si>
    <t>FPGA_REG_LNA_CTRL</t>
  </si>
  <si>
    <t>bypass_lna_0</t>
  </si>
  <si>
    <t>ctrl.bypass_lna[0]</t>
  </si>
  <si>
    <t>bypass_lna_1</t>
  </si>
  <si>
    <t>ctrl.bypass_lna[1]</t>
  </si>
  <si>
    <t>bypass_lna_2</t>
  </si>
  <si>
    <t>ctrl.bypass_lna[2]</t>
  </si>
  <si>
    <t>bypass_lna_3</t>
  </si>
  <si>
    <t>ctrl.bypass_lna[3]</t>
  </si>
  <si>
    <t>FPGA_REG_PS_DSA_CTRL</t>
  </si>
  <si>
    <t>ps_rxdsa_0</t>
  </si>
  <si>
    <t>7f</t>
  </si>
  <si>
    <t>Rx DSA 0 control from PS</t>
  </si>
  <si>
    <t>ctrl.ps_rxdsa[0]</t>
  </si>
  <si>
    <t>ps_rxdsa_1</t>
  </si>
  <si>
    <t>[14:8]</t>
  </si>
  <si>
    <t>Rx DSA 1 control from PS</t>
  </si>
  <si>
    <t>ctrl.ps_rxdsa[1]</t>
  </si>
  <si>
    <t>ps_rxdsa_2</t>
  </si>
  <si>
    <t>[22:16]</t>
  </si>
  <si>
    <t>Rx DSA 2 control from PS</t>
  </si>
  <si>
    <t>ctrl.ps_rxdsa[2]</t>
  </si>
  <si>
    <t>ps_rxdsa_3</t>
  </si>
  <si>
    <t>[30:24]</t>
  </si>
  <si>
    <t>Rx DSA 3 control from PS</t>
  </si>
  <si>
    <t>ctrl.ps_rxdsa[3]</t>
  </si>
  <si>
    <t>FPGA_REG_PL_DSA_CTRL</t>
  </si>
  <si>
    <t>pl_rxdsa_0</t>
  </si>
  <si>
    <t>Actual control applied to Rx DSA 0 from PL (Read Only)</t>
  </si>
  <si>
    <t>ctrl.pl_rxdsa[0]</t>
  </si>
  <si>
    <t>pl_rxdsa_1</t>
  </si>
  <si>
    <t>Actual control applied to Rx DSA 1 from PL (Read Only)</t>
  </si>
  <si>
    <t>ctrl.pl_rxdsa[1]</t>
  </si>
  <si>
    <t>pl_rxdsa_2</t>
  </si>
  <si>
    <t>Actual control applied to Rx DSA 2 from PL (Read Only)</t>
  </si>
  <si>
    <t>ctrl.pl_rxdsa[2]</t>
  </si>
  <si>
    <t>pl_rxdsa_3</t>
  </si>
  <si>
    <t>Actual control applied to Rx DSA 3 from PL (Read Only)</t>
  </si>
  <si>
    <t>ctrl.pl_rxdsa[3]</t>
  </si>
  <si>
    <t>FPGA_REG_PL_ADCP_CTRL</t>
  </si>
  <si>
    <t>pl_adcp_0_disable</t>
  </si>
  <si>
    <t>ctrl.pl_adcp_disable[0]</t>
  </si>
  <si>
    <t>pl_adcp_1_disable</t>
  </si>
  <si>
    <t>ctrl.pl_adcp_disable[1]</t>
  </si>
  <si>
    <t>pl_adcp_2_disable</t>
  </si>
  <si>
    <t>ctrl.pl_adcp_disable[2]</t>
  </si>
  <si>
    <t>pl_adcp_3_disable</t>
  </si>
  <si>
    <t>ctrl.pl_adcp_disable[3]</t>
  </si>
  <si>
    <t>[11]</t>
  </si>
  <si>
    <t>[12]</t>
  </si>
  <si>
    <t>FPGA_REG_SPI_BANK_SELECT</t>
  </si>
  <si>
    <t>spi_bank_sel</t>
  </si>
  <si>
    <t>ctrl.spi_bank_sel</t>
  </si>
  <si>
    <t>FPGA_REG_SFP_CTRL</t>
  </si>
  <si>
    <t>Active low - [0] Bit for SFP0, [1] Bit for SFP1</t>
  </si>
  <si>
    <t>sfp_tx_en_n</t>
  </si>
  <si>
    <t>ctrl.sfp_tx_en_n</t>
  </si>
  <si>
    <t>sfp_rs</t>
  </si>
  <si>
    <t>ctrl.sfp_rs</t>
  </si>
  <si>
    <t>sfp_tx_en_n_override</t>
  </si>
  <si>
    <t>ctrl.sfp_tx_en_n_override</t>
  </si>
  <si>
    <t>FPGA_REG_AISG_PWR_CTRL</t>
  </si>
  <si>
    <t>aisg_vdd_enn</t>
  </si>
  <si>
    <t>ctrl.aisg_vdd_enn</t>
  </si>
  <si>
    <t>aisg_vdd_sw_enn</t>
  </si>
  <si>
    <t>ctrl.aisg_vdd_sw_enn</t>
  </si>
  <si>
    <t>FPGA_REG_AISG_CTRL</t>
  </si>
  <si>
    <t>aisg_pgood</t>
  </si>
  <si>
    <t>ctrl.aisg_pgood</t>
  </si>
  <si>
    <t>cold_rst_n_mask</t>
  </si>
  <si>
    <t>ctrl.cold_rst_n_mask</t>
  </si>
  <si>
    <t>cold_rst_n</t>
  </si>
  <si>
    <t>ctrl.cold_rst_n</t>
  </si>
  <si>
    <t>FPGA_REG_HW_SCRATCH</t>
  </si>
  <si>
    <t>hw_scratch</t>
  </si>
  <si>
    <t>FPGA_REG_ORX_RF_SW_CTRL1</t>
  </si>
  <si>
    <t>1 = Software override for RF switches</t>
  </si>
  <si>
    <t>FPGA_REG_ORX_RF_SW_CTRL2</t>
  </si>
  <si>
    <t>FPGA_REG_PWR_STATUS</t>
  </si>
  <si>
    <t>pa_v_pgood</t>
  </si>
  <si>
    <t>PA_V Power Good</t>
  </si>
  <si>
    <t>ctrl.pa_v_pgood</t>
  </si>
  <si>
    <t>Power Good.  Signal is pulled up on schematic</t>
  </si>
  <si>
    <t>0 - Enabled, 1 - Disabled</t>
  </si>
  <si>
    <t>aisg_uart_de_ren</t>
  </si>
  <si>
    <t>0 - Receiving, 1 - Transmitting (Driver En, Receiver En_n)</t>
  </si>
  <si>
    <t>ctrl.uart1_de_ren</t>
  </si>
  <si>
    <t>[17:16]</t>
  </si>
  <si>
    <t>0 = use internal PL logic, 1 = override internal PL logic with sfp_tx_en_n register</t>
  </si>
  <si>
    <t>FPGA_REG_TRIG_CTRL</t>
  </si>
  <si>
    <t>trigger</t>
  </si>
  <si>
    <t>Trigger to the Maintenance Board</t>
  </si>
  <si>
    <t>ctrl.trigger</t>
  </si>
  <si>
    <t>trigger_override</t>
  </si>
  <si>
    <t>1 = Trigger comes from the register bit, 0 = generated internally</t>
  </si>
  <si>
    <t>ctrl.trigger_override</t>
  </si>
  <si>
    <t>FPGA_REG_1PPS_CTRL</t>
  </si>
  <si>
    <t>one_pps_source</t>
  </si>
  <si>
    <t>0 = 1PPS (ONE_PPS) from Si5518, 1 = 1PPS (1PPS_IN2) from Maintenance Board (J12 Molex RF Connector)</t>
  </si>
  <si>
    <t>ctrl.one_pps_source</t>
  </si>
  <si>
    <t>3333_ffff</t>
  </si>
  <si>
    <t>HW scratch</t>
  </si>
  <si>
    <t>C</t>
  </si>
  <si>
    <t>FPGA_REG_ADC_THRESHOLD_INTR_STATUS_REGISTER</t>
  </si>
  <si>
    <t>adc0_01_over_threshold1</t>
  </si>
  <si>
    <t>ADC0 (Bank 224 ADC01) Threshold1 Interrupt Status</t>
  </si>
  <si>
    <t>ctrl.adc_over_threshold1[0]</t>
  </si>
  <si>
    <t>adc0_23_over_threshold1</t>
  </si>
  <si>
    <t>ADC1 (Bank 224 ADC23) Threshold1 Interrupt Status</t>
  </si>
  <si>
    <t>ctrl.adc_over_threshold1[1]</t>
  </si>
  <si>
    <t>adc1_01_over_threshold1</t>
  </si>
  <si>
    <t>ADC2 (Bank 225 ADC01) Threshold1 Interrupt Status</t>
  </si>
  <si>
    <t>ctrl.adc_over_threshold1[2]</t>
  </si>
  <si>
    <t>adc1_23_over_threshold1</t>
  </si>
  <si>
    <t>ADC3 (Bank 225 ADC23) Threshold1 Interrupt Status</t>
  </si>
  <si>
    <t>ctrl.adc_over_threshold1[3]</t>
  </si>
  <si>
    <t>adc2_01_over_threshold1</t>
  </si>
  <si>
    <t>ADC4 (Bank 226 ADC01) Threshold1 Interrupt Status</t>
  </si>
  <si>
    <t>ctrl.adc_over_threshold1[4]</t>
  </si>
  <si>
    <t>adc2_23_over_threshold1</t>
  </si>
  <si>
    <t>ADC5 (Bank 226 ADC23) Threshold1 Interrupt Status</t>
  </si>
  <si>
    <t>ctrl.adc_over_threshold1[5]</t>
  </si>
  <si>
    <t>adc3_01_over_threshold1</t>
  </si>
  <si>
    <t>ADC6 (Bank 227 ADC01) Threshold1 Interrupt Status</t>
  </si>
  <si>
    <t>ctrl.adc_over_threshold1[6]</t>
  </si>
  <si>
    <t>adc3_23_over_threshold1</t>
  </si>
  <si>
    <t>ADC7 (Bank 227 ADC23) Threshold1 Interrupt Status</t>
  </si>
  <si>
    <t>ctrl.adc_over_threshold1[7]</t>
  </si>
  <si>
    <t>adc0_01_over_threshold2</t>
  </si>
  <si>
    <t>ADC0 (Bank 224 ADC01) Threshold2 Interrupt Status</t>
  </si>
  <si>
    <t>ctrl.adc_over_threshold2[0]</t>
  </si>
  <si>
    <t>adc0_23_over_threshold2</t>
  </si>
  <si>
    <t>ADC1 (Bank 224 ADC23) Threshold2 Interrupt Status</t>
  </si>
  <si>
    <t>ctrl.adc_over_threshold2[1]</t>
  </si>
  <si>
    <t>adc1_01_over_threshold2</t>
  </si>
  <si>
    <t>[10]</t>
  </si>
  <si>
    <t>ADC2 (Bank 225 ADC01) Threshold2 Interrupt Status</t>
  </si>
  <si>
    <t>ctrl.adc_over_threshold2[2]</t>
  </si>
  <si>
    <t>adc1_23_over_threshold2</t>
  </si>
  <si>
    <t>ADC3 (Bank 225 ADC23) Threshold2 Interrupt Status</t>
  </si>
  <si>
    <t>ctrl.adc_over_threshold2[3]</t>
  </si>
  <si>
    <t>adc2_01_over_threshold2</t>
  </si>
  <si>
    <t>ADC4 (Bank 226 ADC01) Threshold2 Interrupt Status</t>
  </si>
  <si>
    <t>ctrl.adc_over_threshold2[4]</t>
  </si>
  <si>
    <t>adc2_23_over_threshold2</t>
  </si>
  <si>
    <t>[13]</t>
  </si>
  <si>
    <t>ADC5 (Bank 226 ADC23) Threshold2 Interrupt Status</t>
  </si>
  <si>
    <t>ctrl.adc_over_threshold2[5]</t>
  </si>
  <si>
    <t>adc3_01_over_threshold2</t>
  </si>
  <si>
    <t>[14]</t>
  </si>
  <si>
    <t>ADC6 (Bank 227 ADC01) Threshold2 Interrupt Status</t>
  </si>
  <si>
    <t>ctrl.adc_over_threshold2[6]</t>
  </si>
  <si>
    <t>adc3_23_over_threshold2</t>
  </si>
  <si>
    <t>ADC7 (Bank 227 ADC23) Threshold2 Interrupt Status</t>
  </si>
  <si>
    <t>ctrl.adc_over_threshold2[7]</t>
  </si>
  <si>
    <t>FPGA_REG_ADC_THRESHOLD_INTR_MASK_REGISTER</t>
  </si>
  <si>
    <t>adc0_01_over_threshold1_mask</t>
  </si>
  <si>
    <t>ADC0 (Bank 224 ADC01) Threshold1 Interrupt Mask</t>
  </si>
  <si>
    <t>ctrl.adc_over_threshold1_mask[0]</t>
  </si>
  <si>
    <t>adc0_23_over_threshold1_mask</t>
  </si>
  <si>
    <t>ADC1 (Bank 224 ADC23) Threshold1 Interrupt Mask</t>
  </si>
  <si>
    <t>ctrl.adc_over_threshold1_mask[1]</t>
  </si>
  <si>
    <t>adc1_01_over_threshold1_mask</t>
  </si>
  <si>
    <t>ADC2 (Bank 225 ADC01) Threshold1 Interrupt Mask</t>
  </si>
  <si>
    <t>ctrl.adc_over_threshold1_mask[2]</t>
  </si>
  <si>
    <t>adc1_23_over_threshold1_mask</t>
  </si>
  <si>
    <t>ADC3 (Bank 225 ADC23) Threshold1 Interrupt Mask</t>
  </si>
  <si>
    <t>ctrl.adc_over_threshold1_mask[3]</t>
  </si>
  <si>
    <t>adc2_01_over_threshold1_mask</t>
  </si>
  <si>
    <t>ADC4 (Bank 226 ADC01) Threshold1 Interrupt Mask</t>
  </si>
  <si>
    <t>ctrl.adc_over_threshold1_mask[4]</t>
  </si>
  <si>
    <t>adc2_23_over_threshold1_mask</t>
  </si>
  <si>
    <t>ADC5 (Bank 226 ADC23) Threshold1 Interrupt Mask</t>
  </si>
  <si>
    <t>ctrl.adc_over_threshold1_mask[5]</t>
  </si>
  <si>
    <t>adc3_01_over_threshold1_mask</t>
  </si>
  <si>
    <t>ADC6 (Bank 227 ADC01) Threshold1 Interrupt Mask</t>
  </si>
  <si>
    <t>ctrl.adc_over_threshold1_mask[6]</t>
  </si>
  <si>
    <t>adc3_23_over_threshold1_mask</t>
  </si>
  <si>
    <t>ADC7 (Bank 227 ADC23) Threshold1 Interrupt Mask</t>
  </si>
  <si>
    <t>ctrl.adc_over_threshold1_mask[7]</t>
  </si>
  <si>
    <t>adc0_01_over_threshold2_mask</t>
  </si>
  <si>
    <t>ADC0 (Bank 224 ADC01) Threshold2 Interrupt Mask</t>
  </si>
  <si>
    <t>ctrl.adc_over_threshold2_mask[0]</t>
  </si>
  <si>
    <t>adc0_23_over_threshold2_mask</t>
  </si>
  <si>
    <t>ADC1 (Bank 224 ADC23) Threshold2 Interrupt Mask</t>
  </si>
  <si>
    <t>ctrl.adc_over_threshold2_mask[1]</t>
  </si>
  <si>
    <t>adc1_01_over_threshold2_mask</t>
  </si>
  <si>
    <t>ADC2 (Bank 225 ADC01) Threshold2 Interrupt Mask</t>
  </si>
  <si>
    <t>ctrl.adc_over_threshold2_mask[2]</t>
  </si>
  <si>
    <t>adc1_23_over_threshold2_mask</t>
  </si>
  <si>
    <t>ADC3 (Bank 225 ADC23) Threshold2 Interrupt Mask</t>
  </si>
  <si>
    <t>ctrl.adc_over_threshold2_mask[3]</t>
  </si>
  <si>
    <t>adc2_01_over_threshold2_mask</t>
  </si>
  <si>
    <t>ADC4 (Bank 226 ADC01) Threshold2 Interrupt Mask</t>
  </si>
  <si>
    <t>ctrl.adc_over_threshold2_mask[4]</t>
  </si>
  <si>
    <t>adc2_23_over_threshold2_mask</t>
  </si>
  <si>
    <t>ADC5 (Bank 226 ADC23) Threshold2 Interrupt Mask</t>
  </si>
  <si>
    <t>ctrl.adc_over_threshold2_mask[5]</t>
  </si>
  <si>
    <t>adc3_01_over_threshold2_mask</t>
  </si>
  <si>
    <t>ADC6 (Bank 227 ADC01) Threshold2 Interrupt Mask</t>
  </si>
  <si>
    <t>ctrl.adc_over_threshold2_mask[6]</t>
  </si>
  <si>
    <t>adc3_23_over_threshold2_mask</t>
  </si>
  <si>
    <t>ADC7 (Bank 227 ADC23) Threshold2 Interrupt Mask</t>
  </si>
  <si>
    <t>ctrl.adc_over_threshold2_mask[7]</t>
  </si>
  <si>
    <t>FPGA_REG_ADC_REAL_TIME_STATUS_REGISTER</t>
  </si>
  <si>
    <t>adc_over_range</t>
  </si>
  <si>
    <t>[7:0]</t>
  </si>
  <si>
    <t>Over Range, Bit 0:ADC0 (Bank 224 ADC01), 1: ADC1 (Bank 224 ADC23), 2:ADC2 (Bank 225 ADC 01), ...</t>
  </si>
  <si>
    <t>ctrl.adc_over_range</t>
  </si>
  <si>
    <t>adc_over_voltage</t>
  </si>
  <si>
    <t>ctrl.adc_over_voltage</t>
  </si>
  <si>
    <t>FPGA_REG_EXT_ALARM_INTR_STATUS_REGISTER</t>
  </si>
  <si>
    <t>ext_alarm_0</t>
  </si>
  <si>
    <t>External Alarm Interrupt Status</t>
  </si>
  <si>
    <t>ctrl.ext_alarm[0]</t>
  </si>
  <si>
    <t>ext_alarm_1</t>
  </si>
  <si>
    <t>ctrl.ext_alarm[1]</t>
  </si>
  <si>
    <t>ext_alarm_2</t>
  </si>
  <si>
    <t>ctrl.ext_alarm[2]</t>
  </si>
  <si>
    <t>ext_alarm_3</t>
  </si>
  <si>
    <t>ctrl.ext_alarm[3]</t>
  </si>
  <si>
    <t>FPGA_REG_EXT_ALARM_INTR_MASK_REGISTER</t>
  </si>
  <si>
    <t>ext_alarm_0_mask</t>
  </si>
  <si>
    <t>External Alarm Interrupt Masks</t>
  </si>
  <si>
    <t>ctrl.ext_alarm_mask[0]</t>
  </si>
  <si>
    <t>ext_alarm_1_mask</t>
  </si>
  <si>
    <t>ctrl.ext_alarm_mask[1]</t>
  </si>
  <si>
    <t>ext_alarm_2_mask</t>
  </si>
  <si>
    <t>ctrl.ext_alarm_mask[2]</t>
  </si>
  <si>
    <t>ext_alarm_3_mask</t>
  </si>
  <si>
    <t>ctrl.ext_alarm_mask[3]</t>
  </si>
  <si>
    <t>FPGA_REG_SFP_STATUS_REGISTER</t>
  </si>
  <si>
    <t>sfp0_los</t>
  </si>
  <si>
    <t>SFP0 LOS</t>
  </si>
  <si>
    <t>ctrl.sfp0_los</t>
  </si>
  <si>
    <t>sfp1_los</t>
  </si>
  <si>
    <t>SFP1 LOS</t>
  </si>
  <si>
    <t>ctrl.sfp1_los</t>
  </si>
  <si>
    <t>sfp0_tx_fault</t>
  </si>
  <si>
    <t>SFP0 TX FAULT</t>
  </si>
  <si>
    <t>ctrl.sfp0_tx_fault</t>
  </si>
  <si>
    <t>sfp1_tx_fault</t>
  </si>
  <si>
    <t>SFP1 TX FAULT</t>
  </si>
  <si>
    <t>ctrl.sfp1_tx_fault</t>
  </si>
  <si>
    <t>sfp0_detect_n</t>
  </si>
  <si>
    <t>SFP0 Detect active low</t>
  </si>
  <si>
    <t>ctrl.sfp0_detect_n</t>
  </si>
  <si>
    <t>sfp1_detect_n</t>
  </si>
  <si>
    <t>SFP1 Detect active low</t>
  </si>
  <si>
    <t>ctrl.sfp1_detect_n</t>
  </si>
  <si>
    <t>FPGA_REG_SFP_MASK_REGISTER</t>
  </si>
  <si>
    <t>sfp0_los_mask</t>
  </si>
  <si>
    <t>SFP0 los mask</t>
  </si>
  <si>
    <t>ctrl.sfp0_los_mask</t>
  </si>
  <si>
    <t>sfp1_los_mask</t>
  </si>
  <si>
    <t>SFP1 los mask</t>
  </si>
  <si>
    <t>ctrl.sfp1_los_mask</t>
  </si>
  <si>
    <t>sfp0_tx_fault_mask</t>
  </si>
  <si>
    <t>SFP0 tx fault mask</t>
  </si>
  <si>
    <t>ctrl.sfp0_tx_fault_mask</t>
  </si>
  <si>
    <t>sfp1_tx_fault_mask</t>
  </si>
  <si>
    <t>SFP1 tx fault mask</t>
  </si>
  <si>
    <t>ctrl.sfp1_tx_fault_mask</t>
  </si>
  <si>
    <t>FPGA_REG_INTR_SCRATCH</t>
  </si>
  <si>
    <t>dbg_scratch</t>
  </si>
  <si>
    <t>4444_dddd</t>
  </si>
  <si>
    <t>Number of samples to be written or read from the Debug buffer</t>
  </si>
  <si>
    <t>ctrl.dfe_adcdac_test_num_samples</t>
  </si>
  <si>
    <t>ctrl.dfe_adcdac_test_mode</t>
  </si>
  <si>
    <t>[30:28]</t>
  </si>
  <si>
    <t>3'b000: Test mode disable (normal operation), 3'b001: dbgbuf_to_dac, 3'b010: dldfe_to_dbgbuf, 3'b011:adc_to_dbgbuf, 3'b100: dbgbuf_to_uldfe, 3'b101 to 3'b111 : reserved</t>
  </si>
  <si>
    <t>ctrl.dfe_adcdac_test_path_select</t>
  </si>
  <si>
    <t>1: Start the test with the testpath defined by test_path_select defined in DFE_ADCDAC_TEST_CFG  Register. In single shot mode,  to trigger it for subsequent test, write 0 and then write 1, A rising edge is on this bit is used for triggering the test.</t>
  </si>
  <si>
    <t>ctrl.dfe_adcdac_test_trigger</t>
  </si>
  <si>
    <t>1: Reset the test, This bit can be used to reset the State machine when it is in continuous mode. It has to be set back to 0 to restart the test again</t>
  </si>
  <si>
    <t>ctrl.dfe_adcdac_test_reset</t>
  </si>
  <si>
    <t>FPGA_REG_CPRI_DFE_TEST_CFG</t>
  </si>
  <si>
    <t>rx_antenna_dgb_sel</t>
  </si>
  <si>
    <t>[16:12]</t>
  </si>
  <si>
    <t>ctrl.rx_antenna_dgb_sel</t>
  </si>
  <si>
    <t>FPGA_REG_DL_ANT0_TSSI</t>
  </si>
  <si>
    <t>ant0_tssi</t>
  </si>
  <si>
    <t>Antenna 0 Path TSSI</t>
  </si>
  <si>
    <t>ctrl.ant_tssi[0]</t>
  </si>
  <si>
    <t>FPGA_REG_DL_ANT1_TSSI</t>
  </si>
  <si>
    <t>ant1_tssi</t>
  </si>
  <si>
    <t>Antenna 1 Path TSSI</t>
  </si>
  <si>
    <t>ctrl.ant_tssi[1]</t>
  </si>
  <si>
    <t>FPGA_REG_DL_ANT2_TSSI</t>
  </si>
  <si>
    <t>ant2_tssi</t>
  </si>
  <si>
    <t>Antenna 2 Path TSSI</t>
  </si>
  <si>
    <t>ctrl.ant_tssi[2]</t>
  </si>
  <si>
    <t>FPGA_REG_DL_ANT3_TSSI</t>
  </si>
  <si>
    <t>ant3_tssi</t>
  </si>
  <si>
    <t>Antenna 3 Path TSSI</t>
  </si>
  <si>
    <t>ctrl.ant_tssi[3]</t>
  </si>
  <si>
    <t>FPGA_REG_UL_ANT0_WRSSI_CFG</t>
  </si>
  <si>
    <t>ul_ant0_wrssi</t>
  </si>
  <si>
    <t xml:space="preserve">Antenna 0 Path wrssi </t>
  </si>
  <si>
    <t>ctrl.ul_ant_wrssi[0]</t>
  </si>
  <si>
    <t>FPGA_REG_UL_ANT1_WRSSI_CFG</t>
  </si>
  <si>
    <t>ul_ant1_wrssi</t>
  </si>
  <si>
    <t xml:space="preserve">Antenna 1 Path wrssi </t>
  </si>
  <si>
    <t>ctrl.ul_ant_wrssi[1]</t>
  </si>
  <si>
    <t>FPGA_REG_UL_ANT2_WRSSI_CFG</t>
  </si>
  <si>
    <t>ul_ant2_wrssi</t>
  </si>
  <si>
    <t xml:space="preserve">Antenna 2 Path wrssi </t>
  </si>
  <si>
    <t>ctrl.ul_ant_wrssi[2]</t>
  </si>
  <si>
    <t>FPGA_REG_UL_ANT3_WRSSI_CFG</t>
  </si>
  <si>
    <t>ul_ant3_wrssi</t>
  </si>
  <si>
    <t xml:space="preserve">Antenna 3 Path wrssi </t>
  </si>
  <si>
    <t>ctrl.ul_ant_wrssi[3]</t>
  </si>
  <si>
    <t>FPGA_REG_ORX0_WRSSI</t>
  </si>
  <si>
    <t>orx0_wrssi</t>
  </si>
  <si>
    <t xml:space="preserve">Observation Path Antenna 0 Path wrssi </t>
  </si>
  <si>
    <t>ctrl.orx_wrssi[0]</t>
  </si>
  <si>
    <t>FPGA_REG_ORX1_WRSSI</t>
  </si>
  <si>
    <t>orx1_wrssi</t>
  </si>
  <si>
    <t xml:space="preserve">Observation Path Antenna 1 Path wrssi </t>
  </si>
  <si>
    <t>ctrl.orx_wrssi[1]</t>
  </si>
  <si>
    <t>FPGA_REG_ORX2_WRSSI</t>
  </si>
  <si>
    <t>orx2_wrssi</t>
  </si>
  <si>
    <t xml:space="preserve">Observation Path Antenna 2 Path wrssi </t>
  </si>
  <si>
    <t>ctrl.orx_wrssi[2]</t>
  </si>
  <si>
    <t>FPGA_REG_ORX3_WRSSI</t>
  </si>
  <si>
    <t>orx3_wrssi</t>
  </si>
  <si>
    <t xml:space="preserve">Observation Path Antenna 3 Path wrssi </t>
  </si>
  <si>
    <t>ctrl.orx_wrssi[3]</t>
  </si>
  <si>
    <t>FPGA_REG_DEBUG_RW_0</t>
  </si>
  <si>
    <t>debug_rw_0</t>
  </si>
  <si>
    <t>Temporary. Not for software. Debug RW Register.  Bit0 to send pa_odp_tssi to ant_tssi. Bit4-7 to insert pa_odp_tssi from debug_rw_1-4 regs</t>
  </si>
  <si>
    <t>ctrl.debug_rw[0]</t>
  </si>
  <si>
    <t>FPGA_REG_DEBUG_RW_1</t>
  </si>
  <si>
    <t>debug_rw_1</t>
  </si>
  <si>
    <t>Temporary. Not for software. Debug RW Register. PA_ODP_TSSI on selected antennas</t>
  </si>
  <si>
    <t>ctrl.debug_rw[1]</t>
  </si>
  <si>
    <t>FPGA_REG_DEBUG_RW_2</t>
  </si>
  <si>
    <t>debug_rw_2</t>
  </si>
  <si>
    <t>Temporary. Not for software. Debug RW Register</t>
  </si>
  <si>
    <t>ctrl.debug_rw[2]</t>
  </si>
  <si>
    <t>FPGA_REG_DEBUG_RW_3</t>
  </si>
  <si>
    <t>debug_rw_3</t>
  </si>
  <si>
    <t>ctrl.debug_rw[3]</t>
  </si>
  <si>
    <t>FPGA_REG_DEBUG_RW_4</t>
  </si>
  <si>
    <t>debug_rw_4</t>
  </si>
  <si>
    <t>ctrl.debug_rw[4]</t>
  </si>
  <si>
    <t>FPGA_REG_DEBUG_RW_5</t>
  </si>
  <si>
    <t>debug_rw_5</t>
  </si>
  <si>
    <t>ctrl.debug_rw[5]</t>
  </si>
  <si>
    <t>FPGA_REG_DEBUG_RW_6</t>
  </si>
  <si>
    <t>debug_rw_6</t>
  </si>
  <si>
    <t>ctrl.debug_rw[6]</t>
  </si>
  <si>
    <t>FPGA_REG_DEBUG_RW_7</t>
  </si>
  <si>
    <t>debug_rw_7</t>
  </si>
  <si>
    <t>ctrl.debug_rw[7]</t>
  </si>
  <si>
    <t>FPGA_REG_DEBUG_RO_0</t>
  </si>
  <si>
    <t>debug_ro_0</t>
  </si>
  <si>
    <t>Temporary. Not for software. Debug Read-Only Register</t>
  </si>
  <si>
    <t>ctrl.debug_ro[0]</t>
  </si>
  <si>
    <t>FPGA_REG_DEBUG_RO_1</t>
  </si>
  <si>
    <t>debug_ro_1</t>
  </si>
  <si>
    <t>ctrl.debug_ro[1]</t>
  </si>
  <si>
    <t>FPGA_REG_DEBUG_RO_2</t>
  </si>
  <si>
    <t>debug_ro_2</t>
  </si>
  <si>
    <t>ctrl.debug_ro[2]</t>
  </si>
  <si>
    <t>FPGA_REG_DEBUG_RO_3</t>
  </si>
  <si>
    <t>debug_ro_3</t>
  </si>
  <si>
    <t>ctrl.debug_ro[3]</t>
  </si>
  <si>
    <t>FPGA_REG_DEBUG_RO_4</t>
  </si>
  <si>
    <t>debug_ro_4</t>
  </si>
  <si>
    <t>ctrl.debug_ro[4]</t>
  </si>
  <si>
    <t>FPGA_REG_DEBUG_RO_5</t>
  </si>
  <si>
    <t>debug_ro_5</t>
  </si>
  <si>
    <t>ctrl.debug_ro[5]</t>
  </si>
  <si>
    <t>FPGA_REG_DEBUG_RO_6</t>
  </si>
  <si>
    <t>debug_ro_6</t>
  </si>
  <si>
    <t>ctrl.debug_ro[6]</t>
  </si>
  <si>
    <t>FPGA_REG_DEBUG_RO_7</t>
  </si>
  <si>
    <t>debug_ro_7</t>
  </si>
  <si>
    <t>ctrl.debug_ro[7]</t>
  </si>
  <si>
    <t>FPGA_REG_VIO_CONFIG_UL</t>
  </si>
  <si>
    <t>vio_config_ul</t>
  </si>
  <si>
    <t>Temporary. Not for software</t>
  </si>
  <si>
    <t>ctrl.vio_config_ul</t>
  </si>
  <si>
    <t>FPGA_REG_VIO_CONFIG_DL</t>
  </si>
  <si>
    <t>vio_config_dl</t>
  </si>
  <si>
    <t>ctrl.vio_config_dl</t>
  </si>
  <si>
    <t>FPGA_REG_ILA_CONFIG_ADC</t>
  </si>
  <si>
    <t>ila_config_adc</t>
  </si>
  <si>
    <t>ctrl.ila_config_adc</t>
  </si>
  <si>
    <t>FPGA_REG_ILA_CONFIG_DAC</t>
  </si>
  <si>
    <t>ila_config_dac</t>
  </si>
  <si>
    <t>ctrl.ila_config_dac</t>
  </si>
  <si>
    <t>FPGA_REG_DBG_SCRATCH</t>
  </si>
  <si>
    <t>[3:2]</t>
  </si>
  <si>
    <t>13C</t>
  </si>
  <si>
    <t>FPGA_REG_INTERNAL_REVISION</t>
  </si>
  <si>
    <t>[18:16]</t>
  </si>
  <si>
    <t>param.debug_revision</t>
  </si>
  <si>
    <t>debug_revision</t>
  </si>
  <si>
    <t>Number of tics @15.36Mhz clock after which RSSI, WRSSI, TSSI re-loaded into registers</t>
  </si>
  <si>
    <t>Select DL DFE stream (0 to 7) for DAC 0 (Bank228 DAC0) - DL Radio Path 1</t>
  </si>
  <si>
    <t>Select DL DFE stream (0 to 7) for DAC 1 (Bank228 DAC1) - DL Radio Path 2</t>
  </si>
  <si>
    <t>Select DL DFE stream (0 to 7) for DAC 2 (Bank228 DAC2) - DL Radio Path 3</t>
  </si>
  <si>
    <t>Select DL DFE stream (0 to 7) for DAC 3 (Bank228 DAC3) - DL Radio Path 4</t>
  </si>
  <si>
    <t>Select DL DFE stream (0 to 7) for DAC 4 (Bank229 DAC0) - DL Radio Path 5</t>
  </si>
  <si>
    <t>Select DL DFE stream (0 to 7) for DAC 5 (Bank229 DAC1) - DL Radio Path 6</t>
  </si>
  <si>
    <t>Select DL DFE stream (0 to 7) for DAC 6 (Bank229 DAC2) - DL Radio Path 7</t>
  </si>
  <si>
    <t>ctrl.dac_dl_dfe_sel[4]</t>
  </si>
  <si>
    <t>ctrl.dac_dl_dfe_sel[5]</t>
  </si>
  <si>
    <t>ctrl.dac_dl_dfe_sel[6]</t>
  </si>
  <si>
    <t>ctrl.dac_dl_dfe_sel[7]</t>
  </si>
  <si>
    <t>dac4_dl_dfe_sel</t>
  </si>
  <si>
    <t>dac5_dl_dfe_sel</t>
  </si>
  <si>
    <t>dac6_dl_dfe_sel</t>
  </si>
  <si>
    <t>dac7_dl_dfe_sel</t>
  </si>
  <si>
    <t>[22:20]</t>
  </si>
  <si>
    <t>ctrl.ul_dfe_rx_adc_sel[4]</t>
  </si>
  <si>
    <t>ctrl.ul_dfe_rx_adc_sel[5]</t>
  </si>
  <si>
    <t>ctrl.ul_dfe_rx_adc_sel[6]</t>
  </si>
  <si>
    <t>ctrl.ul_dfe_rx_adc_sel[7]</t>
  </si>
  <si>
    <t>Select ADC for UL DFE4 RX. 0=ADC0 (Bank224 ADC01), 1=ADC1 (Bank224 ADC23), 2=ADC2 (Bank225 ADC01) ...</t>
  </si>
  <si>
    <t>Select ADC for UL DFE5 RX. 0=ADC0 (Bank224 ADC01), 1=ADC1 (Bank224 ADC23), 2=ADC2 (Bank225 ADC01) ...</t>
  </si>
  <si>
    <t>Select ADC for UL DFE6 RX. 0=ADC0 (Bank224 ADC01), 1=ADC1 (Bank224 ADC23), 2=ADC2 (Bank225 ADC01) ...</t>
  </si>
  <si>
    <t>Select ADC for UL DFE7 RX. 0=ADC0 (Bank224 ADC01), 1=ADC1 (Bank224 ADC23), 2=ADC2 (Bank225 ADC01) ...</t>
  </si>
  <si>
    <t>ul_dfe_rx4_adc_sel</t>
  </si>
  <si>
    <t>ul_dfe_rx5_adc_sel</t>
  </si>
  <si>
    <t>ul_dfe_rx6_adc_sel</t>
  </si>
  <si>
    <t>ul_dfe_rx7_adc_sel</t>
  </si>
  <si>
    <t>ul_dfe_orx4_adc_sel</t>
  </si>
  <si>
    <t>ul_dfe_orx5_adc_sel</t>
  </si>
  <si>
    <t>ul_dfe_orx6_adc_sel</t>
  </si>
  <si>
    <t>ul_dfe_orx7_adc_sel</t>
  </si>
  <si>
    <t>Select ADC for UL ORX4 stream. 0=ADC0 (Bank224 ADC01), 1=ADC1 (Bank224 ADC23), 2=ADC2 (Bank225 ADC01) ...</t>
  </si>
  <si>
    <t>Select ADC for UL ORX5 stream. 0=ADC0 (Bank224 ADC01), 1=ADC1 (Bank224 ADC23), 2=ADC2 (Bank225 ADC01) ...</t>
  </si>
  <si>
    <t>Select ADC for UL ORX6 stream. 0=ADC0 (Bank224 ADC01), 1=ADC1 (Bank224 ADC23), 2=ADC2 (Bank225 ADC01) ...</t>
  </si>
  <si>
    <t>Select ADC for UL ORX7 stream. 0=ADC0 (Bank224 ADC01), 1=ADC1 (Bank224 ADC23), 2=ADC2 (Bank225 ADC01) ...</t>
  </si>
  <si>
    <t>ctrl.ul_dfe_orx_adc_sel[4]</t>
  </si>
  <si>
    <t>ctrl.ul_dfe_orx_adc_sel[5]</t>
  </si>
  <si>
    <t>ctrl.ul_dfe_orx_adc_sel[6]</t>
  </si>
  <si>
    <t>ctrl.ul_dfe_orx_adc_sel[7]</t>
  </si>
  <si>
    <t>Over Voltage, Bit 0:ADC0 (Bank 224 ADC01), 1: ADC1 (Bank 224 ADC23), 2:ADC2 (Bank 225 ADC 01), …</t>
  </si>
  <si>
    <t>FPGA_REG_MASTER_IRQ_MASK</t>
  </si>
  <si>
    <t>FPGA_REG_MASTER_IRQ_STATUS</t>
  </si>
  <si>
    <t>ctrl.pl_master_irq</t>
  </si>
  <si>
    <t>ctrl.pl_master_irq_mask</t>
  </si>
  <si>
    <t>FPGA_REG_PL_IRQ_MASK</t>
  </si>
  <si>
    <t>irq_ext_alarms</t>
  </si>
  <si>
    <t>irq_pl_master</t>
  </si>
  <si>
    <t>irq_pl_master_mask</t>
  </si>
  <si>
    <t>ctrl.pl_irq[0]</t>
  </si>
  <si>
    <t>ctrl.pl_irq_mask[0]</t>
  </si>
  <si>
    <t>ctrl.pl_irq[1]</t>
  </si>
  <si>
    <t>ctrl.pl_irq_mask[1]</t>
  </si>
  <si>
    <t>irq_sfp_faults</t>
  </si>
  <si>
    <t>mask_ext_alarms</t>
  </si>
  <si>
    <t>mask_sfp_faults</t>
  </si>
  <si>
    <t>ctrl.pl_irq[2]</t>
  </si>
  <si>
    <t>irq_rfdc</t>
  </si>
  <si>
    <t>mask_rfdc</t>
  </si>
  <si>
    <t>irq_adc_thresholds</t>
  </si>
  <si>
    <t>ctrl.pl_irq[3]</t>
  </si>
  <si>
    <t>mask_adc_thresholds</t>
  </si>
  <si>
    <t>ctrl.pl_irq_mask[2]</t>
  </si>
  <si>
    <t>ctrl.pl_irq_mask[3]</t>
  </si>
  <si>
    <t>ctrl.pl_irq[4]</t>
  </si>
  <si>
    <t>ctrl.pl_irq_mask[4]</t>
  </si>
  <si>
    <t>irq_reset_request</t>
  </si>
  <si>
    <t>mask_reset_request</t>
  </si>
  <si>
    <t>Sticky. Reset request to software before cold reset is asserted</t>
  </si>
  <si>
    <t>Sticky - Interrupt from RF Data Converter</t>
  </si>
  <si>
    <t>Sticky - Composite interrupt for adcXZ_over_threshold1-2 from all ADCs (except ORX ADCs). See FPGA_REG_ADC_THRESHOLD_INTR_STATUS_REGISTER</t>
  </si>
  <si>
    <t>Sticky - SPF status (i.e. LOS, TX Fault, etc.). See FPGA_REG_SFP_STATUS_REGISTER</t>
  </si>
  <si>
    <t>Sticky - Customer alarms. See FPGA_REG_EXT_ALARM_INTR_STATUS_REGISTER</t>
  </si>
  <si>
    <t>FPGA_REG_PL_IRQ_CLEAR</t>
  </si>
  <si>
    <t>FPGA_REG_PL_IRQ_STATUS</t>
  </si>
  <si>
    <t>clear_reset_request</t>
  </si>
  <si>
    <t>clear_rfdc</t>
  </si>
  <si>
    <t>clear_adc_thresholds</t>
  </si>
  <si>
    <t>clear_ext_alarms</t>
  </si>
  <si>
    <t>clear_sfp_faults</t>
  </si>
  <si>
    <t>ctrl.pl_irq_clear[0]</t>
  </si>
  <si>
    <t>ctrl.pl_irq_clear[1]</t>
  </si>
  <si>
    <t>ctrl.pl_irq_clear[2]</t>
  </si>
  <si>
    <t>ctrl.pl_irq_clear[3]</t>
  </si>
  <si>
    <t>ctrl.pl_irq_clear[4]</t>
  </si>
  <si>
    <t>Write 1 and then 0 to clear irq status. The status will not clear if the interrupt condition still exists.</t>
  </si>
  <si>
    <t>Write 1 to mask corresponding interrupt status bit</t>
  </si>
  <si>
    <t>irq_debug</t>
  </si>
  <si>
    <t>Sticky - PSU Alarm</t>
  </si>
  <si>
    <t>ctrl.pl_irq[5]</t>
  </si>
  <si>
    <t>ctrl.pl_irq[31]</t>
  </si>
  <si>
    <t>mask_psu_alarms</t>
  </si>
  <si>
    <t>irq_psu_alarms</t>
  </si>
  <si>
    <t>mask_debug</t>
  </si>
  <si>
    <t>ctrl.pl_irq_mask[5]</t>
  </si>
  <si>
    <t>ctrl.pl_irq_mask[31]</t>
  </si>
  <si>
    <t>Sticky - For debug purpose only</t>
  </si>
  <si>
    <t>ctrl.pl_irq_clear[5]</t>
  </si>
  <si>
    <t>ctrl.pl_irq_clear[31]</t>
  </si>
  <si>
    <t>FPGA_REG_SFP_DETECT_REGISTER</t>
  </si>
  <si>
    <t>FPGA_REG_PL_COLD_RST</t>
  </si>
  <si>
    <t>FPGA_REG_SFP_CTRL2</t>
  </si>
  <si>
    <t>SFP Rate Select</t>
  </si>
  <si>
    <t>sfp_led</t>
  </si>
  <si>
    <t>SFP LEDs</t>
  </si>
  <si>
    <t>ctrl.sfp_led</t>
  </si>
  <si>
    <t>irq_scratch</t>
  </si>
  <si>
    <t>FPGA_REG_RFBUF_CFG</t>
  </si>
  <si>
    <t>rfbuf_num_samples</t>
  </si>
  <si>
    <t>rfbuf_mode</t>
  </si>
  <si>
    <t>rfbuf_path_select</t>
  </si>
  <si>
    <t>FPGA_REG_RFBUF_TRIGGER</t>
  </si>
  <si>
    <t>rfbuf_trigger</t>
  </si>
  <si>
    <t>FPGA_REG_RFBUF_RESET</t>
  </si>
  <si>
    <t>rfbuf_reset</t>
  </si>
  <si>
    <t>Debug build version. Should be 0 for official builds.</t>
  </si>
  <si>
    <t>For master interrupt from the PL</t>
  </si>
  <si>
    <t>ps_rxdsa_4</t>
  </si>
  <si>
    <t>ps_rxdsa_5</t>
  </si>
  <si>
    <t>ps_rxdsa_6</t>
  </si>
  <si>
    <t>ps_rxdsa_7</t>
  </si>
  <si>
    <t>Rx DSA 4 control from PS</t>
  </si>
  <si>
    <t>Rx DSA 5 control from PS</t>
  </si>
  <si>
    <t>Rx DSA 6 control from PS</t>
  </si>
  <si>
    <t>Rx DSA 7 control from PS</t>
  </si>
  <si>
    <t>ctrl.ps_rxdsa[4]</t>
  </si>
  <si>
    <t>ctrl.ps_rxdsa[5]</t>
  </si>
  <si>
    <t>ctrl.ps_rxdsa[6]</t>
  </si>
  <si>
    <t>ctrl.ps_rxdsa[7]</t>
  </si>
  <si>
    <t>pl_rxdsa_4</t>
  </si>
  <si>
    <t>pl_rxdsa_5</t>
  </si>
  <si>
    <t>pl_rxdsa_6</t>
  </si>
  <si>
    <t>pl_rxdsa_7</t>
  </si>
  <si>
    <t>FPGA_REG_PL_DSA_CTRL2</t>
  </si>
  <si>
    <t>FPGA_REG_PS_DSA_CTRL2</t>
  </si>
  <si>
    <t>ctrl.pl_rxdsa[4]</t>
  </si>
  <si>
    <t>ctrl.pl_rxdsa[5]</t>
  </si>
  <si>
    <t>ctrl.pl_rxdsa[6]</t>
  </si>
  <si>
    <t>ctrl.pl_rxdsa[7]</t>
  </si>
  <si>
    <t>Actual control applied to Rx DSA 4 from PL (Read Only)</t>
  </si>
  <si>
    <t>Actual control applied to Rx DSA 5 from PL (Read Only)</t>
  </si>
  <si>
    <t>Actual control applied to Rx DSA 6 from PL (Read Only)</t>
  </si>
  <si>
    <t>Actual control applied to Rx DSA 7 from PL (Read Only)</t>
  </si>
  <si>
    <t>pl_adcp_4_disable</t>
  </si>
  <si>
    <t>pl_adcp_5_disable</t>
  </si>
  <si>
    <t>pl_adcp_6_disable</t>
  </si>
  <si>
    <t>pl_adcp_7_disable</t>
  </si>
  <si>
    <t>ctrl.pl_adcp_disable[4]</t>
  </si>
  <si>
    <t>ctrl.pl_adcp_disable[5]</t>
  </si>
  <si>
    <t>ctrl.pl_adcp_disable[6]</t>
  </si>
  <si>
    <t>ctrl.pl_adcp_disable[7]</t>
  </si>
  <si>
    <t>bypass_lna_4</t>
  </si>
  <si>
    <t>bypass_lna_5</t>
  </si>
  <si>
    <t>bypass_lna_6</t>
  </si>
  <si>
    <t>bypass_lna_7</t>
  </si>
  <si>
    <t>ctrl.bypass_lna[4]</t>
  </si>
  <si>
    <t>ctrl.bypass_lna[5]</t>
  </si>
  <si>
    <t>ctrl.bypass_lna[6]</t>
  </si>
  <si>
    <t>ctrl.bypass_lna[7]</t>
  </si>
  <si>
    <t>FPGA_REG_TX_GAINBLOCK_CTRL</t>
  </si>
  <si>
    <t>12C</t>
  </si>
  <si>
    <t>tx_gainblock_en_n</t>
  </si>
  <si>
    <t>ctrl.tx_gainblock_en_n</t>
  </si>
  <si>
    <t>0 = Enable TX Gain Blocks QPA9127 and TQL9062 for all TX paths, 1 = Disable</t>
  </si>
  <si>
    <t>1 = Bypass QPL9097 LNA on Rx Chain 0</t>
  </si>
  <si>
    <t>1 = Bypass QPL9097 LNA on Rx Chain 1</t>
  </si>
  <si>
    <t>1 = Bypass QPL9097 LNA on Rx Chain 2</t>
  </si>
  <si>
    <t>1 = Bypass QPL9097 LNA on Rx Chain 3</t>
  </si>
  <si>
    <t>1 = Bypass QPL9097 LNA on Rx Chain 4</t>
  </si>
  <si>
    <t>1 = Bypass QPL9097 LNA on Rx Chain 5</t>
  </si>
  <si>
    <t>1 = Bypass QPL9097 LNA on Rx Chain 6</t>
  </si>
  <si>
    <t>1 = Bypass QPL9097 LNA on Rx Chain 7</t>
  </si>
  <si>
    <t>1 = Disable PL ADCP for Rx0 - Only prevents PL from responding to overvoltage and overrange</t>
  </si>
  <si>
    <t>1 = Disable PL ADCP for Rx1 - Only prevents PL from responding to overvoltage and overrange</t>
  </si>
  <si>
    <t>1 = Disable PL ADCP for Rx2 - Only prevents PL from responding to overvoltage and overrange</t>
  </si>
  <si>
    <t>1 = Disable PL ADCP for Rx3 - Only prevents PL from responding to overvoltage and overrange</t>
  </si>
  <si>
    <t>1 = Disable PL ADCP for Rx4 - Only prevents PL from responding to overvoltage and overrange</t>
  </si>
  <si>
    <t>1 = Disable PL ADCP for Rx5 - Only prevents PL from responding to overvoltage and overrange</t>
  </si>
  <si>
    <t>1 = Disable PL ADCP for Rx6 - Only prevents PL from responding to overvoltage and overrange</t>
  </si>
  <si>
    <t>1 = Disable PL ADCP for Rx7 - Only prevents PL from responding to overvoltage and overrange</t>
  </si>
  <si>
    <t>FPGA_REG_RX_GAINBLOCK_CTRL</t>
  </si>
  <si>
    <t>rx_gainblock_en_n</t>
  </si>
  <si>
    <t>ctrl.rx_gainblock_en_n</t>
  </si>
  <si>
    <t>0 = Enable RX Gain Blocks QPA9127 and QPL9097 (LNA) for all RX paths, 1 = Disable</t>
  </si>
  <si>
    <t>A4020000</t>
  </si>
  <si>
    <t>ctrl.pa_resetn</t>
  </si>
  <si>
    <t>pa_resetn</t>
  </si>
  <si>
    <t>0 = Reset PA controllers for both PA boards</t>
  </si>
  <si>
    <t>ctrl.tdd_ctrl_pa[0]</t>
  </si>
  <si>
    <t>ctrl.tdd_ctrl_pa[1]</t>
  </si>
  <si>
    <t>ctrl.tdd_ctrl_pa[2]</t>
  </si>
  <si>
    <t>ctrl.tdd_ctrl_pa[3]</t>
  </si>
  <si>
    <t>ctrl.tdd_ctrl_pa[4]</t>
  </si>
  <si>
    <t>ctrl.tdd_ctrl_pa[5]</t>
  </si>
  <si>
    <t>ctrl.tdd_ctrl_pa[6]</t>
  </si>
  <si>
    <t>ctrl.tdd_ctrl_pa[7]</t>
  </si>
  <si>
    <t>TDD on/off control for PA1</t>
  </si>
  <si>
    <t>TDD on/off control for PA2</t>
  </si>
  <si>
    <t>TDD on/off control for PA3</t>
  </si>
  <si>
    <t>TDD on/off control for PA4</t>
  </si>
  <si>
    <t>TDD on/off control for PA5</t>
  </si>
  <si>
    <t>TDD on/off control for PA6</t>
  </si>
  <si>
    <t>TDD on/off control for PA7</t>
  </si>
  <si>
    <t>TDD on/off control for PA8</t>
  </si>
  <si>
    <t>ctrl.orx_ant_sel[0]</t>
  </si>
  <si>
    <t>ctrl.orx_path_sel[0]</t>
  </si>
  <si>
    <t>FPGA_REG_PA_LNA_CTRL</t>
  </si>
  <si>
    <t>pa_lna_en_1to4</t>
  </si>
  <si>
    <t>pa_lna_en_5to8</t>
  </si>
  <si>
    <t>ctrl.pa_lna_en[0]</t>
  </si>
  <si>
    <t>ctrl.pa_lna_en[1]</t>
  </si>
  <si>
    <t>1 = Enable PA board 1 LNA</t>
  </si>
  <si>
    <t>1 = Enable PA board 2 LNA</t>
  </si>
  <si>
    <t>tdd_ctrl_pa_1</t>
  </si>
  <si>
    <t>tdd_ctrl_pa_2</t>
  </si>
  <si>
    <t>tdd_ctrl_pa_3</t>
  </si>
  <si>
    <t>tdd_ctrl_pa_4</t>
  </si>
  <si>
    <t>tdd_ctrl_pa_5</t>
  </si>
  <si>
    <t>tdd_ctrl_pa_6</t>
  </si>
  <si>
    <t>tdd_ctrl_pa_7</t>
  </si>
  <si>
    <t>tdd_ctrl_pa_8</t>
  </si>
  <si>
    <t>FPGA_REG_ANT_CAL_CTRL</t>
  </si>
  <si>
    <t>tx_ant_cal_en</t>
  </si>
  <si>
    <t>ctrl.tx_ant_cal_en</t>
  </si>
  <si>
    <t>rx_ant_cal_en</t>
  </si>
  <si>
    <t>ctrl.rx_ant_cal_en</t>
  </si>
  <si>
    <t>ff</t>
  </si>
  <si>
    <t>FPGA_REG_ORX4_WRSSI</t>
  </si>
  <si>
    <t>FPGA_REG_ORX5_WRSSI</t>
  </si>
  <si>
    <t>FPGA_REG_ORX6_WRSSI</t>
  </si>
  <si>
    <t>FPGA_REG_ORX7_WRSSI</t>
  </si>
  <si>
    <t>orx4_wrssi</t>
  </si>
  <si>
    <t>orx5_wrssi</t>
  </si>
  <si>
    <t>orx6_wrssi</t>
  </si>
  <si>
    <t>orx7_wrssi</t>
  </si>
  <si>
    <t xml:space="preserve">Observation Path Antenna 4 Path wrssi </t>
  </si>
  <si>
    <t xml:space="preserve">Observation Path Antenna 5 Path wrssi </t>
  </si>
  <si>
    <t xml:space="preserve">Observation Path Antenna 6 Path wrssi </t>
  </si>
  <si>
    <t xml:space="preserve">Observation Path Antenna 7 Path wrssi </t>
  </si>
  <si>
    <t>ctrl.orx_wrssi[4]</t>
  </si>
  <si>
    <t>ctrl.orx_wrssi[5]</t>
  </si>
  <si>
    <t>ctrl.orx_wrssi[6]</t>
  </si>
  <si>
    <t>ctrl.orx_wrssi[7]</t>
  </si>
  <si>
    <t>FPGA_REG_UL_ANT4_WRSSI_CFG</t>
  </si>
  <si>
    <t>FPGA_REG_UL_ANT5_WRSSI_CFG</t>
  </si>
  <si>
    <t>FPGA_REG_UL_ANT6_WRSSI_CFG</t>
  </si>
  <si>
    <t>FPGA_REG_UL_ANT7_WRSSI_CFG</t>
  </si>
  <si>
    <t>ul_ant4_wrssi</t>
  </si>
  <si>
    <t>ul_ant5_wrssi</t>
  </si>
  <si>
    <t>ul_ant6_wrssi</t>
  </si>
  <si>
    <t>ul_ant7_wrssi</t>
  </si>
  <si>
    <t xml:space="preserve">Antenna 4 Path wrssi </t>
  </si>
  <si>
    <t xml:space="preserve">Antenna 5 Path wrssi </t>
  </si>
  <si>
    <t xml:space="preserve">Antenna 6 Path wrssi </t>
  </si>
  <si>
    <t xml:space="preserve">Antenna 7 Path wrssi </t>
  </si>
  <si>
    <t>ctrl.ul_ant_wrssi[4]</t>
  </si>
  <si>
    <t>ctrl.ul_ant_wrssi[5]</t>
  </si>
  <si>
    <t>ctrl.ul_ant_wrssi[6]</t>
  </si>
  <si>
    <t>ctrl.ul_ant_wrssi[7]</t>
  </si>
  <si>
    <t>ant4_tssi</t>
  </si>
  <si>
    <t>ant5_tssi</t>
  </si>
  <si>
    <t>ant6_tssi</t>
  </si>
  <si>
    <t>ant7_tssi</t>
  </si>
  <si>
    <t>FPGA_REG_DL_ANT4_TSSI</t>
  </si>
  <si>
    <t>FPGA_REG_DL_ANT5_TSSI</t>
  </si>
  <si>
    <t>FPGA_REG_DL_ANT6_TSSI</t>
  </si>
  <si>
    <t>FPGA_REG_DL_ANT7_TSSI</t>
  </si>
  <si>
    <t>Antenna 4 Path TSSI</t>
  </si>
  <si>
    <t>Antenna 5 Path TSSI</t>
  </si>
  <si>
    <t>Antenna 6 Path TSSI</t>
  </si>
  <si>
    <t>Antenna 7 Path TSSI</t>
  </si>
  <si>
    <t>ctrl.ant_tssi[4]</t>
  </si>
  <si>
    <t>ctrl.ant_tssi[5]</t>
  </si>
  <si>
    <t>ctrl.ant_tssi[6]</t>
  </si>
  <si>
    <t>ctrl.ant_tssi[7]</t>
  </si>
  <si>
    <t>A4030000</t>
  </si>
  <si>
    <t>A4040000</t>
  </si>
  <si>
    <t>AXI IIC Controller for SFP0</t>
  </si>
  <si>
    <t>AXI IIC Controller for SFP1</t>
  </si>
  <si>
    <t>AXI IIC Controller for PA 1 board</t>
  </si>
  <si>
    <t>AXI IIC Controller for PA 2 board</t>
  </si>
  <si>
    <t>FPGA_BASE_ADDR_I2C_SFP0</t>
  </si>
  <si>
    <t>FPGA_BASE_ADDR_I2C_SFP1</t>
  </si>
  <si>
    <t>FPGA_BASE_ADDR_I2C_PA1</t>
  </si>
  <si>
    <t>FPGA_BASE_ADDR_I2C_PA2</t>
  </si>
  <si>
    <t>1F00</t>
  </si>
  <si>
    <t>Self clearing. 1 = A sticky interrupt is high in the PL interrupt register.</t>
  </si>
  <si>
    <t>FPGA_REG_PA_CONTROLLER_TDD_CTRL</t>
  </si>
  <si>
    <t>FPGA_REG_PA_CONTROLLER_RESET_CTRL</t>
  </si>
  <si>
    <t>30C</t>
  </si>
  <si>
    <t>FPGA_REG_PL_COLD_RST_MASK</t>
  </si>
  <si>
    <t>Select DL DFE stream (0 to 7) for DAC 7 (Bank229 DAC3) - DL Radio Path 8</t>
  </si>
  <si>
    <t>clear_debug</t>
  </si>
  <si>
    <t>clear_psu_alarms</t>
  </si>
  <si>
    <t>orx_ant_sel</t>
  </si>
  <si>
    <t>orx_path_sel</t>
  </si>
  <si>
    <t>1 = Mask cold_rst_n</t>
  </si>
  <si>
    <t>0  = Antenna 1, 1 = Antenna 2, 2 = Antenna 3, …, 7 = Antenna 8</t>
  </si>
  <si>
    <t>Enable RX Calibration. Tx calbration control (tx_ant_cal_en) must be low to enable RX calibration port</t>
  </si>
  <si>
    <t>Enable TX calibration. This also controls the Tx vs. Rx switch at the antenna cal port</t>
  </si>
  <si>
    <t>0 =  Disable SPI Access, 1 = TX DSAs 0 to 3, 2 = TX DSAs 4 to 7, 3 = ORx DSAs 0 to 3, 4 = ORx DSA 4 to 7</t>
  </si>
  <si>
    <t>FPGA_REG_RFBUF_CFG0</t>
  </si>
  <si>
    <t>F0</t>
  </si>
  <si>
    <t>rfbuf_trig_align_en</t>
  </si>
  <si>
    <t>Not for software use. Enable alignment of trigger with PTP marker</t>
  </si>
  <si>
    <t>ctrl.rfbuf_trig_align_en</t>
  </si>
  <si>
    <t>1: route UL DFE output to DL DFE input</t>
  </si>
  <si>
    <t>ctrl.uldfe_to_dldfe_lpbk[0]</t>
  </si>
  <si>
    <t>ctrl.uldfe_to_dldfe_lpbk[1]</t>
  </si>
  <si>
    <t>fh_dbg_mode</t>
  </si>
  <si>
    <t>[5:4]</t>
  </si>
  <si>
    <t>2'b00: Normal operation, 2'b01: Drive data from dbg Buffer,  2'b10: lphy Dl to lphy UL, 2'b11: Reserved</t>
  </si>
  <si>
    <t>ctrl.fh_dbg_mode</t>
  </si>
  <si>
    <t>1: Route Orx Path to RX DFE Path</t>
  </si>
  <si>
    <t>ctrl.orx_to_uldfe_en[0]</t>
  </si>
  <si>
    <t>ctrl.rx0_to_all_ul_paths[0]</t>
  </si>
  <si>
    <t>ctrl.orx_to_uldfe_en[1]</t>
  </si>
  <si>
    <t>ctrl.rx0_to_all_ul_paths[1]</t>
  </si>
  <si>
    <t>FPGA_REG_UL_TEST_CFG</t>
  </si>
  <si>
    <t>adc_invert_q</t>
  </si>
  <si>
    <t xml:space="preserve">1: Invert Q on UL Path at ADC output, </t>
  </si>
  <si>
    <t>ctrl.adc_invert_q</t>
  </si>
  <si>
    <t>FPGA_REG_FHBUF_CFG</t>
  </si>
  <si>
    <t>fhbuf_num_samples</t>
  </si>
  <si>
    <t>Number of samples to be driven at DL DFE input, Currently FH BUffer is 128KBytes, Bits [14:0] are valid, Maximum number of samples is 30720.</t>
  </si>
  <si>
    <t>ctrl.dl_test_mode_num_samples</t>
  </si>
  <si>
    <t>[25:24]</t>
  </si>
  <si>
    <t>fhbuf_store_en</t>
  </si>
  <si>
    <t>[29]</t>
  </si>
  <si>
    <t>1. Store the Data into Buffer, 0:Load the Data from the Buffer (Buffer as a waveform generator)</t>
  </si>
  <si>
    <t>ctrl.dl_test_store_en</t>
  </si>
  <si>
    <t>fhbuf_mode</t>
  </si>
  <si>
    <t>[30]</t>
  </si>
  <si>
    <t>ctrl.dl_test_mode</t>
  </si>
  <si>
    <t>fhbuf_en</t>
  </si>
  <si>
    <t>1: Enable the test mode</t>
  </si>
  <si>
    <t>ctrl.dl_test_mode_en</t>
  </si>
  <si>
    <t>FPGA_REG_FHBUF_TRIGGER</t>
  </si>
  <si>
    <t>fhbuf_trigger</t>
  </si>
  <si>
    <t>1: Start driving the data into DL DFE chain</t>
  </si>
  <si>
    <t>ctrl.dl_test_mode_trigger</t>
  </si>
  <si>
    <t>0 = first four ants, 1 = last four ants</t>
    <phoneticPr fontId="22" type="noConversion"/>
  </si>
  <si>
    <t>ctrl.dl_test_ants_sel</t>
    <phoneticPr fontId="22" type="noConversion"/>
  </si>
  <si>
    <t>fhbuf_ants_sel</t>
    <phoneticPr fontId="22" type="noConversion"/>
  </si>
  <si>
    <t>first_4_ants_uldfe_to_dldfe_lpbk</t>
    <phoneticPr fontId="22" type="noConversion"/>
  </si>
  <si>
    <t>last_4_ants_uldfe_to_dldfe_lpbk</t>
    <phoneticPr fontId="22" type="noConversion"/>
  </si>
  <si>
    <t>first_4_ants_rx0_to_all_ul_paths</t>
    <phoneticPr fontId="22" type="noConversion"/>
  </si>
  <si>
    <t>first_4_ants_orx_to_uldfe_en</t>
    <phoneticPr fontId="22" type="noConversion"/>
  </si>
  <si>
    <t>last_4_ants_orx_to_uldfe_en</t>
    <phoneticPr fontId="22" type="noConversion"/>
  </si>
  <si>
    <t>last_4_ants_rx0_to_all_ul_paths</t>
    <phoneticPr fontId="22" type="noConversion"/>
  </si>
  <si>
    <t>0x0: Rx Ant0 , 0x1: Rx Ant1, 0x2: Rx Ant2, 0x3: Rx Ant3, 0x4: Rx Ant4 , 0x5: Rx Ant5, 0x6: Rx Ant6, 0x7: Rx Ant7
0x10: ORx Ant0, 0x11: ORx Ant1, 0x12: ORx Ant2, 0x13: ORx Ant3,0x14: ORx Ant4, 0x15: ORx Ant5, 0x16: ORx Ant6, 0x17: ORx Ant7</t>
    <phoneticPr fontId="22" type="noConversion"/>
  </si>
  <si>
    <t>FPGA_BASE_ADDR_DEBUG_FH_BUF</t>
  </si>
  <si>
    <t>A2000000</t>
  </si>
  <si>
    <t>128K</t>
  </si>
  <si>
    <t>This buffer also have names like DFE Buffer, Waveform Generator</t>
  </si>
  <si>
    <t>This buffer is also called DAC Buffer</t>
    <phoneticPr fontId="22" type="noConversion"/>
  </si>
  <si>
    <t>soft_reset</t>
    <phoneticPr fontId="22" type="noConversion"/>
  </si>
  <si>
    <t>FPGA_BASE_ADDR_TOP_CTRL_CMN</t>
    <phoneticPr fontId="22" type="noConversion"/>
  </si>
  <si>
    <t>FPGA_REG_SOFT_RESET_REGISTER</t>
    <phoneticPr fontId="22" type="noConversion"/>
  </si>
  <si>
    <t>FPGA_REG_DL_DFE_RESET_REGISTER</t>
    <phoneticPr fontId="22" type="noConversion"/>
  </si>
  <si>
    <t>FPGA_REG_UL_DFE_RESET_REGISTER</t>
    <phoneticPr fontId="22" type="noConversion"/>
  </si>
  <si>
    <t>FPGA_REG_DBG_RESET_REGISTER</t>
    <phoneticPr fontId="22" type="noConversion"/>
  </si>
  <si>
    <t>1C</t>
    <phoneticPr fontId="22" type="noConversion"/>
  </si>
  <si>
    <t>dl_dfe_reset</t>
    <phoneticPr fontId="22" type="noConversion"/>
  </si>
  <si>
    <t>ul_dfe_reset</t>
    <phoneticPr fontId="22" type="noConversion"/>
  </si>
  <si>
    <t>dbg_reset</t>
    <phoneticPr fontId="22" type="noConversion"/>
  </si>
  <si>
    <t>[0]</t>
    <phoneticPr fontId="22" type="noConversion"/>
  </si>
  <si>
    <t xml:space="preserve">bit 0 - Write 1 and then 0 to resets data path except Fronthaul. </t>
    <phoneticPr fontId="22" type="noConversion"/>
  </si>
  <si>
    <t xml:space="preserve">bit 0 - Write 1 and then 0 to resets dl_dfe data path  </t>
    <phoneticPr fontId="22" type="noConversion"/>
  </si>
  <si>
    <t xml:space="preserve">bit 0 - Write 1 and then 0 to resets ul_dfe data path  </t>
    <phoneticPr fontId="22" type="noConversion"/>
  </si>
  <si>
    <t xml:space="preserve">bit 0 - Write 1 and then 0 to resets dbg whole module  </t>
    <phoneticPr fontId="22" type="noConversion"/>
  </si>
  <si>
    <t>ctrl.soft_reset</t>
    <phoneticPr fontId="22" type="noConversion"/>
  </si>
  <si>
    <t>ctrl.dl_dfe_reset</t>
    <phoneticPr fontId="22" type="noConversion"/>
  </si>
  <si>
    <t>ctrl.ul_dfe_reset</t>
    <phoneticPr fontId="22" type="noConversion"/>
  </si>
  <si>
    <t>ctrl.dbg_module_reset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</si>
</sst>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9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10" xfId="0" applyFill="1" applyBorder="1"/>
    <xf numFmtId="0" fontId="0" fillId="0" borderId="0" xfId="0"/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0" borderId="10" xfId="0" applyBorder="1" applyAlignment="1">
      <alignment horizontal="right"/>
    </xf>
    <xf numFmtId="0" fontId="0" fillId="0" borderId="10" xfId="0" applyBorder="1" applyAlignment="1">
      <alignment wrapText="1"/>
    </xf>
    <xf numFmtId="49" fontId="16" fillId="33" borderId="10" xfId="0" applyNumberFormat="1" applyFont="1" applyFill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0" fillId="0" borderId="0" xfId="0" applyNumberFormat="1" applyAlignment="1">
      <alignment wrapText="1"/>
    </xf>
    <xf numFmtId="20" fontId="0" fillId="0" borderId="10" xfId="0" applyNumberFormat="1" applyBorder="1" applyAlignment="1">
      <alignment wrapText="1"/>
    </xf>
    <xf numFmtId="0" fontId="16" fillId="33" borderId="10" xfId="0" applyFon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Alignment="1">
      <alignment horizontal="right"/>
    </xf>
    <xf numFmtId="20" fontId="0" fillId="0" borderId="10" xfId="0" applyNumberFormat="1" applyBorder="1" applyAlignment="1">
      <alignment horizontal="left" wrapText="1"/>
    </xf>
    <xf numFmtId="0" fontId="0" fillId="0" borderId="0" xfId="0" applyFill="1"/>
    <xf numFmtId="0" fontId="0" fillId="34" borderId="10" xfId="0" applyFill="1" applyBorder="1"/>
    <xf numFmtId="0" fontId="0" fillId="34" borderId="10" xfId="0" applyFill="1" applyBorder="1" applyAlignment="1">
      <alignment wrapText="1"/>
    </xf>
    <xf numFmtId="0" fontId="0" fillId="34" borderId="0" xfId="0" applyFill="1"/>
    <xf numFmtId="0" fontId="0" fillId="34" borderId="10" xfId="0" applyFill="1" applyBorder="1" applyAlignment="1">
      <alignment horizontal="right"/>
    </xf>
    <xf numFmtId="0" fontId="0" fillId="35" borderId="0" xfId="0" applyFill="1"/>
    <xf numFmtId="0" fontId="18" fillId="36" borderId="10" xfId="0" applyFont="1" applyFill="1" applyBorder="1" applyAlignment="1"/>
    <xf numFmtId="0" fontId="18" fillId="36" borderId="12" xfId="0" applyFont="1" applyFill="1" applyBorder="1" applyAlignment="1"/>
    <xf numFmtId="0" fontId="18" fillId="36" borderId="15" xfId="0" applyFont="1" applyFill="1" applyBorder="1" applyAlignment="1"/>
    <xf numFmtId="0" fontId="19" fillId="0" borderId="13" xfId="0" applyFont="1" applyFill="1" applyBorder="1" applyAlignment="1"/>
    <xf numFmtId="0" fontId="19" fillId="0" borderId="14" xfId="0" applyFont="1" applyFill="1" applyBorder="1" applyAlignment="1"/>
    <xf numFmtId="0" fontId="19" fillId="0" borderId="16" xfId="0" applyFont="1" applyFill="1" applyBorder="1" applyAlignment="1"/>
    <xf numFmtId="0" fontId="19" fillId="0" borderId="10" xfId="0" applyFont="1" applyFill="1" applyBorder="1" applyAlignment="1"/>
    <xf numFmtId="0" fontId="19" fillId="0" borderId="12" xfId="0" applyFont="1" applyFill="1" applyBorder="1" applyAlignmen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6" xfId="0" applyFont="1" applyFill="1" applyBorder="1" applyAlignment="1"/>
    <xf numFmtId="0" fontId="0" fillId="37" borderId="10" xfId="0" applyFill="1" applyBorder="1"/>
    <xf numFmtId="0" fontId="0" fillId="37" borderId="10" xfId="0" applyFill="1" applyBorder="1" applyAlignment="1">
      <alignment horizontal="right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wrapText="1"/>
    </xf>
    <xf numFmtId="0" fontId="19" fillId="37" borderId="13" xfId="0" applyFont="1" applyFill="1" applyBorder="1" applyAlignment="1"/>
    <xf numFmtId="0" fontId="19" fillId="37" borderId="14" xfId="0" applyFont="1" applyFill="1" applyBorder="1" applyAlignment="1"/>
    <xf numFmtId="0" fontId="19" fillId="37" borderId="16" xfId="0" applyFont="1" applyFill="1" applyBorder="1" applyAlignment="1"/>
    <xf numFmtId="0" fontId="0" fillId="37" borderId="11" xfId="0" applyFill="1" applyBorder="1"/>
    <xf numFmtId="20" fontId="0" fillId="37" borderId="10" xfId="0" applyNumberFormat="1" applyFill="1" applyBorder="1" applyAlignment="1">
      <alignment wrapText="1"/>
    </xf>
    <xf numFmtId="0" fontId="21" fillId="0" borderId="13" xfId="0" applyFont="1" applyFill="1" applyBorder="1" applyAlignment="1"/>
    <xf numFmtId="0" fontId="21" fillId="0" borderId="14" xfId="0" applyFont="1" applyFill="1" applyBorder="1" applyAlignment="1"/>
    <xf numFmtId="0" fontId="21" fillId="0" borderId="16" xfId="0" applyFont="1" applyFill="1" applyBorder="1" applyAlignment="1"/>
    <xf numFmtId="0" fontId="0" fillId="0" borderId="10" xfId="0" applyFont="1" applyBorder="1" applyAlignment="1">
      <alignment wrapText="1"/>
    </xf>
    <xf numFmtId="0" fontId="0" fillId="38" borderId="10" xfId="0" applyFill="1" applyBorder="1"/>
    <xf numFmtId="0" fontId="0" fillId="38" borderId="10" xfId="0" applyFill="1" applyBorder="1" applyAlignment="1">
      <alignment horizontal="right"/>
    </xf>
    <xf numFmtId="0" fontId="0" fillId="38" borderId="10" xfId="0" applyFill="1" applyBorder="1" applyAlignment="1">
      <alignment wrapText="1"/>
    </xf>
    <xf numFmtId="0" fontId="0" fillId="38" borderId="0" xfId="0" applyFill="1"/>
    <xf numFmtId="20" fontId="0" fillId="38" borderId="10" xfId="0" applyNumberFormat="1" applyFill="1" applyBorder="1" applyAlignment="1">
      <alignment wrapText="1"/>
    </xf>
    <xf numFmtId="0" fontId="19" fillId="38" borderId="0" xfId="0" applyFont="1" applyFill="1"/>
    <xf numFmtId="0" fontId="19" fillId="38" borderId="13" xfId="0" applyFont="1" applyFill="1" applyBorder="1"/>
    <xf numFmtId="0" fontId="19" fillId="38" borderId="17" xfId="0" applyFont="1" applyFill="1" applyBorder="1"/>
    <xf numFmtId="0" fontId="19" fillId="38" borderId="16" xfId="0" applyFont="1" applyFill="1" applyBorder="1"/>
    <xf numFmtId="49" fontId="0" fillId="38" borderId="10" xfId="0" applyNumberForma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tp\root\Sub6_DualBand_Reg_0_4_8_2101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Vernon-Mintaka/Firmware/Register%20Map/sub6_dualband_regmap_21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anBaseAddressTable"/>
      <sheetName val="TOP_CTRL_CMN"/>
      <sheetName val="TOP_CTRL_ORAN_LPHY"/>
      <sheetName val="TOP_CTRL_DL_DFE"/>
      <sheetName val="TOP_CTRL_UL_DFE"/>
      <sheetName val="TOP_CTRL_HW"/>
      <sheetName val="TOP_CTRL_INTR"/>
      <sheetName val="TOP_CTRL_TEST"/>
      <sheetName val="TOP_CTRL_FH_PROC"/>
    </sheetNames>
    <sheetDataSet>
      <sheetData sheetId="0">
        <row r="2">
          <cell r="A2" t="str">
            <v>FPGA_BASE_ADDR_FH_ORAN_RADIO_IF</v>
          </cell>
          <cell r="B2" t="str">
            <v>A0000000</v>
          </cell>
        </row>
        <row r="3">
          <cell r="A3" t="str">
            <v>FPGA_BASE_ADDR_FH_ETH1_AXI_DMA</v>
          </cell>
          <cell r="B3" t="str">
            <v>A0010000</v>
          </cell>
        </row>
        <row r="4">
          <cell r="A4" t="str">
            <v>FPGA_BASE_ADDR_FH_ETH1_CORE</v>
          </cell>
          <cell r="B4" t="str">
            <v>A0020000</v>
          </cell>
        </row>
        <row r="5">
          <cell r="A5" t="str">
            <v>FPGA_BASE_ADDR_FH_ETH1_GT_DRP</v>
          </cell>
          <cell r="B5" t="str">
            <v>A0030000</v>
          </cell>
        </row>
        <row r="6">
          <cell r="A6" t="str">
            <v>FPGA_BASE_ADDR_FH_ETH1_RX_TIMESTAMP_FIFO</v>
          </cell>
          <cell r="B6" t="str">
            <v>A0070000</v>
          </cell>
        </row>
        <row r="7">
          <cell r="A7" t="str">
            <v>FPGA_BASE_ADDR_FH_ETH1_TIMER_1588</v>
          </cell>
          <cell r="B7" t="str">
            <v>A0080000</v>
          </cell>
        </row>
        <row r="8">
          <cell r="A8" t="str">
            <v>FPGA_BASE_ADDR_FH_ETH1_TX_TIMESTAMP_FIFO</v>
          </cell>
          <cell r="B8" t="str">
            <v>A0090000</v>
          </cell>
        </row>
        <row r="9">
          <cell r="A9" t="str">
            <v>FPGA_BASE_ADDR_FH_ETH2_AXI_DMA</v>
          </cell>
          <cell r="B9" t="str">
            <v>A00A0000</v>
          </cell>
        </row>
        <row r="10">
          <cell r="A10" t="str">
            <v>FPGA_BASE_ADDR_FH_ETH2_CORE</v>
          </cell>
          <cell r="B10" t="str">
            <v>A00B0000</v>
          </cell>
        </row>
        <row r="11">
          <cell r="A11" t="str">
            <v>FPGA_BASE_ADDR_FH_ETH2_GT_DRP</v>
          </cell>
          <cell r="B11" t="str">
            <v>A00C0000</v>
          </cell>
        </row>
        <row r="12">
          <cell r="A12" t="str">
            <v>FPGA_BASE_ADDR_FH_ETH2_RX_TIMESTAMP_FIFO</v>
          </cell>
          <cell r="B12" t="str">
            <v>A00D0000</v>
          </cell>
        </row>
        <row r="13">
          <cell r="A13" t="str">
            <v>FPGA_BASE_ADDR_FH_ETH2_TIMER_1588</v>
          </cell>
          <cell r="B13" t="str">
            <v>A00E0000</v>
          </cell>
        </row>
        <row r="14">
          <cell r="A14" t="str">
            <v>FPGA_BASE_ADDR_FH_ETH2_TX_TIMESTAMP_FIFO</v>
          </cell>
          <cell r="B14" t="str">
            <v>A00F0000</v>
          </cell>
        </row>
        <row r="15">
          <cell r="A15" t="str">
            <v>FPGA_BASE_ADDR_TOP_CTRL_FH_PROC</v>
          </cell>
          <cell r="B15" t="str">
            <v>A0260000</v>
          </cell>
        </row>
        <row r="16">
          <cell r="A16" t="str">
            <v>FPGA_BASE_ADDR_TOP_CTRL_CMN</v>
          </cell>
          <cell r="B16" t="str">
            <v>A0262000</v>
          </cell>
        </row>
        <row r="17">
          <cell r="A17" t="str">
            <v>FPGA_BASE_ADDR_TOP_CTRL_DL_DFE_B0</v>
          </cell>
          <cell r="B17" t="str">
            <v>A0264000</v>
          </cell>
        </row>
        <row r="18">
          <cell r="A18" t="str">
            <v>FPGA_BASE_ADDR_TOP_CTRL_DL_DFE_B1</v>
          </cell>
          <cell r="B18" t="str">
            <v>A0265000</v>
          </cell>
        </row>
        <row r="19">
          <cell r="A19" t="str">
            <v>FPGA_BASE_ADDR_TOP_CTRL_UL_DFE_B0</v>
          </cell>
          <cell r="B19" t="str">
            <v>A0266000</v>
          </cell>
        </row>
        <row r="20">
          <cell r="A20" t="str">
            <v>FPGA_BASE_ADDR_TOP_CTRL_UL_DFE_B1</v>
          </cell>
          <cell r="B20" t="str">
            <v>A0267000</v>
          </cell>
        </row>
        <row r="21">
          <cell r="A21" t="str">
            <v>FPGA_BASE_ADDR_TOP_CTRL_ORAN_LPHY_B0</v>
          </cell>
          <cell r="B21" t="str">
            <v>A0268000</v>
          </cell>
        </row>
        <row r="22">
          <cell r="A22" t="str">
            <v>FPGA_BASE_ADDR_TOP_CTRL_ORAN_LPHY_B1</v>
          </cell>
          <cell r="B22" t="str">
            <v>A0269000</v>
          </cell>
        </row>
        <row r="23">
          <cell r="A23" t="str">
            <v>FPGA_BASE_ADDR_TOP_CTRL_TEST</v>
          </cell>
          <cell r="B23" t="str">
            <v>A026A000</v>
          </cell>
        </row>
        <row r="24">
          <cell r="A24" t="str">
            <v>FPGA_BASE_ADDR_TOP_CTRL_HW</v>
          </cell>
          <cell r="B24" t="str">
            <v>A026C000</v>
          </cell>
        </row>
        <row r="25">
          <cell r="A25" t="str">
            <v>FPGA_BASE_ADDR_TOP_CTRL_INTR</v>
          </cell>
          <cell r="B25" t="str">
            <v>A026E000</v>
          </cell>
        </row>
        <row r="26">
          <cell r="A26" t="str">
            <v>FPGA_BASE_ADDR_RF_DATA_CONVERTER</v>
          </cell>
          <cell r="B26" t="str">
            <v>A1000000</v>
          </cell>
        </row>
        <row r="27">
          <cell r="A27" t="str">
            <v>FPGA_BASE_ADDR_DEBUG_FH_BUF</v>
          </cell>
          <cell r="B27" t="str">
            <v>A2000000</v>
          </cell>
        </row>
        <row r="28">
          <cell r="A28" t="str">
            <v>FPGA_BASE_ADDR_DEBUG_RF_BUF</v>
          </cell>
          <cell r="B28" t="str">
            <v>A2200000</v>
          </cell>
        </row>
        <row r="29">
          <cell r="A29" t="str">
            <v>FPGA_BASE_ADDR_CFR_B0</v>
          </cell>
          <cell r="B29" t="str">
            <v>A3000000</v>
          </cell>
        </row>
        <row r="30">
          <cell r="A30" t="str">
            <v>FPGA_BASE_ADDR_CFR_B1</v>
          </cell>
          <cell r="B30" t="str">
            <v>A3400000</v>
          </cell>
        </row>
        <row r="31">
          <cell r="A31" t="str">
            <v>FPGA_BASE_ADDR_GPIO0</v>
          </cell>
          <cell r="B31" t="str">
            <v>A4000000</v>
          </cell>
        </row>
        <row r="32">
          <cell r="A32" t="str">
            <v>FPGA_BASE_ADDR_GPIO1</v>
          </cell>
          <cell r="B32" t="str">
            <v>A4001000</v>
          </cell>
        </row>
        <row r="33">
          <cell r="A33" t="str">
            <v>FPGA_BASE_ADDR_GPIO2</v>
          </cell>
          <cell r="B33" t="str">
            <v>A4002000</v>
          </cell>
        </row>
        <row r="34">
          <cell r="A34" t="str">
            <v>FPGA_BASE_ADDR_GPIO3</v>
          </cell>
          <cell r="B34" t="str">
            <v>A4003000</v>
          </cell>
        </row>
        <row r="35">
          <cell r="A35" t="str">
            <v>FPGA_BASE_ADDR_GPIO4</v>
          </cell>
          <cell r="B35" t="str">
            <v>A4004000</v>
          </cell>
        </row>
        <row r="36">
          <cell r="A36" t="str">
            <v>FPGA_BASE_ADDR_GPIO5</v>
          </cell>
          <cell r="B36" t="str">
            <v>A4005000</v>
          </cell>
        </row>
        <row r="37">
          <cell r="A37" t="str">
            <v>FPGA_BASE_ADDR_GPIO6</v>
          </cell>
          <cell r="B37" t="str">
            <v>A4006000</v>
          </cell>
        </row>
        <row r="38">
          <cell r="A38" t="str">
            <v>FPGA_BASE_ADDR_GPIO7</v>
          </cell>
          <cell r="B38" t="str">
            <v>A4007000</v>
          </cell>
        </row>
        <row r="39">
          <cell r="A39" t="str">
            <v>FPGA_BASE_ADDR_GPIO8</v>
          </cell>
          <cell r="B39" t="str">
            <v>A4008000</v>
          </cell>
        </row>
        <row r="40">
          <cell r="A40" t="str">
            <v>FPGA_BASE_ADDR_GPIO9</v>
          </cell>
          <cell r="B40" t="str">
            <v>A4009000</v>
          </cell>
        </row>
        <row r="41">
          <cell r="A41" t="str">
            <v>FPGA_BASE_ADDR_GPIO10</v>
          </cell>
          <cell r="B41" t="str">
            <v>A400A000</v>
          </cell>
        </row>
        <row r="42">
          <cell r="A42" t="str">
            <v>FPGA_BASE_ADDR_GPIO11</v>
          </cell>
          <cell r="B42" t="str">
            <v>A400B000</v>
          </cell>
        </row>
        <row r="43">
          <cell r="A43" t="str">
            <v>FPGA_BASE_ADDR_GPIO12</v>
          </cell>
          <cell r="B43" t="str">
            <v>A400C000</v>
          </cell>
        </row>
        <row r="44">
          <cell r="A44" t="str">
            <v>FPGA_BASE_ADDR_GPIO13</v>
          </cell>
          <cell r="B44" t="str">
            <v>A400D000</v>
          </cell>
        </row>
        <row r="45">
          <cell r="A45" t="str">
            <v>FPGA_BASE_ADDR_GPIO14</v>
          </cell>
          <cell r="B45" t="str">
            <v>A400E000</v>
          </cell>
        </row>
        <row r="46">
          <cell r="A46" t="str">
            <v>FPGA_BASE_ADDR_GPIO15</v>
          </cell>
          <cell r="B46" t="str">
            <v>A400F000</v>
          </cell>
        </row>
        <row r="47">
          <cell r="A47" t="str">
            <v>FPGA_BASE_ADDR_I2C</v>
          </cell>
          <cell r="B47" t="str">
            <v>A4010000</v>
          </cell>
        </row>
        <row r="48">
          <cell r="A48" t="str">
            <v>FPGA_BASE_ADDR_DPD_CTRL_B0</v>
          </cell>
          <cell r="B48" t="str">
            <v>B0000000</v>
          </cell>
        </row>
        <row r="49">
          <cell r="A49" t="str">
            <v>FPGA_BASE_ADDR_DPD_USER_B0</v>
          </cell>
          <cell r="B49" t="str">
            <v>B4000000</v>
          </cell>
        </row>
        <row r="50">
          <cell r="A50" t="str">
            <v>FPGA_BASE_ADDR_DPD_CTRL_B1</v>
          </cell>
          <cell r="B50" t="str">
            <v>B5000000</v>
          </cell>
        </row>
        <row r="51">
          <cell r="A51" t="str">
            <v>FPGA_BASE_ADDR_DPD_USER_B1</v>
          </cell>
          <cell r="B51" t="str">
            <v>B9000000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anBaseAddressTable"/>
      <sheetName val="TOP_CTRL_CMN"/>
      <sheetName val="TOP_CTRL_ORAN_LPHY"/>
      <sheetName val="TOP_CTRL_DL_DFE"/>
      <sheetName val="TOP_CTRL_UL_DFE"/>
      <sheetName val="TOP_CTRL_HW"/>
      <sheetName val="TOP_CTRL_INTR"/>
      <sheetName val="TOP_CTRL_TEST"/>
      <sheetName val="TOP_CTRL_FH_PROC"/>
    </sheetNames>
    <sheetDataSet>
      <sheetData sheetId="0">
        <row r="2">
          <cell r="A2" t="str">
            <v>FPGA_BASE_ADDR_FH_ORAN_RADIO_IF</v>
          </cell>
          <cell r="B2" t="str">
            <v>A0000000</v>
          </cell>
        </row>
        <row r="3">
          <cell r="A3" t="str">
            <v>FPGA_BASE_ADDR_FH_ETH1_AXI_DMA</v>
          </cell>
          <cell r="B3" t="str">
            <v>A0010000</v>
          </cell>
        </row>
        <row r="4">
          <cell r="A4" t="str">
            <v>FPGA_BASE_ADDR_FH_ETH1_CORE</v>
          </cell>
          <cell r="B4" t="str">
            <v>A0020000</v>
          </cell>
        </row>
        <row r="5">
          <cell r="A5" t="str">
            <v>FPGA_BASE_ADDR_FH_ETH1_GT_DRP</v>
          </cell>
          <cell r="B5" t="str">
            <v>A0030000</v>
          </cell>
        </row>
        <row r="6">
          <cell r="A6" t="str">
            <v>FPGA_BASE_ADDR_FH_ETH1_RX_TIMESTAMP_FIFO</v>
          </cell>
          <cell r="B6" t="str">
            <v>A0070000</v>
          </cell>
        </row>
        <row r="7">
          <cell r="A7" t="str">
            <v>FPGA_BASE_ADDR_FH_ETH1_TIMER_1588</v>
          </cell>
          <cell r="B7" t="str">
            <v>A0080000</v>
          </cell>
        </row>
        <row r="8">
          <cell r="A8" t="str">
            <v>FPGA_BASE_ADDR_FH_ETH1_TX_TIMESTAMP_FIFO</v>
          </cell>
          <cell r="B8" t="str">
            <v>A0090000</v>
          </cell>
        </row>
        <row r="9">
          <cell r="A9" t="str">
            <v>FPGA_BASE_ADDR_FH_ETH2_AXI_DMA</v>
          </cell>
          <cell r="B9" t="str">
            <v>A00A0000</v>
          </cell>
        </row>
        <row r="10">
          <cell r="A10" t="str">
            <v>FPGA_BASE_ADDR_FH_ETH2_CORE</v>
          </cell>
          <cell r="B10" t="str">
            <v>A00B0000</v>
          </cell>
        </row>
        <row r="11">
          <cell r="A11" t="str">
            <v>FPGA_BASE_ADDR_FH_ETH2_GT_DRP</v>
          </cell>
          <cell r="B11" t="str">
            <v>A00C0000</v>
          </cell>
        </row>
        <row r="12">
          <cell r="A12" t="str">
            <v>FPGA_BASE_ADDR_FH_ETH2_RX_TIMESTAMP_FIFO</v>
          </cell>
          <cell r="B12" t="str">
            <v>A00D0000</v>
          </cell>
        </row>
        <row r="13">
          <cell r="A13" t="str">
            <v>FPGA_BASE_ADDR_FH_ETH2_TIMER_1588</v>
          </cell>
          <cell r="B13" t="str">
            <v>A00E0000</v>
          </cell>
        </row>
        <row r="14">
          <cell r="A14" t="str">
            <v>FPGA_BASE_ADDR_FH_ETH2_TX_TIMESTAMP_FIFO</v>
          </cell>
          <cell r="B14" t="str">
            <v>A00F0000</v>
          </cell>
        </row>
        <row r="15">
          <cell r="A15" t="str">
            <v>FPGA_BASE_ADDR_TOP_CTRL_FH_PROC</v>
          </cell>
          <cell r="B15" t="str">
            <v>A0260000</v>
          </cell>
        </row>
        <row r="16">
          <cell r="A16" t="str">
            <v>FPGA_BASE_ADDR_TOP_CTRL_CMN</v>
          </cell>
          <cell r="B16" t="str">
            <v>A0262000</v>
          </cell>
        </row>
        <row r="17">
          <cell r="A17" t="str">
            <v>FPGA_BASE_ADDR_TOP_CTRL_DL_DFE_B0</v>
          </cell>
          <cell r="B17" t="str">
            <v>A0264000</v>
          </cell>
        </row>
        <row r="18">
          <cell r="A18" t="str">
            <v>FPGA_BASE_ADDR_TOP_CTRL_DL_DFE_B1</v>
          </cell>
          <cell r="B18" t="str">
            <v>A0265000</v>
          </cell>
        </row>
        <row r="19">
          <cell r="A19" t="str">
            <v>FPGA_BASE_ADDR_TOP_CTRL_UL_DFE_B0</v>
          </cell>
          <cell r="B19" t="str">
            <v>A0266000</v>
          </cell>
        </row>
        <row r="20">
          <cell r="A20" t="str">
            <v>FPGA_BASE_ADDR_TOP_CTRL_UL_DFE_B1</v>
          </cell>
          <cell r="B20" t="str">
            <v>A0267000</v>
          </cell>
        </row>
        <row r="21">
          <cell r="A21" t="str">
            <v>FPGA_BASE_ADDR_TOP_CTRL_ORAN_LPHY_B0</v>
          </cell>
          <cell r="B21" t="str">
            <v>A0268000</v>
          </cell>
        </row>
        <row r="22">
          <cell r="A22" t="str">
            <v>FPGA_BASE_ADDR_TOP_CTRL_ORAN_LPHY_B1</v>
          </cell>
          <cell r="B22" t="str">
            <v>A0269000</v>
          </cell>
        </row>
        <row r="23">
          <cell r="A23" t="str">
            <v>FPGA_BASE_ADDR_TOP_CTRL_TEST</v>
          </cell>
          <cell r="B23" t="str">
            <v>A026A000</v>
          </cell>
        </row>
        <row r="24">
          <cell r="A24" t="str">
            <v>FPGA_BASE_ADDR_TOP_CTRL_HW</v>
          </cell>
          <cell r="B24" t="str">
            <v>A026C000</v>
          </cell>
        </row>
        <row r="25">
          <cell r="A25" t="str">
            <v>FPGA_BASE_ADDR_TOP_CTRL_INTR</v>
          </cell>
          <cell r="B25" t="str">
            <v>A026E000</v>
          </cell>
        </row>
        <row r="26">
          <cell r="A26" t="str">
            <v>FPGA_BASE_ADDR_RF_DATA_CONVERTER</v>
          </cell>
          <cell r="B26" t="str">
            <v>A1000000</v>
          </cell>
        </row>
        <row r="27">
          <cell r="A27" t="str">
            <v>FPGA_BASE_ADDR_DEBUG_FH_BUF</v>
          </cell>
          <cell r="B27" t="str">
            <v>A2000000</v>
          </cell>
        </row>
        <row r="28">
          <cell r="A28" t="str">
            <v>FPGA_BASE_ADDR_DEBUG_RF_BUF</v>
          </cell>
          <cell r="B28" t="str">
            <v>A2200000</v>
          </cell>
        </row>
        <row r="29">
          <cell r="A29" t="str">
            <v>FPGA_BASE_ADDR_CFR_B0</v>
          </cell>
          <cell r="B29" t="str">
            <v>A3000000</v>
          </cell>
        </row>
        <row r="30">
          <cell r="A30" t="str">
            <v>FPGA_BASE_ADDR_CFR_B1</v>
          </cell>
          <cell r="B30" t="str">
            <v>A3400000</v>
          </cell>
        </row>
        <row r="31">
          <cell r="A31" t="str">
            <v>FPGA_BASE_ADDR_GPIO0</v>
          </cell>
          <cell r="B31" t="str">
            <v>A4000000</v>
          </cell>
        </row>
        <row r="32">
          <cell r="A32" t="str">
            <v>FPGA_BASE_ADDR_GPIO1</v>
          </cell>
          <cell r="B32" t="str">
            <v>A4001000</v>
          </cell>
        </row>
        <row r="33">
          <cell r="A33" t="str">
            <v>FPGA_BASE_ADDR_GPIO2</v>
          </cell>
          <cell r="B33" t="str">
            <v>A4002000</v>
          </cell>
        </row>
        <row r="34">
          <cell r="A34" t="str">
            <v>FPGA_BASE_ADDR_GPIO3</v>
          </cell>
          <cell r="B34" t="str">
            <v>A4003000</v>
          </cell>
        </row>
        <row r="35">
          <cell r="A35" t="str">
            <v>FPGA_BASE_ADDR_GPIO4</v>
          </cell>
          <cell r="B35" t="str">
            <v>A4004000</v>
          </cell>
        </row>
        <row r="36">
          <cell r="A36" t="str">
            <v>FPGA_BASE_ADDR_GPIO5</v>
          </cell>
          <cell r="B36" t="str">
            <v>A4005000</v>
          </cell>
        </row>
        <row r="37">
          <cell r="A37" t="str">
            <v>FPGA_BASE_ADDR_GPIO6</v>
          </cell>
          <cell r="B37" t="str">
            <v>A4006000</v>
          </cell>
        </row>
        <row r="38">
          <cell r="A38" t="str">
            <v>FPGA_BASE_ADDR_GPIO7</v>
          </cell>
          <cell r="B38" t="str">
            <v>A4007000</v>
          </cell>
        </row>
        <row r="39">
          <cell r="A39" t="str">
            <v>FPGA_BASE_ADDR_GPIO8</v>
          </cell>
          <cell r="B39" t="str">
            <v>A4008000</v>
          </cell>
        </row>
        <row r="40">
          <cell r="A40" t="str">
            <v>FPGA_BASE_ADDR_GPIO9</v>
          </cell>
          <cell r="B40" t="str">
            <v>A4009000</v>
          </cell>
        </row>
        <row r="41">
          <cell r="A41" t="str">
            <v>FPGA_BASE_ADDR_GPIO10</v>
          </cell>
          <cell r="B41" t="str">
            <v>A400A000</v>
          </cell>
        </row>
        <row r="42">
          <cell r="A42" t="str">
            <v>FPGA_BASE_ADDR_GPIO11</v>
          </cell>
          <cell r="B42" t="str">
            <v>A400B000</v>
          </cell>
        </row>
        <row r="43">
          <cell r="A43" t="str">
            <v>FPGA_BASE_ADDR_GPIO12</v>
          </cell>
          <cell r="B43" t="str">
            <v>A400C000</v>
          </cell>
        </row>
        <row r="44">
          <cell r="A44" t="str">
            <v>FPGA_BASE_ADDR_GPIO13</v>
          </cell>
          <cell r="B44" t="str">
            <v>A400D000</v>
          </cell>
        </row>
        <row r="45">
          <cell r="A45" t="str">
            <v>FPGA_BASE_ADDR_GPIO14</v>
          </cell>
          <cell r="B45" t="str">
            <v>A400E000</v>
          </cell>
        </row>
        <row r="46">
          <cell r="A46" t="str">
            <v>FPGA_BASE_ADDR_GPIO15</v>
          </cell>
          <cell r="B46" t="str">
            <v>A400F000</v>
          </cell>
        </row>
        <row r="47">
          <cell r="A47" t="str">
            <v>FPGA_BASE_ADDR_I2C</v>
          </cell>
          <cell r="B47" t="str">
            <v>A4010000</v>
          </cell>
        </row>
        <row r="48">
          <cell r="A48" t="str">
            <v>FPGA_BASE_ADDR_DPD_CTRL_B0</v>
          </cell>
          <cell r="B48" t="str">
            <v>B0000000</v>
          </cell>
        </row>
        <row r="49">
          <cell r="A49" t="str">
            <v>FPGA_BASE_ADDR_DPD_USER_B0</v>
          </cell>
          <cell r="B49" t="str">
            <v>B4000000</v>
          </cell>
        </row>
        <row r="50">
          <cell r="A50" t="str">
            <v>FPGA_BASE_ADDR_DPD_CTRL_B1</v>
          </cell>
          <cell r="B50" t="str">
            <v>B8000000</v>
          </cell>
        </row>
        <row r="51">
          <cell r="A51" t="str">
            <v>FPGA_BASE_ADDR_DPD_USER_B1</v>
          </cell>
          <cell r="B51" t="str">
            <v>BC000000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A7" sqref="A7"/>
    </sheetView>
  </sheetViews>
  <sheetFormatPr defaultRowHeight="14.4"/>
  <cols>
    <col min="1" max="1" width="51.21875" customWidth="1"/>
    <col min="2" max="2" width="27.5546875" hidden="1" customWidth="1"/>
    <col min="3" max="3" width="19.88671875" customWidth="1"/>
    <col min="4" max="4" width="10.77734375" style="3" customWidth="1"/>
    <col min="5" max="5" width="75.5546875" customWidth="1"/>
  </cols>
  <sheetData>
    <row r="1" spans="1:6">
      <c r="A1" s="22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3"/>
    </row>
    <row r="2" spans="1:6">
      <c r="A2" s="43" t="s">
        <v>9</v>
      </c>
      <c r="B2" s="44" t="s">
        <v>10</v>
      </c>
      <c r="C2" s="44" t="str">
        <f t="shared" ref="C2:C12" si="0">CONCATENATE(LEFT(B2,4),"_",RIGHT(B2,4))</f>
        <v>A026_2000</v>
      </c>
      <c r="D2" s="45" t="s">
        <v>8</v>
      </c>
      <c r="E2" s="45" t="s">
        <v>11</v>
      </c>
      <c r="F2" s="3"/>
    </row>
    <row r="3" spans="1:6" s="3" customFormat="1">
      <c r="A3" s="25" t="s">
        <v>12</v>
      </c>
      <c r="B3" s="26" t="s">
        <v>13</v>
      </c>
      <c r="C3" s="26" t="str">
        <f t="shared" si="0"/>
        <v>A026_A000</v>
      </c>
      <c r="D3" s="27" t="s">
        <v>8</v>
      </c>
      <c r="E3" s="27" t="s">
        <v>7</v>
      </c>
    </row>
    <row r="4" spans="1:6">
      <c r="A4" s="25" t="s">
        <v>14</v>
      </c>
      <c r="B4" s="26" t="s">
        <v>15</v>
      </c>
      <c r="C4" s="26" t="str">
        <f t="shared" si="0"/>
        <v>A026_C000</v>
      </c>
      <c r="D4" s="27" t="s">
        <v>8</v>
      </c>
      <c r="E4" s="27"/>
      <c r="F4" s="3"/>
    </row>
    <row r="5" spans="1:6" s="2" customFormat="1">
      <c r="A5" s="25" t="s">
        <v>16</v>
      </c>
      <c r="B5" s="26" t="s">
        <v>17</v>
      </c>
      <c r="C5" s="26" t="str">
        <f t="shared" si="0"/>
        <v>A026_E000</v>
      </c>
      <c r="D5" s="27" t="s">
        <v>8</v>
      </c>
      <c r="E5" s="33"/>
      <c r="F5" s="3"/>
    </row>
    <row r="6" spans="1:6">
      <c r="A6" s="25" t="s">
        <v>18</v>
      </c>
      <c r="B6" s="26" t="s">
        <v>19</v>
      </c>
      <c r="C6" s="26" t="str">
        <f t="shared" si="0"/>
        <v>A100_0000</v>
      </c>
      <c r="D6" s="27" t="s">
        <v>7</v>
      </c>
      <c r="E6" s="27" t="s">
        <v>7</v>
      </c>
      <c r="F6" s="3"/>
    </row>
    <row r="7" spans="1:6" s="50" customFormat="1">
      <c r="A7" s="52" t="s">
        <v>880</v>
      </c>
      <c r="B7" s="52" t="s">
        <v>881</v>
      </c>
      <c r="C7" s="53" t="str">
        <f t="shared" si="0"/>
        <v>A200_0000</v>
      </c>
      <c r="D7" s="54" t="s">
        <v>882</v>
      </c>
      <c r="E7" s="55" t="s">
        <v>883</v>
      </c>
    </row>
    <row r="8" spans="1:6">
      <c r="A8" s="28" t="s">
        <v>20</v>
      </c>
      <c r="B8" s="29" t="s">
        <v>21</v>
      </c>
      <c r="C8" s="26" t="str">
        <f t="shared" si="0"/>
        <v>A220_0000</v>
      </c>
      <c r="D8" s="27" t="s">
        <v>22</v>
      </c>
      <c r="E8" s="27" t="s">
        <v>884</v>
      </c>
      <c r="F8" s="3"/>
    </row>
    <row r="9" spans="1:6" s="3" customFormat="1">
      <c r="A9" s="25" t="s">
        <v>23</v>
      </c>
      <c r="B9" s="26" t="s">
        <v>24</v>
      </c>
      <c r="C9" s="26" t="str">
        <f t="shared" si="0"/>
        <v>A400_0000</v>
      </c>
      <c r="D9" s="27" t="s">
        <v>6</v>
      </c>
      <c r="E9" s="27" t="s">
        <v>645</v>
      </c>
    </row>
    <row r="10" spans="1:6" s="3" customFormat="1">
      <c r="A10" s="38" t="s">
        <v>810</v>
      </c>
      <c r="B10" s="39" t="s">
        <v>25</v>
      </c>
      <c r="C10" s="39" t="str">
        <f t="shared" ref="C10" si="1">CONCATENATE(LEFT(B10,4),"_",RIGHT(B10,4))</f>
        <v>A401_0000</v>
      </c>
      <c r="D10" s="40" t="s">
        <v>5</v>
      </c>
      <c r="E10" s="40" t="s">
        <v>806</v>
      </c>
    </row>
    <row r="11" spans="1:6" s="3" customFormat="1">
      <c r="A11" s="38" t="s">
        <v>811</v>
      </c>
      <c r="B11" s="39" t="s">
        <v>713</v>
      </c>
      <c r="C11" s="39" t="str">
        <f t="shared" ref="C11" si="2">CONCATENATE(LEFT(B11,4),"_",RIGHT(B11,4))</f>
        <v>A402_0000</v>
      </c>
      <c r="D11" s="40" t="s">
        <v>5</v>
      </c>
      <c r="E11" s="40" t="s">
        <v>807</v>
      </c>
    </row>
    <row r="12" spans="1:6">
      <c r="A12" s="38" t="s">
        <v>812</v>
      </c>
      <c r="B12" s="39" t="s">
        <v>804</v>
      </c>
      <c r="C12" s="39" t="str">
        <f t="shared" si="0"/>
        <v>A403_0000</v>
      </c>
      <c r="D12" s="40" t="s">
        <v>5</v>
      </c>
      <c r="E12" s="40" t="s">
        <v>808</v>
      </c>
      <c r="F12" s="3"/>
    </row>
    <row r="13" spans="1:6" s="3" customFormat="1">
      <c r="A13" s="38" t="s">
        <v>813</v>
      </c>
      <c r="B13" s="39" t="s">
        <v>805</v>
      </c>
      <c r="C13" s="39" t="str">
        <f t="shared" ref="C13" si="3">CONCATENATE(LEFT(B13,4),"_",RIGHT(B13,4))</f>
        <v>A404_0000</v>
      </c>
      <c r="D13" s="40" t="s">
        <v>5</v>
      </c>
      <c r="E13" s="40" t="s">
        <v>809</v>
      </c>
    </row>
    <row r="14" spans="1:6">
      <c r="A14" s="3"/>
      <c r="B14" s="3"/>
      <c r="C14" s="3"/>
      <c r="E14" s="3"/>
      <c r="F14" s="3"/>
    </row>
    <row r="15" spans="1:6">
      <c r="A15" s="3"/>
      <c r="B15" s="3"/>
      <c r="C15" s="3"/>
      <c r="E15" s="3"/>
      <c r="F15" s="3"/>
    </row>
    <row r="16" spans="1:6">
      <c r="A16" s="3"/>
      <c r="B16" s="3"/>
      <c r="C16" s="3"/>
      <c r="E16" s="3"/>
      <c r="F16" s="3"/>
    </row>
    <row r="17" spans="1:6">
      <c r="A17" s="3"/>
      <c r="B17" s="3"/>
      <c r="C17" s="3"/>
      <c r="E17" s="3"/>
      <c r="F17" s="3"/>
    </row>
    <row r="18" spans="1:6">
      <c r="A18" s="3"/>
      <c r="B18" s="3"/>
      <c r="C18" s="3"/>
      <c r="E18" s="3"/>
      <c r="F18" s="3"/>
    </row>
    <row r="19" spans="1:6">
      <c r="A19" s="3"/>
      <c r="B19" s="3"/>
      <c r="C19" s="3"/>
      <c r="E19" s="3"/>
      <c r="F19" s="3"/>
    </row>
    <row r="20" spans="1:6">
      <c r="A20" s="3"/>
      <c r="B20" s="3"/>
      <c r="C20" s="3"/>
      <c r="E20" s="3"/>
      <c r="F20" s="3"/>
    </row>
    <row r="21" spans="1:6">
      <c r="A21" s="3"/>
      <c r="B21" s="3"/>
      <c r="C21" s="3"/>
      <c r="E21" s="3"/>
      <c r="F21" s="3"/>
    </row>
    <row r="22" spans="1:6">
      <c r="A22" s="3"/>
      <c r="B22" s="3"/>
      <c r="C22" s="3"/>
      <c r="E22" s="3"/>
      <c r="F22" s="3"/>
    </row>
    <row r="23" spans="1:6">
      <c r="A23" s="3"/>
      <c r="B23" s="3"/>
      <c r="C23" s="3"/>
      <c r="E23" s="3"/>
      <c r="F23" s="3"/>
    </row>
    <row r="24" spans="1:6">
      <c r="A24" s="3"/>
      <c r="B24" s="3"/>
      <c r="C24" s="3"/>
      <c r="E24" s="3"/>
      <c r="F24" s="3"/>
    </row>
    <row r="25" spans="1:6">
      <c r="A25" s="3"/>
      <c r="B25" s="3"/>
      <c r="C25" s="3"/>
      <c r="E25" s="3"/>
      <c r="F25" s="3"/>
    </row>
    <row r="26" spans="1:6">
      <c r="A26" s="3"/>
      <c r="B26" s="3"/>
      <c r="C26" s="3"/>
      <c r="E26" s="3"/>
      <c r="F26" s="3"/>
    </row>
    <row r="27" spans="1:6">
      <c r="A27" s="3"/>
      <c r="B27" s="3"/>
      <c r="C27" s="3"/>
      <c r="E27" s="3"/>
      <c r="F27" s="3"/>
    </row>
    <row r="28" spans="1:6">
      <c r="A28" s="3"/>
      <c r="B28" s="3"/>
      <c r="C28" s="3"/>
      <c r="E28" s="3"/>
      <c r="F28" s="3"/>
    </row>
    <row r="29" spans="1:6">
      <c r="A29" s="3"/>
      <c r="B29" s="3"/>
      <c r="C29" s="3"/>
      <c r="E29" s="3"/>
      <c r="F29" s="3"/>
    </row>
    <row r="30" spans="1:6">
      <c r="A30" s="3"/>
      <c r="B30" s="3"/>
      <c r="C30" s="3"/>
      <c r="E30" s="3"/>
      <c r="F30" s="3"/>
    </row>
    <row r="31" spans="1:6">
      <c r="A31" s="3"/>
      <c r="B31" s="3"/>
      <c r="C31" s="3"/>
      <c r="E31" s="3"/>
      <c r="F31" s="3"/>
    </row>
    <row r="32" spans="1:6">
      <c r="A32" s="3"/>
      <c r="B32" s="3"/>
      <c r="C32" s="3"/>
      <c r="E32" s="3"/>
      <c r="F32" s="3"/>
    </row>
    <row r="33" spans="1:6">
      <c r="A33" s="3"/>
      <c r="B33" s="3"/>
      <c r="C33" s="3"/>
      <c r="E33" s="3"/>
      <c r="F33" s="3"/>
    </row>
    <row r="34" spans="1:6">
      <c r="A34" s="3"/>
      <c r="B34" s="3"/>
      <c r="C34" s="3"/>
      <c r="E34" s="3"/>
      <c r="F34" s="3"/>
    </row>
    <row r="35" spans="1:6">
      <c r="A35" s="3"/>
      <c r="B35" s="3"/>
      <c r="C35" s="3"/>
      <c r="E35" s="3"/>
      <c r="F35" s="3"/>
    </row>
    <row r="36" spans="1:6">
      <c r="A36" s="3"/>
      <c r="B36" s="3"/>
      <c r="C36" s="3"/>
      <c r="E36" s="3"/>
      <c r="F36" s="3"/>
    </row>
    <row r="37" spans="1:6">
      <c r="A37" s="3"/>
      <c r="B37" s="3"/>
      <c r="C37" s="3"/>
      <c r="E37" s="3"/>
      <c r="F37" s="3"/>
    </row>
  </sheetData>
  <phoneticPr fontId="2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0F0C-AD89-4ADC-BD9A-C3C88DDBEEA5}">
  <dimension ref="A1:J12"/>
  <sheetViews>
    <sheetView topLeftCell="B1" zoomScale="90" zoomScaleNormal="90" workbookViewId="0">
      <selection activeCell="D18" sqref="D18"/>
    </sheetView>
  </sheetViews>
  <sheetFormatPr defaultColWidth="8.88671875" defaultRowHeight="14.4"/>
  <cols>
    <col min="1" max="1" width="33" style="3" bestFit="1" customWidth="1"/>
    <col min="2" max="2" width="50.5546875" style="3" customWidth="1"/>
    <col min="3" max="3" width="10.109375" style="14" customWidth="1"/>
    <col min="4" max="4" width="15.109375" style="3" bestFit="1" customWidth="1"/>
    <col min="5" max="5" width="9.77734375" style="3" bestFit="1" customWidth="1"/>
    <col min="6" max="6" width="33.77734375" style="3" bestFit="1" customWidth="1"/>
    <col min="7" max="7" width="10.109375" style="3" customWidth="1"/>
    <col min="8" max="8" width="8.88671875" style="14" customWidth="1"/>
    <col min="9" max="9" width="88.44140625" style="10" customWidth="1"/>
    <col min="10" max="10" width="40.5546875" style="3" customWidth="1"/>
    <col min="11" max="16384" width="8.88671875" style="3"/>
  </cols>
  <sheetData>
    <row r="1" spans="1:10">
      <c r="A1" s="5" t="s">
        <v>26</v>
      </c>
      <c r="B1" s="5" t="s">
        <v>27</v>
      </c>
      <c r="C1" s="12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12" t="s">
        <v>33</v>
      </c>
      <c r="I1" s="8" t="s">
        <v>34</v>
      </c>
      <c r="J1" s="5" t="s">
        <v>35</v>
      </c>
    </row>
    <row r="2" spans="1:10">
      <c r="A2" s="4" t="s">
        <v>9</v>
      </c>
      <c r="B2" s="4" t="s">
        <v>55</v>
      </c>
      <c r="C2" s="6">
        <v>0</v>
      </c>
      <c r="D2" s="4" t="str">
        <f>DEC2HEX(HEX2DEC(INDEX(BaseAddressTable!$B$2:$B$73,(MATCH(A2,BaseAddressTable!$A$2:$A$73,0))))+HEX2DEC(C2))</f>
        <v>A0262000</v>
      </c>
      <c r="E2" s="4" t="s">
        <v>53</v>
      </c>
      <c r="F2" s="4" t="s">
        <v>56</v>
      </c>
      <c r="G2" s="4" t="s">
        <v>57</v>
      </c>
      <c r="H2" s="6">
        <v>0</v>
      </c>
      <c r="I2" s="9" t="s">
        <v>58</v>
      </c>
      <c r="J2" s="4" t="str">
        <f>IF(E2="RW",CONCATENATE("ctrl.",F2), CONCATENATE("param.",F2))</f>
        <v>param.major_version</v>
      </c>
    </row>
    <row r="3" spans="1:10">
      <c r="A3" s="4" t="s">
        <v>9</v>
      </c>
      <c r="B3" s="4" t="s">
        <v>55</v>
      </c>
      <c r="C3" s="6">
        <v>0</v>
      </c>
      <c r="D3" s="4" t="str">
        <f>DEC2HEX(HEX2DEC(INDEX(BaseAddressTable!$B$2:$B$73,(MATCH(A3,BaseAddressTable!$A$2:$A$73,0))))+HEX2DEC(C3))</f>
        <v>A0262000</v>
      </c>
      <c r="E3" s="4" t="s">
        <v>53</v>
      </c>
      <c r="F3" s="4" t="s">
        <v>59</v>
      </c>
      <c r="G3" s="4" t="s">
        <v>60</v>
      </c>
      <c r="H3" s="6">
        <v>0</v>
      </c>
      <c r="I3" s="7" t="s">
        <v>61</v>
      </c>
      <c r="J3" s="4" t="str">
        <f t="shared" ref="J3:J6" si="0">IF(E3="RW",CONCATENATE("ctrl.",F3), CONCATENATE("param.",F3))</f>
        <v>param.minor_version</v>
      </c>
    </row>
    <row r="4" spans="1:10" ht="12.6" customHeight="1">
      <c r="A4" s="4" t="s">
        <v>9</v>
      </c>
      <c r="B4" s="4" t="s">
        <v>55</v>
      </c>
      <c r="C4" s="6">
        <v>0</v>
      </c>
      <c r="D4" s="4" t="str">
        <f>DEC2HEX(HEX2DEC(INDEX(BaseAddressTable!$B$2:$B$73,(MATCH(A4,BaseAddressTable!$A$2:$A$73,0))))+HEX2DEC(C4))</f>
        <v>A0262000</v>
      </c>
      <c r="E4" s="4" t="s">
        <v>53</v>
      </c>
      <c r="F4" s="4" t="s">
        <v>62</v>
      </c>
      <c r="G4" s="4" t="s">
        <v>48</v>
      </c>
      <c r="H4" s="6">
        <v>0</v>
      </c>
      <c r="I4" s="7" t="s">
        <v>63</v>
      </c>
      <c r="J4" s="4" t="str">
        <f t="shared" si="0"/>
        <v>param.revision_num</v>
      </c>
    </row>
    <row r="5" spans="1:10">
      <c r="A5" s="34" t="s">
        <v>9</v>
      </c>
      <c r="B5" s="34" t="s">
        <v>524</v>
      </c>
      <c r="C5" s="35">
        <v>4</v>
      </c>
      <c r="D5" s="34" t="str">
        <f>DEC2HEX(HEX2DEC(INDEX(BaseAddressTable!$B$2:$B$73,(MATCH(A5,BaseAddressTable!$A$2:$A$73,0))))+HEX2DEC(C5))</f>
        <v>A0262004</v>
      </c>
      <c r="E5" s="34" t="s">
        <v>53</v>
      </c>
      <c r="F5" s="34" t="s">
        <v>527</v>
      </c>
      <c r="G5" s="34" t="s">
        <v>49</v>
      </c>
      <c r="H5" s="35">
        <v>0</v>
      </c>
      <c r="I5" s="34" t="s">
        <v>644</v>
      </c>
      <c r="J5" s="34" t="s">
        <v>526</v>
      </c>
    </row>
    <row r="6" spans="1:10">
      <c r="A6" s="4" t="s">
        <v>9</v>
      </c>
      <c r="B6" s="4" t="s">
        <v>64</v>
      </c>
      <c r="C6" s="6">
        <v>8</v>
      </c>
      <c r="D6" s="4" t="str">
        <f>DEC2HEX(HEX2DEC(INDEX(BaseAddressTable!$B$2:$B$73,(MATCH(A6,BaseAddressTable!$A$2:$A$73,0))))+HEX2DEC(C6))</f>
        <v>A0262008</v>
      </c>
      <c r="E6" s="4" t="s">
        <v>36</v>
      </c>
      <c r="F6" s="4" t="s">
        <v>65</v>
      </c>
      <c r="G6" s="4" t="s">
        <v>48</v>
      </c>
      <c r="H6" s="6">
        <v>0</v>
      </c>
      <c r="I6" s="9"/>
      <c r="J6" s="4" t="str">
        <f t="shared" si="0"/>
        <v>ctrl.hw_id</v>
      </c>
    </row>
    <row r="7" spans="1:10">
      <c r="A7" s="4" t="s">
        <v>886</v>
      </c>
      <c r="B7" s="4" t="s">
        <v>887</v>
      </c>
      <c r="C7" s="6" t="s">
        <v>230</v>
      </c>
      <c r="D7" s="4" t="str">
        <f>DEC2HEX(HEX2DEC(INDEX(BaseAddressTable!$B$2:$B$73,(MATCH(A7,BaseAddressTable!$A$2:$A$73,0))))+HEX2DEC(C7))</f>
        <v>A026200C</v>
      </c>
      <c r="E7" s="4" t="s">
        <v>36</v>
      </c>
      <c r="F7" s="4" t="s">
        <v>885</v>
      </c>
      <c r="G7" s="4" t="s">
        <v>48</v>
      </c>
      <c r="H7" s="6">
        <v>0</v>
      </c>
      <c r="I7" s="7" t="s">
        <v>896</v>
      </c>
      <c r="J7" s="4" t="s">
        <v>900</v>
      </c>
    </row>
    <row r="8" spans="1:10">
      <c r="A8" s="4" t="s">
        <v>886</v>
      </c>
      <c r="B8" s="4" t="s">
        <v>66</v>
      </c>
      <c r="C8" s="6">
        <v>10</v>
      </c>
      <c r="D8" s="4" t="str">
        <f>DEC2HEX(HEX2DEC(INDEX(BaseAddressTable!$B$2:$B$73,(MATCH(A8,BaseAddressTable!$A$2:$A$73,0))))+HEX2DEC(C8))</f>
        <v>A0262010</v>
      </c>
      <c r="E8" s="1" t="s">
        <v>36</v>
      </c>
      <c r="F8" s="1" t="s">
        <v>67</v>
      </c>
      <c r="G8" s="4" t="s">
        <v>68</v>
      </c>
      <c r="H8" s="6">
        <v>177000</v>
      </c>
      <c r="I8" s="9" t="s">
        <v>528</v>
      </c>
      <c r="J8" s="4" t="s">
        <v>69</v>
      </c>
    </row>
    <row r="9" spans="1:10" s="50" customFormat="1">
      <c r="A9" s="47" t="s">
        <v>9</v>
      </c>
      <c r="B9" s="47" t="s">
        <v>888</v>
      </c>
      <c r="C9" s="48">
        <v>14</v>
      </c>
      <c r="D9" s="47" t="str">
        <f>DEC2HEX(HEX2DEC(INDEX(BaseAddressTable!$B$2:$B$73,(MATCH(A9,BaseAddressTable!$A$2:$A$73,0))))+HEX2DEC(C9))</f>
        <v>A0262014</v>
      </c>
      <c r="E9" s="47" t="s">
        <v>36</v>
      </c>
      <c r="F9" s="47" t="s">
        <v>892</v>
      </c>
      <c r="G9" s="47" t="s">
        <v>895</v>
      </c>
      <c r="H9" s="48">
        <v>0</v>
      </c>
      <c r="I9" s="56" t="s">
        <v>897</v>
      </c>
      <c r="J9" s="47" t="s">
        <v>901</v>
      </c>
    </row>
    <row r="10" spans="1:10" s="50" customFormat="1">
      <c r="A10" s="47" t="s">
        <v>9</v>
      </c>
      <c r="B10" s="47" t="s">
        <v>889</v>
      </c>
      <c r="C10" s="48">
        <v>18</v>
      </c>
      <c r="D10" s="47" t="str">
        <f>DEC2HEX(HEX2DEC(INDEX(BaseAddressTable!$B$2:$B$73,(MATCH(A10,BaseAddressTable!$A$2:$A$73,0))))+HEX2DEC(C10))</f>
        <v>A0262018</v>
      </c>
      <c r="E10" s="47" t="s">
        <v>36</v>
      </c>
      <c r="F10" s="47" t="s">
        <v>893</v>
      </c>
      <c r="G10" s="47" t="s">
        <v>895</v>
      </c>
      <c r="H10" s="48">
        <v>0</v>
      </c>
      <c r="I10" s="56" t="s">
        <v>898</v>
      </c>
      <c r="J10" s="47" t="s">
        <v>902</v>
      </c>
    </row>
    <row r="11" spans="1:10" s="50" customFormat="1">
      <c r="A11" s="47" t="s">
        <v>9</v>
      </c>
      <c r="B11" s="47" t="s">
        <v>890</v>
      </c>
      <c r="C11" s="48" t="s">
        <v>891</v>
      </c>
      <c r="D11" s="47" t="str">
        <f>DEC2HEX(HEX2DEC(INDEX(BaseAddressTable!$B$2:$B$73,(MATCH(A11,BaseAddressTable!$A$2:$A$73,0))))+HEX2DEC(C11))</f>
        <v>A026201C</v>
      </c>
      <c r="E11" s="47" t="s">
        <v>36</v>
      </c>
      <c r="F11" s="47" t="s">
        <v>894</v>
      </c>
      <c r="G11" s="47" t="s">
        <v>895</v>
      </c>
      <c r="H11" s="48">
        <v>0</v>
      </c>
      <c r="I11" s="56" t="s">
        <v>899</v>
      </c>
      <c r="J11" s="47" t="s">
        <v>903</v>
      </c>
    </row>
    <row r="12" spans="1:10">
      <c r="A12" s="4" t="s">
        <v>9</v>
      </c>
      <c r="B12" s="4" t="s">
        <v>75</v>
      </c>
      <c r="C12" s="6" t="s">
        <v>54</v>
      </c>
      <c r="D12" s="4" t="str">
        <f>DEC2HEX(HEX2DEC(INDEX(BaseAddressTable!$B$2:$B$73,(MATCH(A12,BaseAddressTable!$A$2:$A$73,0))))+HEX2DEC(C12))</f>
        <v>A0263FFC</v>
      </c>
      <c r="E12" s="1" t="s">
        <v>36</v>
      </c>
      <c r="F12" s="4" t="s">
        <v>76</v>
      </c>
      <c r="G12" s="4" t="s">
        <v>49</v>
      </c>
      <c r="H12" s="6" t="s">
        <v>77</v>
      </c>
      <c r="I12" s="7" t="s">
        <v>78</v>
      </c>
      <c r="J12" s="4"/>
    </row>
  </sheetData>
  <phoneticPr fontId="2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1AE6-7BD7-4A05-A0B8-4F28B73CB41D}">
  <dimension ref="A1:MX92"/>
  <sheetViews>
    <sheetView topLeftCell="A43" zoomScale="90" zoomScaleNormal="90" workbookViewId="0">
      <selection activeCell="G18" sqref="G18"/>
    </sheetView>
  </sheetViews>
  <sheetFormatPr defaultColWidth="8.88671875" defaultRowHeight="14.4"/>
  <cols>
    <col min="1" max="1" width="31.88671875" style="3" bestFit="1" customWidth="1"/>
    <col min="2" max="2" width="36.5546875" style="3" bestFit="1" customWidth="1"/>
    <col min="3" max="3" width="10.77734375" style="32" customWidth="1"/>
    <col min="4" max="4" width="14.5546875" style="3" customWidth="1"/>
    <col min="5" max="5" width="14.21875" style="3" customWidth="1"/>
    <col min="6" max="6" width="24.5546875" style="3" customWidth="1"/>
    <col min="7" max="7" width="10.109375" style="3" customWidth="1"/>
    <col min="8" max="8" width="8.88671875" style="32" customWidth="1"/>
    <col min="9" max="9" width="107.21875" style="10" customWidth="1"/>
    <col min="10" max="10" width="31.21875" style="3" customWidth="1"/>
    <col min="11" max="16384" width="8.88671875" style="3"/>
  </cols>
  <sheetData>
    <row r="1" spans="1:362">
      <c r="A1" s="5" t="s">
        <v>26</v>
      </c>
      <c r="B1" s="5" t="s">
        <v>27</v>
      </c>
      <c r="C1" s="30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30" t="s">
        <v>33</v>
      </c>
      <c r="I1" s="8" t="s">
        <v>34</v>
      </c>
      <c r="J1" s="5" t="s">
        <v>35</v>
      </c>
    </row>
    <row r="2" spans="1:362">
      <c r="A2" s="4" t="s">
        <v>14</v>
      </c>
      <c r="B2" s="34" t="s">
        <v>629</v>
      </c>
      <c r="C2" s="31">
        <v>8</v>
      </c>
      <c r="D2" s="4" t="str">
        <f>DEC2HEX(HEX2DEC(INDEX(BaseAddressTable!$B$2:$B$73,(MATCH(A2,BaseAddressTable!$A$2:$A$73,0))))+HEX2DEC(C2))</f>
        <v>A026C008</v>
      </c>
      <c r="E2" s="4" t="s">
        <v>36</v>
      </c>
      <c r="F2" s="4" t="s">
        <v>199</v>
      </c>
      <c r="G2" s="4" t="s">
        <v>37</v>
      </c>
      <c r="H2" s="31">
        <v>1</v>
      </c>
      <c r="I2" s="46"/>
      <c r="J2" s="4" t="s">
        <v>200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</row>
    <row r="3" spans="1:362">
      <c r="A3" s="4" t="s">
        <v>14</v>
      </c>
      <c r="B3" s="34" t="s">
        <v>819</v>
      </c>
      <c r="C3" s="31" t="s">
        <v>230</v>
      </c>
      <c r="D3" s="4" t="str">
        <f>DEC2HEX(HEX2DEC(INDEX(BaseAddressTable!$B$2:$B$73,(MATCH(A3,BaseAddressTable!$A$2:$A$73,0))))+HEX2DEC(C3))</f>
        <v>A026C00C</v>
      </c>
      <c r="E3" s="4" t="s">
        <v>36</v>
      </c>
      <c r="F3" s="4" t="s">
        <v>197</v>
      </c>
      <c r="G3" s="4" t="s">
        <v>37</v>
      </c>
      <c r="H3" s="31">
        <v>1</v>
      </c>
      <c r="I3" s="46" t="s">
        <v>825</v>
      </c>
      <c r="J3" s="4" t="s">
        <v>198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</row>
    <row r="4" spans="1:362" s="21" customFormat="1">
      <c r="A4" s="4" t="s">
        <v>14</v>
      </c>
      <c r="B4" s="4" t="s">
        <v>178</v>
      </c>
      <c r="C4" s="31">
        <v>10</v>
      </c>
      <c r="D4" s="4" t="str">
        <f>DEC2HEX(HEX2DEC(INDEX(BaseAddressTable!$B$2:$B$73,(MATCH(A4,BaseAddressTable!$A$2:$A$73,0))))+HEX2DEC(C4))</f>
        <v>A026C010</v>
      </c>
      <c r="E4" s="4" t="s">
        <v>36</v>
      </c>
      <c r="F4" s="4" t="s">
        <v>179</v>
      </c>
      <c r="G4" s="4" t="s">
        <v>47</v>
      </c>
      <c r="H4" s="31">
        <v>0</v>
      </c>
      <c r="I4" s="34" t="s">
        <v>829</v>
      </c>
      <c r="J4" s="4" t="s">
        <v>180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</row>
    <row r="5" spans="1:362" s="21" customFormat="1">
      <c r="A5" s="4" t="s">
        <v>14</v>
      </c>
      <c r="B5" s="4" t="s">
        <v>82</v>
      </c>
      <c r="C5" s="31">
        <v>20</v>
      </c>
      <c r="D5" s="4" t="str">
        <f>DEC2HEX(HEX2DEC(INDEX(BaseAddressTable!$B$2:$B$73,(MATCH(A5,BaseAddressTable!$A$2:$A$73,0))))+HEX2DEC(C5))</f>
        <v>A026C020</v>
      </c>
      <c r="E5" s="4" t="s">
        <v>36</v>
      </c>
      <c r="F5" s="4" t="s">
        <v>83</v>
      </c>
      <c r="G5" s="34" t="s">
        <v>94</v>
      </c>
      <c r="H5" s="36">
        <v>2</v>
      </c>
      <c r="I5" s="34" t="s">
        <v>529</v>
      </c>
      <c r="J5" s="4" t="s">
        <v>85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</row>
    <row r="6" spans="1:362" s="21" customFormat="1">
      <c r="A6" s="4" t="s">
        <v>14</v>
      </c>
      <c r="B6" s="4" t="s">
        <v>82</v>
      </c>
      <c r="C6" s="31">
        <f>C5</f>
        <v>20</v>
      </c>
      <c r="D6" s="4" t="str">
        <f>DEC2HEX(HEX2DEC(INDEX(BaseAddressTable!$B$2:$B$73,(MATCH(A6,BaseAddressTable!$A$2:$A$73,0))))+HEX2DEC(C6))</f>
        <v>A026C020</v>
      </c>
      <c r="E6" s="4" t="s">
        <v>36</v>
      </c>
      <c r="F6" s="4" t="s">
        <v>86</v>
      </c>
      <c r="G6" s="34" t="s">
        <v>70</v>
      </c>
      <c r="H6" s="36">
        <v>1</v>
      </c>
      <c r="I6" s="34" t="s">
        <v>530</v>
      </c>
      <c r="J6" s="4" t="s">
        <v>87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</row>
    <row r="7" spans="1:362" s="21" customFormat="1">
      <c r="A7" s="4" t="s">
        <v>14</v>
      </c>
      <c r="B7" s="4" t="s">
        <v>82</v>
      </c>
      <c r="C7" s="31">
        <f t="shared" ref="C7:C12" si="0">C6</f>
        <v>20</v>
      </c>
      <c r="D7" s="4" t="str">
        <f>DEC2HEX(HEX2DEC(INDEX(BaseAddressTable!$B$2:$B$73,(MATCH(A7,BaseAddressTable!$A$2:$A$73,0))))+HEX2DEC(C7))</f>
        <v>A026C020</v>
      </c>
      <c r="E7" s="4" t="s">
        <v>36</v>
      </c>
      <c r="F7" s="4" t="s">
        <v>88</v>
      </c>
      <c r="G7" s="34" t="s">
        <v>101</v>
      </c>
      <c r="H7" s="36">
        <v>3</v>
      </c>
      <c r="I7" s="34" t="s">
        <v>531</v>
      </c>
      <c r="J7" s="4" t="s">
        <v>89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</row>
    <row r="8" spans="1:362" s="21" customFormat="1">
      <c r="A8" s="4" t="s">
        <v>14</v>
      </c>
      <c r="B8" s="4" t="s">
        <v>82</v>
      </c>
      <c r="C8" s="31">
        <f t="shared" si="0"/>
        <v>20</v>
      </c>
      <c r="D8" s="4" t="str">
        <f>DEC2HEX(HEX2DEC(INDEX(BaseAddressTable!$B$2:$B$73,(MATCH(A8,BaseAddressTable!$A$2:$A$73,0))))+HEX2DEC(C8))</f>
        <v>A026C020</v>
      </c>
      <c r="E8" s="4" t="s">
        <v>36</v>
      </c>
      <c r="F8" s="4" t="s">
        <v>90</v>
      </c>
      <c r="G8" s="34" t="s">
        <v>81</v>
      </c>
      <c r="H8" s="36">
        <v>0</v>
      </c>
      <c r="I8" s="34" t="s">
        <v>532</v>
      </c>
      <c r="J8" s="4" t="s">
        <v>91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</row>
    <row r="9" spans="1:362" s="21" customFormat="1">
      <c r="A9" s="34" t="s">
        <v>14</v>
      </c>
      <c r="B9" s="34" t="s">
        <v>82</v>
      </c>
      <c r="C9" s="36">
        <f t="shared" si="0"/>
        <v>20</v>
      </c>
      <c r="D9" s="34" t="str">
        <f>DEC2HEX(HEX2DEC(INDEX(BaseAddressTable!$B$2:$B$73,(MATCH(A9,BaseAddressTable!$A$2:$A$73,0))))+HEX2DEC(C9))</f>
        <v>A026C020</v>
      </c>
      <c r="E9" s="34" t="s">
        <v>36</v>
      </c>
      <c r="F9" s="34" t="s">
        <v>540</v>
      </c>
      <c r="G9" s="34" t="s">
        <v>525</v>
      </c>
      <c r="H9" s="36">
        <v>7</v>
      </c>
      <c r="I9" s="34" t="s">
        <v>533</v>
      </c>
      <c r="J9" s="34" t="s">
        <v>536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</row>
    <row r="10" spans="1:362" s="21" customFormat="1">
      <c r="A10" s="34" t="s">
        <v>14</v>
      </c>
      <c r="B10" s="34" t="s">
        <v>82</v>
      </c>
      <c r="C10" s="36">
        <f t="shared" si="0"/>
        <v>20</v>
      </c>
      <c r="D10" s="34" t="str">
        <f>DEC2HEX(HEX2DEC(INDEX(BaseAddressTable!$B$2:$B$73,(MATCH(A10,BaseAddressTable!$A$2:$A$73,0))))+HEX2DEC(C10))</f>
        <v>A026C020</v>
      </c>
      <c r="E10" s="34" t="s">
        <v>36</v>
      </c>
      <c r="F10" s="34" t="s">
        <v>541</v>
      </c>
      <c r="G10" s="34" t="s">
        <v>544</v>
      </c>
      <c r="H10" s="36">
        <v>4</v>
      </c>
      <c r="I10" s="34" t="s">
        <v>534</v>
      </c>
      <c r="J10" s="34" t="s">
        <v>537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</row>
    <row r="11" spans="1:362" s="21" customFormat="1">
      <c r="A11" s="34" t="s">
        <v>14</v>
      </c>
      <c r="B11" s="34" t="s">
        <v>82</v>
      </c>
      <c r="C11" s="36">
        <f t="shared" si="0"/>
        <v>20</v>
      </c>
      <c r="D11" s="34" t="str">
        <f>DEC2HEX(HEX2DEC(INDEX(BaseAddressTable!$B$2:$B$73,(MATCH(A11,BaseAddressTable!$A$2:$A$73,0))))+HEX2DEC(C11))</f>
        <v>A026C020</v>
      </c>
      <c r="E11" s="34" t="s">
        <v>36</v>
      </c>
      <c r="F11" s="34" t="s">
        <v>542</v>
      </c>
      <c r="G11" s="34" t="s">
        <v>122</v>
      </c>
      <c r="H11" s="36">
        <v>6</v>
      </c>
      <c r="I11" s="34" t="s">
        <v>535</v>
      </c>
      <c r="J11" s="34" t="s">
        <v>538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</row>
    <row r="12" spans="1:362" s="21" customFormat="1">
      <c r="A12" s="34" t="s">
        <v>14</v>
      </c>
      <c r="B12" s="34" t="s">
        <v>82</v>
      </c>
      <c r="C12" s="36">
        <f t="shared" si="0"/>
        <v>20</v>
      </c>
      <c r="D12" s="34" t="str">
        <f>DEC2HEX(HEX2DEC(INDEX(BaseAddressTable!$B$2:$B$73,(MATCH(A12,BaseAddressTable!$A$2:$A$73,0))))+HEX2DEC(C12))</f>
        <v>A026C020</v>
      </c>
      <c r="E12" s="34" t="s">
        <v>36</v>
      </c>
      <c r="F12" s="34" t="s">
        <v>543</v>
      </c>
      <c r="G12" s="34" t="s">
        <v>397</v>
      </c>
      <c r="H12" s="36">
        <v>5</v>
      </c>
      <c r="I12" s="34" t="s">
        <v>820</v>
      </c>
      <c r="J12" s="34" t="s">
        <v>539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</row>
    <row r="13" spans="1:362" s="21" customFormat="1">
      <c r="A13" s="4" t="s">
        <v>14</v>
      </c>
      <c r="B13" s="4" t="s">
        <v>92</v>
      </c>
      <c r="C13" s="31">
        <v>28</v>
      </c>
      <c r="D13" s="4" t="str">
        <f>DEC2HEX(HEX2DEC(INDEX(BaseAddressTable!$B$2:$B$73,(MATCH(A13,BaseAddressTable!$A$2:$A$73,0))))+HEX2DEC(C13))</f>
        <v>A026C028</v>
      </c>
      <c r="E13" s="4" t="s">
        <v>36</v>
      </c>
      <c r="F13" s="4" t="s">
        <v>93</v>
      </c>
      <c r="G13" s="4" t="s">
        <v>94</v>
      </c>
      <c r="H13" s="36">
        <v>3</v>
      </c>
      <c r="I13" s="4" t="s">
        <v>95</v>
      </c>
      <c r="J13" s="4" t="s">
        <v>96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</row>
    <row r="14" spans="1:362" s="21" customFormat="1">
      <c r="A14" s="4" t="s">
        <v>14</v>
      </c>
      <c r="B14" s="4" t="s">
        <v>92</v>
      </c>
      <c r="C14" s="31">
        <f>C13</f>
        <v>28</v>
      </c>
      <c r="D14" s="4" t="str">
        <f>DEC2HEX(HEX2DEC(INDEX(BaseAddressTable!$B$2:$B$73,(MATCH(A14,BaseAddressTable!$A$2:$A$73,0))))+HEX2DEC(C14))</f>
        <v>A026C028</v>
      </c>
      <c r="E14" s="4" t="s">
        <v>36</v>
      </c>
      <c r="F14" s="4" t="s">
        <v>97</v>
      </c>
      <c r="G14" s="4" t="s">
        <v>70</v>
      </c>
      <c r="H14" s="36">
        <v>1</v>
      </c>
      <c r="I14" s="4" t="s">
        <v>98</v>
      </c>
      <c r="J14" s="4" t="s">
        <v>99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</row>
    <row r="15" spans="1:362" s="21" customFormat="1">
      <c r="A15" s="4" t="s">
        <v>14</v>
      </c>
      <c r="B15" s="4" t="s">
        <v>92</v>
      </c>
      <c r="C15" s="31">
        <f t="shared" ref="C15:C20" si="1">C14</f>
        <v>28</v>
      </c>
      <c r="D15" s="4" t="str">
        <f>DEC2HEX(HEX2DEC(INDEX(BaseAddressTable!$B$2:$B$73,(MATCH(A15,BaseAddressTable!$A$2:$A$73,0))))+HEX2DEC(C15))</f>
        <v>A026C028</v>
      </c>
      <c r="E15" s="4" t="s">
        <v>36</v>
      </c>
      <c r="F15" s="4" t="s">
        <v>100</v>
      </c>
      <c r="G15" s="4" t="s">
        <v>101</v>
      </c>
      <c r="H15" s="36">
        <v>0</v>
      </c>
      <c r="I15" s="4" t="s">
        <v>102</v>
      </c>
      <c r="J15" s="4" t="s">
        <v>103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</row>
    <row r="16" spans="1:362" s="21" customFormat="1">
      <c r="A16" s="4" t="s">
        <v>14</v>
      </c>
      <c r="B16" s="4" t="s">
        <v>92</v>
      </c>
      <c r="C16" s="31">
        <f t="shared" si="1"/>
        <v>28</v>
      </c>
      <c r="D16" s="4" t="str">
        <f>DEC2HEX(HEX2DEC(INDEX(BaseAddressTable!$B$2:$B$73,(MATCH(A16,BaseAddressTable!$A$2:$A$73,0))))+HEX2DEC(C16))</f>
        <v>A026C028</v>
      </c>
      <c r="E16" s="4" t="s">
        <v>36</v>
      </c>
      <c r="F16" s="4" t="s">
        <v>104</v>
      </c>
      <c r="G16" s="4" t="s">
        <v>81</v>
      </c>
      <c r="H16" s="36">
        <v>2</v>
      </c>
      <c r="I16" s="4" t="s">
        <v>105</v>
      </c>
      <c r="J16" s="4" t="s">
        <v>106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</row>
    <row r="17" spans="1:362" s="21" customFormat="1">
      <c r="A17" s="34" t="s">
        <v>14</v>
      </c>
      <c r="B17" s="34" t="s">
        <v>92</v>
      </c>
      <c r="C17" s="36">
        <f t="shared" si="1"/>
        <v>28</v>
      </c>
      <c r="D17" s="34" t="str">
        <f>DEC2HEX(HEX2DEC(INDEX(BaseAddressTable!$B$2:$B$73,(MATCH(A17,BaseAddressTable!$A$2:$A$73,0))))+HEX2DEC(C17))</f>
        <v>A026C028</v>
      </c>
      <c r="E17" s="34" t="s">
        <v>36</v>
      </c>
      <c r="F17" s="34" t="s">
        <v>553</v>
      </c>
      <c r="G17" s="34" t="s">
        <v>525</v>
      </c>
      <c r="H17" s="36">
        <v>4</v>
      </c>
      <c r="I17" s="34" t="s">
        <v>549</v>
      </c>
      <c r="J17" s="34" t="s">
        <v>545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</row>
    <row r="18" spans="1:362" s="21" customFormat="1">
      <c r="A18" s="34" t="s">
        <v>14</v>
      </c>
      <c r="B18" s="34" t="s">
        <v>92</v>
      </c>
      <c r="C18" s="36">
        <f t="shared" si="1"/>
        <v>28</v>
      </c>
      <c r="D18" s="34" t="str">
        <f>DEC2HEX(HEX2DEC(INDEX(BaseAddressTable!$B$2:$B$73,(MATCH(A18,BaseAddressTable!$A$2:$A$73,0))))+HEX2DEC(C18))</f>
        <v>A026C028</v>
      </c>
      <c r="E18" s="34" t="s">
        <v>36</v>
      </c>
      <c r="F18" s="34" t="s">
        <v>554</v>
      </c>
      <c r="G18" s="34" t="s">
        <v>544</v>
      </c>
      <c r="H18" s="36">
        <v>6</v>
      </c>
      <c r="I18" s="34" t="s">
        <v>550</v>
      </c>
      <c r="J18" s="34" t="s">
        <v>546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</row>
    <row r="19" spans="1:362" s="21" customFormat="1">
      <c r="A19" s="34" t="s">
        <v>14</v>
      </c>
      <c r="B19" s="34" t="s">
        <v>92</v>
      </c>
      <c r="C19" s="36">
        <f t="shared" si="1"/>
        <v>28</v>
      </c>
      <c r="D19" s="34" t="str">
        <f>DEC2HEX(HEX2DEC(INDEX(BaseAddressTable!$B$2:$B$73,(MATCH(A19,BaseAddressTable!$A$2:$A$73,0))))+HEX2DEC(C19))</f>
        <v>A026C028</v>
      </c>
      <c r="E19" s="34" t="s">
        <v>36</v>
      </c>
      <c r="F19" s="34" t="s">
        <v>555</v>
      </c>
      <c r="G19" s="34" t="s">
        <v>122</v>
      </c>
      <c r="H19" s="36">
        <v>7</v>
      </c>
      <c r="I19" s="34" t="s">
        <v>551</v>
      </c>
      <c r="J19" s="34" t="s">
        <v>547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</row>
    <row r="20" spans="1:362" s="21" customFormat="1">
      <c r="A20" s="34" t="s">
        <v>14</v>
      </c>
      <c r="B20" s="34" t="s">
        <v>92</v>
      </c>
      <c r="C20" s="36">
        <f t="shared" si="1"/>
        <v>28</v>
      </c>
      <c r="D20" s="34" t="str">
        <f>DEC2HEX(HEX2DEC(INDEX(BaseAddressTable!$B$2:$B$73,(MATCH(A20,BaseAddressTable!$A$2:$A$73,0))))+HEX2DEC(C20))</f>
        <v>A026C028</v>
      </c>
      <c r="E20" s="34" t="s">
        <v>36</v>
      </c>
      <c r="F20" s="34" t="s">
        <v>556</v>
      </c>
      <c r="G20" s="34" t="s">
        <v>397</v>
      </c>
      <c r="H20" s="36">
        <v>5</v>
      </c>
      <c r="I20" s="34" t="s">
        <v>552</v>
      </c>
      <c r="J20" s="34" t="s">
        <v>548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</row>
    <row r="21" spans="1:362" s="21" customFormat="1">
      <c r="A21" s="4" t="s">
        <v>14</v>
      </c>
      <c r="B21" s="4" t="s">
        <v>107</v>
      </c>
      <c r="C21" s="31">
        <v>30</v>
      </c>
      <c r="D21" s="4" t="str">
        <f>DEC2HEX(HEX2DEC(INDEX(BaseAddressTable!$B$2:$B$73,(MATCH(A21,BaseAddressTable!$A$2:$A$73,0))))+HEX2DEC(C21))</f>
        <v>A026C030</v>
      </c>
      <c r="E21" s="4" t="s">
        <v>36</v>
      </c>
      <c r="F21" s="4" t="s">
        <v>108</v>
      </c>
      <c r="G21" s="4" t="s">
        <v>94</v>
      </c>
      <c r="H21" s="31">
        <v>3</v>
      </c>
      <c r="I21" s="4" t="s">
        <v>109</v>
      </c>
      <c r="J21" s="4" t="s">
        <v>110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</row>
    <row r="22" spans="1:362" s="21" customFormat="1">
      <c r="A22" s="4" t="s">
        <v>14</v>
      </c>
      <c r="B22" s="4" t="s">
        <v>107</v>
      </c>
      <c r="C22" s="31">
        <f>C21</f>
        <v>30</v>
      </c>
      <c r="D22" s="4" t="str">
        <f>DEC2HEX(HEX2DEC(INDEX(BaseAddressTable!$B$2:$B$73,(MATCH(A22,BaseAddressTable!$A$2:$A$73,0))))+HEX2DEC(C22))</f>
        <v>A026C030</v>
      </c>
      <c r="E22" s="4" t="s">
        <v>36</v>
      </c>
      <c r="F22" s="4" t="s">
        <v>111</v>
      </c>
      <c r="G22" s="4" t="s">
        <v>70</v>
      </c>
      <c r="H22" s="31">
        <v>1</v>
      </c>
      <c r="I22" s="4" t="s">
        <v>112</v>
      </c>
      <c r="J22" s="4" t="s">
        <v>113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</row>
    <row r="23" spans="1:362" s="21" customFormat="1">
      <c r="A23" s="4" t="s">
        <v>14</v>
      </c>
      <c r="B23" s="4" t="s">
        <v>107</v>
      </c>
      <c r="C23" s="31">
        <f t="shared" ref="C23:C28" si="2">C22</f>
        <v>30</v>
      </c>
      <c r="D23" s="4" t="str">
        <f>DEC2HEX(HEX2DEC(INDEX(BaseAddressTable!$B$2:$B$73,(MATCH(A23,BaseAddressTable!$A$2:$A$73,0))))+HEX2DEC(C23))</f>
        <v>A026C030</v>
      </c>
      <c r="E23" s="4" t="s">
        <v>36</v>
      </c>
      <c r="F23" s="4" t="s">
        <v>114</v>
      </c>
      <c r="G23" s="4" t="s">
        <v>101</v>
      </c>
      <c r="H23" s="31">
        <v>0</v>
      </c>
      <c r="I23" s="4" t="s">
        <v>115</v>
      </c>
      <c r="J23" s="4" t="s">
        <v>116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</row>
    <row r="24" spans="1:362" s="21" customFormat="1">
      <c r="A24" s="4" t="s">
        <v>14</v>
      </c>
      <c r="B24" s="4" t="s">
        <v>107</v>
      </c>
      <c r="C24" s="31">
        <f t="shared" si="2"/>
        <v>30</v>
      </c>
      <c r="D24" s="4" t="str">
        <f>DEC2HEX(HEX2DEC(INDEX(BaseAddressTable!$B$2:$B$73,(MATCH(A24,BaseAddressTable!$A$2:$A$73,0))))+HEX2DEC(C24))</f>
        <v>A026C030</v>
      </c>
      <c r="E24" s="4" t="s">
        <v>36</v>
      </c>
      <c r="F24" s="4" t="s">
        <v>117</v>
      </c>
      <c r="G24" s="4" t="s">
        <v>81</v>
      </c>
      <c r="H24" s="31">
        <v>2</v>
      </c>
      <c r="I24" s="4" t="s">
        <v>118</v>
      </c>
      <c r="J24" s="4" t="s">
        <v>119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</row>
    <row r="25" spans="1:362" s="21" customFormat="1">
      <c r="A25" s="34" t="s">
        <v>14</v>
      </c>
      <c r="B25" s="34" t="s">
        <v>107</v>
      </c>
      <c r="C25" s="36">
        <f t="shared" si="2"/>
        <v>30</v>
      </c>
      <c r="D25" s="34" t="str">
        <f>DEC2HEX(HEX2DEC(INDEX(BaseAddressTable!$B$2:$B$73,(MATCH(A25,BaseAddressTable!$A$2:$A$73,0))))+HEX2DEC(C25))</f>
        <v>A026C030</v>
      </c>
      <c r="E25" s="34" t="s">
        <v>36</v>
      </c>
      <c r="F25" s="34" t="s">
        <v>557</v>
      </c>
      <c r="G25" s="34" t="s">
        <v>525</v>
      </c>
      <c r="H25" s="36">
        <v>4</v>
      </c>
      <c r="I25" s="34" t="s">
        <v>561</v>
      </c>
      <c r="J25" s="34" t="s">
        <v>565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</row>
    <row r="26" spans="1:362" s="21" customFormat="1">
      <c r="A26" s="34" t="s">
        <v>14</v>
      </c>
      <c r="B26" s="34" t="s">
        <v>107</v>
      </c>
      <c r="C26" s="36">
        <f t="shared" si="2"/>
        <v>30</v>
      </c>
      <c r="D26" s="34" t="str">
        <f>DEC2HEX(HEX2DEC(INDEX(BaseAddressTable!$B$2:$B$73,(MATCH(A26,BaseAddressTable!$A$2:$A$73,0))))+HEX2DEC(C26))</f>
        <v>A026C030</v>
      </c>
      <c r="E26" s="34" t="s">
        <v>36</v>
      </c>
      <c r="F26" s="34" t="s">
        <v>558</v>
      </c>
      <c r="G26" s="34" t="s">
        <v>544</v>
      </c>
      <c r="H26" s="36">
        <v>6</v>
      </c>
      <c r="I26" s="34" t="s">
        <v>562</v>
      </c>
      <c r="J26" s="34" t="s">
        <v>566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</row>
    <row r="27" spans="1:362" s="21" customFormat="1">
      <c r="A27" s="34" t="s">
        <v>14</v>
      </c>
      <c r="B27" s="34" t="s">
        <v>107</v>
      </c>
      <c r="C27" s="36">
        <f t="shared" si="2"/>
        <v>30</v>
      </c>
      <c r="D27" s="34" t="str">
        <f>DEC2HEX(HEX2DEC(INDEX(BaseAddressTable!$B$2:$B$73,(MATCH(A27,BaseAddressTable!$A$2:$A$73,0))))+HEX2DEC(C27))</f>
        <v>A026C030</v>
      </c>
      <c r="E27" s="34" t="s">
        <v>36</v>
      </c>
      <c r="F27" s="34" t="s">
        <v>559</v>
      </c>
      <c r="G27" s="34" t="s">
        <v>122</v>
      </c>
      <c r="H27" s="36">
        <v>7</v>
      </c>
      <c r="I27" s="34" t="s">
        <v>563</v>
      </c>
      <c r="J27" s="34" t="s">
        <v>567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</row>
    <row r="28" spans="1:362" s="21" customFormat="1">
      <c r="A28" s="34" t="s">
        <v>14</v>
      </c>
      <c r="B28" s="34" t="s">
        <v>107</v>
      </c>
      <c r="C28" s="36">
        <f t="shared" si="2"/>
        <v>30</v>
      </c>
      <c r="D28" s="34" t="str">
        <f>DEC2HEX(HEX2DEC(INDEX(BaseAddressTable!$B$2:$B$73,(MATCH(A28,BaseAddressTable!$A$2:$A$73,0))))+HEX2DEC(C28))</f>
        <v>A026C030</v>
      </c>
      <c r="E28" s="34" t="s">
        <v>36</v>
      </c>
      <c r="F28" s="34" t="s">
        <v>560</v>
      </c>
      <c r="G28" s="34" t="s">
        <v>397</v>
      </c>
      <c r="H28" s="36">
        <v>5</v>
      </c>
      <c r="I28" s="34" t="s">
        <v>564</v>
      </c>
      <c r="J28" s="34" t="s">
        <v>568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</row>
    <row r="29" spans="1:362" s="21" customFormat="1">
      <c r="A29" s="4" t="s">
        <v>14</v>
      </c>
      <c r="B29" s="4" t="s">
        <v>203</v>
      </c>
      <c r="C29" s="31">
        <v>100</v>
      </c>
      <c r="D29" s="4" t="str">
        <f>DEC2HEX(HEX2DEC(INDEX(BaseAddressTable!$B$2:$B$73,(MATCH(A29,BaseAddressTable!$A$2:$A$73,0))))+HEX2DEC(C29))</f>
        <v>A026C100</v>
      </c>
      <c r="E29" s="4" t="s">
        <v>36</v>
      </c>
      <c r="F29" s="4" t="s">
        <v>120</v>
      </c>
      <c r="G29" s="4" t="s">
        <v>37</v>
      </c>
      <c r="H29" s="31">
        <v>0</v>
      </c>
      <c r="I29" s="4" t="s">
        <v>204</v>
      </c>
      <c r="J29" s="4" t="s">
        <v>121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</row>
    <row r="30" spans="1:362" s="21" customFormat="1">
      <c r="A30" s="4" t="s">
        <v>14</v>
      </c>
      <c r="B30" s="4" t="s">
        <v>203</v>
      </c>
      <c r="C30" s="31">
        <v>100</v>
      </c>
      <c r="D30" s="4" t="str">
        <f>DEC2HEX(HEX2DEC(INDEX(BaseAddressTable!$B$2:$B$73,(MATCH(A30,BaseAddressTable!$A$2:$A$73,0))))+HEX2DEC(C30))</f>
        <v>A026C100</v>
      </c>
      <c r="E30" s="4" t="s">
        <v>36</v>
      </c>
      <c r="F30" s="34" t="s">
        <v>823</v>
      </c>
      <c r="G30" s="4" t="s">
        <v>101</v>
      </c>
      <c r="H30" s="31">
        <v>0</v>
      </c>
      <c r="I30" s="4" t="s">
        <v>826</v>
      </c>
      <c r="J30" s="4" t="s">
        <v>733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</row>
    <row r="31" spans="1:362" s="21" customFormat="1">
      <c r="A31" s="4" t="s">
        <v>14</v>
      </c>
      <c r="B31" s="4" t="s">
        <v>203</v>
      </c>
      <c r="C31" s="31">
        <v>100</v>
      </c>
      <c r="D31" s="4" t="str">
        <f>DEC2HEX(HEX2DEC(INDEX(BaseAddressTable!$B$2:$B$73,(MATCH(A31,BaseAddressTable!$A$2:$A$73,0))))+HEX2DEC(C31))</f>
        <v>A026C100</v>
      </c>
      <c r="E31" s="4" t="s">
        <v>36</v>
      </c>
      <c r="F31" s="34" t="s">
        <v>824</v>
      </c>
      <c r="G31" s="4" t="s">
        <v>176</v>
      </c>
      <c r="H31" s="31">
        <v>0</v>
      </c>
      <c r="I31" s="4" t="s">
        <v>123</v>
      </c>
      <c r="J31" s="4" t="s">
        <v>734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</row>
    <row r="32" spans="1:362">
      <c r="A32" s="4" t="s">
        <v>14</v>
      </c>
      <c r="B32" s="4" t="s">
        <v>205</v>
      </c>
      <c r="C32" s="31">
        <v>104</v>
      </c>
      <c r="D32" s="4" t="str">
        <f>DEC2HEX(HEX2DEC(INDEX(BaseAddressTable!$B$2:$B$73,(MATCH(A32,BaseAddressTable!$A$2:$A$73,0))))+HEX2DEC(C32))</f>
        <v>A026C104</v>
      </c>
      <c r="E32" s="4" t="s">
        <v>36</v>
      </c>
      <c r="F32" s="4" t="s">
        <v>124</v>
      </c>
      <c r="G32" s="4" t="s">
        <v>48</v>
      </c>
      <c r="H32" s="31" t="s">
        <v>125</v>
      </c>
      <c r="I32" s="7" t="s">
        <v>126</v>
      </c>
      <c r="J32" s="4" t="s">
        <v>127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</row>
    <row r="33" spans="1:362">
      <c r="A33" s="34" t="s">
        <v>14</v>
      </c>
      <c r="B33" s="34" t="s">
        <v>750</v>
      </c>
      <c r="C33" s="36">
        <v>110</v>
      </c>
      <c r="D33" s="34" t="str">
        <f>DEC2HEX(HEX2DEC(INDEX(BaseAddressTable!$B$2:$B$73,(MATCH(A33,BaseAddressTable!$A$2:$A$73,0))))+HEX2DEC(C33))</f>
        <v>A026C110</v>
      </c>
      <c r="E33" s="34" t="s">
        <v>36</v>
      </c>
      <c r="F33" s="34" t="s">
        <v>751</v>
      </c>
      <c r="G33" s="34" t="s">
        <v>37</v>
      </c>
      <c r="H33" s="36">
        <v>0</v>
      </c>
      <c r="I33" s="37" t="s">
        <v>828</v>
      </c>
      <c r="J33" s="34" t="s">
        <v>752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</row>
    <row r="34" spans="1:362">
      <c r="A34" s="34" t="s">
        <v>14</v>
      </c>
      <c r="B34" s="34" t="s">
        <v>750</v>
      </c>
      <c r="C34" s="36">
        <v>110</v>
      </c>
      <c r="D34" s="34" t="str">
        <f>DEC2HEX(HEX2DEC(INDEX(BaseAddressTable!$B$2:$B$73,(MATCH(A34,BaseAddressTable!$A$2:$A$73,0))))+HEX2DEC(C34))</f>
        <v>A026C110</v>
      </c>
      <c r="E34" s="34" t="s">
        <v>36</v>
      </c>
      <c r="F34" s="34" t="s">
        <v>753</v>
      </c>
      <c r="G34" s="34" t="s">
        <v>43</v>
      </c>
      <c r="H34" s="36">
        <v>0</v>
      </c>
      <c r="I34" s="37" t="s">
        <v>827</v>
      </c>
      <c r="J34" s="34" t="s">
        <v>754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</row>
    <row r="35" spans="1:362">
      <c r="A35" s="34" t="s">
        <v>14</v>
      </c>
      <c r="B35" s="34" t="s">
        <v>688</v>
      </c>
      <c r="C35" s="36">
        <v>120</v>
      </c>
      <c r="D35" s="34" t="str">
        <f>DEC2HEX(HEX2DEC(INDEX(BaseAddressTable!$B$2:$B$73,(MATCH(A35,BaseAddressTable!$A$2:$A$73,0))))+HEX2DEC(C35))</f>
        <v>A026C120</v>
      </c>
      <c r="E35" s="34" t="s">
        <v>36</v>
      </c>
      <c r="F35" s="34" t="s">
        <v>690</v>
      </c>
      <c r="G35" s="34" t="s">
        <v>37</v>
      </c>
      <c r="H35" s="36">
        <v>1</v>
      </c>
      <c r="I35" s="37" t="s">
        <v>692</v>
      </c>
      <c r="J35" s="34" t="s">
        <v>691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</row>
    <row r="36" spans="1:362">
      <c r="A36" s="34" t="s">
        <v>14</v>
      </c>
      <c r="B36" s="34" t="s">
        <v>709</v>
      </c>
      <c r="C36" s="36">
        <v>124</v>
      </c>
      <c r="D36" s="34" t="str">
        <f>DEC2HEX(HEX2DEC(INDEX(BaseAddressTable!$B$2:$B$73,(MATCH(A36,BaseAddressTable!$A$2:$A$73,0))))+HEX2DEC(C36))</f>
        <v>A026C124</v>
      </c>
      <c r="E36" s="34" t="s">
        <v>36</v>
      </c>
      <c r="F36" s="34" t="s">
        <v>710</v>
      </c>
      <c r="G36" s="34" t="s">
        <v>37</v>
      </c>
      <c r="H36" s="36">
        <v>1</v>
      </c>
      <c r="I36" s="37" t="s">
        <v>712</v>
      </c>
      <c r="J36" s="34" t="s">
        <v>711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</row>
    <row r="37" spans="1:362">
      <c r="A37" s="4" t="s">
        <v>14</v>
      </c>
      <c r="B37" s="4" t="s">
        <v>128</v>
      </c>
      <c r="C37" s="31">
        <v>128</v>
      </c>
      <c r="D37" s="4" t="str">
        <f>DEC2HEX(HEX2DEC(INDEX(BaseAddressTable!$B$2:$B$73,(MATCH(A37,BaseAddressTable!$A$2:$A$73,0))))+HEX2DEC(C37))</f>
        <v>A026C128</v>
      </c>
      <c r="E37" s="4" t="s">
        <v>36</v>
      </c>
      <c r="F37" s="4" t="s">
        <v>129</v>
      </c>
      <c r="G37" s="4" t="s">
        <v>37</v>
      </c>
      <c r="H37" s="36">
        <v>1</v>
      </c>
      <c r="I37" s="7" t="s">
        <v>693</v>
      </c>
      <c r="J37" s="4" t="s">
        <v>130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</row>
    <row r="38" spans="1:362">
      <c r="A38" s="4" t="s">
        <v>14</v>
      </c>
      <c r="B38" s="4" t="s">
        <v>128</v>
      </c>
      <c r="C38" s="31">
        <v>128</v>
      </c>
      <c r="D38" s="4" t="str">
        <f>DEC2HEX(HEX2DEC(INDEX(BaseAddressTable!$B$2:$B$73,(MATCH(A38,BaseAddressTable!$A$2:$A$73,0))))+HEX2DEC(C38))</f>
        <v>A026C128</v>
      </c>
      <c r="E38" s="4" t="s">
        <v>36</v>
      </c>
      <c r="F38" s="4" t="s">
        <v>131</v>
      </c>
      <c r="G38" s="4" t="s">
        <v>38</v>
      </c>
      <c r="H38" s="36">
        <v>1</v>
      </c>
      <c r="I38" s="7" t="s">
        <v>694</v>
      </c>
      <c r="J38" s="4" t="s">
        <v>132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</row>
    <row r="39" spans="1:362">
      <c r="A39" s="4" t="s">
        <v>14</v>
      </c>
      <c r="B39" s="4" t="s">
        <v>128</v>
      </c>
      <c r="C39" s="31">
        <v>128</v>
      </c>
      <c r="D39" s="4" t="str">
        <f>DEC2HEX(HEX2DEC(INDEX(BaseAddressTable!$B$2:$B$73,(MATCH(A39,BaseAddressTable!$A$2:$A$73,0))))+HEX2DEC(C39))</f>
        <v>A026C128</v>
      </c>
      <c r="E39" s="4" t="s">
        <v>36</v>
      </c>
      <c r="F39" s="4" t="s">
        <v>133</v>
      </c>
      <c r="G39" s="4" t="s">
        <v>39</v>
      </c>
      <c r="H39" s="36">
        <v>1</v>
      </c>
      <c r="I39" s="7" t="s">
        <v>695</v>
      </c>
      <c r="J39" s="4" t="s">
        <v>134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</row>
    <row r="40" spans="1:362">
      <c r="A40" s="4" t="s">
        <v>14</v>
      </c>
      <c r="B40" s="4" t="s">
        <v>128</v>
      </c>
      <c r="C40" s="31">
        <v>128</v>
      </c>
      <c r="D40" s="4" t="str">
        <f>DEC2HEX(HEX2DEC(INDEX(BaseAddressTable!$B$2:$B$73,(MATCH(A40,BaseAddressTable!$A$2:$A$73,0))))+HEX2DEC(C40))</f>
        <v>A026C128</v>
      </c>
      <c r="E40" s="4" t="s">
        <v>36</v>
      </c>
      <c r="F40" s="4" t="s">
        <v>135</v>
      </c>
      <c r="G40" s="4" t="s">
        <v>73</v>
      </c>
      <c r="H40" s="36">
        <v>1</v>
      </c>
      <c r="I40" s="7" t="s">
        <v>696</v>
      </c>
      <c r="J40" s="4" t="s">
        <v>136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</row>
    <row r="41" spans="1:362">
      <c r="A41" s="34" t="s">
        <v>14</v>
      </c>
      <c r="B41" s="34" t="s">
        <v>128</v>
      </c>
      <c r="C41" s="36">
        <v>128</v>
      </c>
      <c r="D41" s="34" t="str">
        <f>DEC2HEX(HEX2DEC(INDEX(BaseAddressTable!$B$2:$B$73,(MATCH(A41,BaseAddressTable!$A$2:$A$73,0))))+HEX2DEC(C41))</f>
        <v>A026C128</v>
      </c>
      <c r="E41" s="34" t="s">
        <v>36</v>
      </c>
      <c r="F41" s="34" t="s">
        <v>680</v>
      </c>
      <c r="G41" s="34" t="s">
        <v>40</v>
      </c>
      <c r="H41" s="36">
        <v>1</v>
      </c>
      <c r="I41" s="37" t="s">
        <v>697</v>
      </c>
      <c r="J41" s="34" t="s">
        <v>684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</row>
    <row r="42" spans="1:362">
      <c r="A42" s="34" t="s">
        <v>14</v>
      </c>
      <c r="B42" s="34" t="s">
        <v>128</v>
      </c>
      <c r="C42" s="36">
        <v>128</v>
      </c>
      <c r="D42" s="34" t="str">
        <f>DEC2HEX(HEX2DEC(INDEX(BaseAddressTable!$B$2:$B$73,(MATCH(A42,BaseAddressTable!$A$2:$A$73,0))))+HEX2DEC(C42))</f>
        <v>A026C128</v>
      </c>
      <c r="E42" s="34" t="s">
        <v>36</v>
      </c>
      <c r="F42" s="34" t="s">
        <v>681</v>
      </c>
      <c r="G42" s="34" t="s">
        <v>41</v>
      </c>
      <c r="H42" s="36">
        <v>1</v>
      </c>
      <c r="I42" s="37" t="s">
        <v>698</v>
      </c>
      <c r="J42" s="34" t="s">
        <v>685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</row>
    <row r="43" spans="1:362">
      <c r="A43" s="34" t="s">
        <v>14</v>
      </c>
      <c r="B43" s="34" t="s">
        <v>128</v>
      </c>
      <c r="C43" s="36">
        <v>128</v>
      </c>
      <c r="D43" s="34" t="str">
        <f>DEC2HEX(HEX2DEC(INDEX(BaseAddressTable!$B$2:$B$73,(MATCH(A43,BaseAddressTable!$A$2:$A$73,0))))+HEX2DEC(C43))</f>
        <v>A026C128</v>
      </c>
      <c r="E43" s="34" t="s">
        <v>36</v>
      </c>
      <c r="F43" s="34" t="s">
        <v>682</v>
      </c>
      <c r="G43" s="34" t="s">
        <v>42</v>
      </c>
      <c r="H43" s="36">
        <v>1</v>
      </c>
      <c r="I43" s="37" t="s">
        <v>699</v>
      </c>
      <c r="J43" s="34" t="s">
        <v>686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</row>
    <row r="44" spans="1:362">
      <c r="A44" s="34" t="s">
        <v>14</v>
      </c>
      <c r="B44" s="34" t="s">
        <v>128</v>
      </c>
      <c r="C44" s="36">
        <v>128</v>
      </c>
      <c r="D44" s="34" t="str">
        <f>DEC2HEX(HEX2DEC(INDEX(BaseAddressTable!$B$2:$B$73,(MATCH(A44,BaseAddressTable!$A$2:$A$73,0))))+HEX2DEC(C44))</f>
        <v>A026C128</v>
      </c>
      <c r="E44" s="34" t="s">
        <v>36</v>
      </c>
      <c r="F44" s="34" t="s">
        <v>683</v>
      </c>
      <c r="G44" s="34" t="s">
        <v>51</v>
      </c>
      <c r="H44" s="36">
        <v>1</v>
      </c>
      <c r="I44" s="37" t="s">
        <v>700</v>
      </c>
      <c r="J44" s="34" t="s">
        <v>687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</row>
    <row r="45" spans="1:362">
      <c r="A45" s="4" t="s">
        <v>14</v>
      </c>
      <c r="B45" s="4" t="s">
        <v>167</v>
      </c>
      <c r="C45" s="31" t="s">
        <v>689</v>
      </c>
      <c r="D45" s="4" t="str">
        <f>DEC2HEX(HEX2DEC(INDEX(BaseAddressTable!$B$2:$B$73,(MATCH(A45,BaseAddressTable!$A$2:$A$73,0))))+HEX2DEC(C45))</f>
        <v>A026C12C</v>
      </c>
      <c r="E45" s="4" t="s">
        <v>36</v>
      </c>
      <c r="F45" s="4" t="s">
        <v>168</v>
      </c>
      <c r="G45" s="4" t="s">
        <v>37</v>
      </c>
      <c r="H45" s="31">
        <v>0</v>
      </c>
      <c r="I45" s="7" t="s">
        <v>701</v>
      </c>
      <c r="J45" s="4" t="s">
        <v>169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</row>
    <row r="46" spans="1:362">
      <c r="A46" s="4" t="s">
        <v>14</v>
      </c>
      <c r="B46" s="4" t="s">
        <v>167</v>
      </c>
      <c r="C46" s="31" t="s">
        <v>689</v>
      </c>
      <c r="D46" s="4" t="str">
        <f>DEC2HEX(HEX2DEC(INDEX(BaseAddressTable!$B$2:$B$73,(MATCH(A46,BaseAddressTable!$A$2:$A$73,0))))+HEX2DEC(C46))</f>
        <v>A026C12C</v>
      </c>
      <c r="E46" s="4" t="s">
        <v>36</v>
      </c>
      <c r="F46" s="4" t="s">
        <v>170</v>
      </c>
      <c r="G46" s="4" t="s">
        <v>38</v>
      </c>
      <c r="H46" s="31">
        <v>0</v>
      </c>
      <c r="I46" s="7" t="s">
        <v>702</v>
      </c>
      <c r="J46" s="4" t="s">
        <v>171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</row>
    <row r="47" spans="1:362">
      <c r="A47" s="4" t="s">
        <v>14</v>
      </c>
      <c r="B47" s="4" t="s">
        <v>167</v>
      </c>
      <c r="C47" s="31" t="s">
        <v>689</v>
      </c>
      <c r="D47" s="4" t="str">
        <f>DEC2HEX(HEX2DEC(INDEX(BaseAddressTable!$B$2:$B$73,(MATCH(A47,BaseAddressTable!$A$2:$A$73,0))))+HEX2DEC(C47))</f>
        <v>A026C12C</v>
      </c>
      <c r="E47" s="4" t="s">
        <v>36</v>
      </c>
      <c r="F47" s="4" t="s">
        <v>172</v>
      </c>
      <c r="G47" s="4" t="s">
        <v>39</v>
      </c>
      <c r="H47" s="31">
        <v>0</v>
      </c>
      <c r="I47" s="7" t="s">
        <v>703</v>
      </c>
      <c r="J47" s="4" t="s">
        <v>173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</row>
    <row r="48" spans="1:362">
      <c r="A48" s="4" t="s">
        <v>14</v>
      </c>
      <c r="B48" s="4" t="s">
        <v>167</v>
      </c>
      <c r="C48" s="31" t="s">
        <v>689</v>
      </c>
      <c r="D48" s="4" t="str">
        <f>DEC2HEX(HEX2DEC(INDEX(BaseAddressTable!$B$2:$B$73,(MATCH(A48,BaseAddressTable!$A$2:$A$73,0))))+HEX2DEC(C48))</f>
        <v>A026C12C</v>
      </c>
      <c r="E48" s="4" t="s">
        <v>36</v>
      </c>
      <c r="F48" s="4" t="s">
        <v>174</v>
      </c>
      <c r="G48" s="4" t="s">
        <v>73</v>
      </c>
      <c r="H48" s="31">
        <v>0</v>
      </c>
      <c r="I48" s="7" t="s">
        <v>704</v>
      </c>
      <c r="J48" s="4" t="s">
        <v>175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</row>
    <row r="49" spans="1:362">
      <c r="A49" s="34" t="s">
        <v>14</v>
      </c>
      <c r="B49" s="34" t="s">
        <v>167</v>
      </c>
      <c r="C49" s="36" t="s">
        <v>689</v>
      </c>
      <c r="D49" s="34" t="str">
        <f>DEC2HEX(HEX2DEC(INDEX(BaseAddressTable!$B$2:$B$73,(MATCH(A49,BaseAddressTable!$A$2:$A$73,0))))+HEX2DEC(C49))</f>
        <v>A026C12C</v>
      </c>
      <c r="E49" s="34" t="s">
        <v>36</v>
      </c>
      <c r="F49" s="34" t="s">
        <v>672</v>
      </c>
      <c r="G49" s="34" t="s">
        <v>40</v>
      </c>
      <c r="H49" s="36">
        <v>0</v>
      </c>
      <c r="I49" s="37" t="s">
        <v>705</v>
      </c>
      <c r="J49" s="34" t="s">
        <v>676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</row>
    <row r="50" spans="1:362">
      <c r="A50" s="34" t="s">
        <v>14</v>
      </c>
      <c r="B50" s="34" t="s">
        <v>167</v>
      </c>
      <c r="C50" s="36" t="s">
        <v>689</v>
      </c>
      <c r="D50" s="34" t="str">
        <f>DEC2HEX(HEX2DEC(INDEX(BaseAddressTable!$B$2:$B$73,(MATCH(A50,BaseAddressTable!$A$2:$A$73,0))))+HEX2DEC(C50))</f>
        <v>A026C12C</v>
      </c>
      <c r="E50" s="34" t="s">
        <v>36</v>
      </c>
      <c r="F50" s="34" t="s">
        <v>673</v>
      </c>
      <c r="G50" s="34" t="s">
        <v>41</v>
      </c>
      <c r="H50" s="36">
        <v>0</v>
      </c>
      <c r="I50" s="37" t="s">
        <v>706</v>
      </c>
      <c r="J50" s="34" t="s">
        <v>677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</row>
    <row r="51" spans="1:362">
      <c r="A51" s="34" t="s">
        <v>14</v>
      </c>
      <c r="B51" s="34" t="s">
        <v>167</v>
      </c>
      <c r="C51" s="36" t="s">
        <v>689</v>
      </c>
      <c r="D51" s="34" t="str">
        <f>DEC2HEX(HEX2DEC(INDEX(BaseAddressTable!$B$2:$B$73,(MATCH(A51,BaseAddressTable!$A$2:$A$73,0))))+HEX2DEC(C51))</f>
        <v>A026C12C</v>
      </c>
      <c r="E51" s="34" t="s">
        <v>36</v>
      </c>
      <c r="F51" s="34" t="s">
        <v>674</v>
      </c>
      <c r="G51" s="34" t="s">
        <v>42</v>
      </c>
      <c r="H51" s="36">
        <v>0</v>
      </c>
      <c r="I51" s="37" t="s">
        <v>707</v>
      </c>
      <c r="J51" s="34" t="s">
        <v>678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</row>
    <row r="52" spans="1:362">
      <c r="A52" s="34" t="s">
        <v>14</v>
      </c>
      <c r="B52" s="34" t="s">
        <v>167</v>
      </c>
      <c r="C52" s="36" t="s">
        <v>689</v>
      </c>
      <c r="D52" s="34" t="str">
        <f>DEC2HEX(HEX2DEC(INDEX(BaseAddressTable!$B$2:$B$73,(MATCH(A52,BaseAddressTable!$A$2:$A$73,0))))+HEX2DEC(C52))</f>
        <v>A026C12C</v>
      </c>
      <c r="E52" s="34" t="s">
        <v>36</v>
      </c>
      <c r="F52" s="34" t="s">
        <v>675</v>
      </c>
      <c r="G52" s="34" t="s">
        <v>51</v>
      </c>
      <c r="H52" s="36">
        <v>0</v>
      </c>
      <c r="I52" s="37" t="s">
        <v>708</v>
      </c>
      <c r="J52" s="34" t="s">
        <v>679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</row>
    <row r="53" spans="1:362">
      <c r="A53" s="4" t="s">
        <v>14</v>
      </c>
      <c r="B53" s="4" t="s">
        <v>137</v>
      </c>
      <c r="C53" s="31">
        <v>130</v>
      </c>
      <c r="D53" s="4" t="str">
        <f>DEC2HEX(HEX2DEC(INDEX(BaseAddressTable!$B$2:$B$73,(MATCH(A53,BaseAddressTable!$A$2:$A$73,0))))+HEX2DEC(C53))</f>
        <v>A026C130</v>
      </c>
      <c r="E53" s="4" t="s">
        <v>36</v>
      </c>
      <c r="F53" s="4" t="s">
        <v>138</v>
      </c>
      <c r="G53" s="4" t="s">
        <v>50</v>
      </c>
      <c r="H53" s="31" t="s">
        <v>139</v>
      </c>
      <c r="I53" s="7" t="s">
        <v>140</v>
      </c>
      <c r="J53" s="4" t="s">
        <v>141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</row>
    <row r="54" spans="1:362">
      <c r="A54" s="4" t="s">
        <v>14</v>
      </c>
      <c r="B54" s="4" t="s">
        <v>137</v>
      </c>
      <c r="C54" s="31">
        <v>130</v>
      </c>
      <c r="D54" s="4" t="str">
        <f>DEC2HEX(HEX2DEC(INDEX(BaseAddressTable!$B$2:$B$73,(MATCH(A54,BaseAddressTable!$A$2:$A$73,0))))+HEX2DEC(C54))</f>
        <v>A026C130</v>
      </c>
      <c r="E54" s="4" t="s">
        <v>36</v>
      </c>
      <c r="F54" s="4" t="s">
        <v>142</v>
      </c>
      <c r="G54" s="4" t="s">
        <v>143</v>
      </c>
      <c r="H54" s="31" t="s">
        <v>139</v>
      </c>
      <c r="I54" s="7" t="s">
        <v>144</v>
      </c>
      <c r="J54" s="4" t="s">
        <v>145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</row>
    <row r="55" spans="1:362">
      <c r="A55" s="4" t="s">
        <v>14</v>
      </c>
      <c r="B55" s="4" t="s">
        <v>137</v>
      </c>
      <c r="C55" s="31">
        <v>130</v>
      </c>
      <c r="D55" s="4" t="str">
        <f>DEC2HEX(HEX2DEC(INDEX(BaseAddressTable!$B$2:$B$73,(MATCH(A55,BaseAddressTable!$A$2:$A$73,0))))+HEX2DEC(C55))</f>
        <v>A026C130</v>
      </c>
      <c r="E55" s="4" t="s">
        <v>36</v>
      </c>
      <c r="F55" s="4" t="s">
        <v>146</v>
      </c>
      <c r="G55" s="4" t="s">
        <v>147</v>
      </c>
      <c r="H55" s="31" t="s">
        <v>139</v>
      </c>
      <c r="I55" s="7" t="s">
        <v>148</v>
      </c>
      <c r="J55" s="4" t="s">
        <v>149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</row>
    <row r="56" spans="1:362">
      <c r="A56" s="4" t="s">
        <v>14</v>
      </c>
      <c r="B56" s="4" t="s">
        <v>137</v>
      </c>
      <c r="C56" s="31">
        <v>130</v>
      </c>
      <c r="D56" s="4" t="str">
        <f>DEC2HEX(HEX2DEC(INDEX(BaseAddressTable!$B$2:$B$73,(MATCH(A56,BaseAddressTable!$A$2:$A$73,0))))+HEX2DEC(C56))</f>
        <v>A026C130</v>
      </c>
      <c r="E56" s="4" t="s">
        <v>36</v>
      </c>
      <c r="F56" s="4" t="s">
        <v>150</v>
      </c>
      <c r="G56" s="4" t="s">
        <v>151</v>
      </c>
      <c r="H56" s="31" t="s">
        <v>139</v>
      </c>
      <c r="I56" s="7" t="s">
        <v>152</v>
      </c>
      <c r="J56" s="4" t="s">
        <v>153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</row>
    <row r="57" spans="1:362">
      <c r="A57" s="34" t="s">
        <v>14</v>
      </c>
      <c r="B57" s="34" t="s">
        <v>663</v>
      </c>
      <c r="C57" s="36">
        <v>134</v>
      </c>
      <c r="D57" s="34" t="str">
        <f>DEC2HEX(HEX2DEC(INDEX(BaseAddressTable!$B$2:$B$73,(MATCH(A57,BaseAddressTable!$A$2:$A$73,0))))+HEX2DEC(C57))</f>
        <v>A026C134</v>
      </c>
      <c r="E57" s="34" t="s">
        <v>36</v>
      </c>
      <c r="F57" s="34" t="s">
        <v>646</v>
      </c>
      <c r="G57" s="34" t="s">
        <v>50</v>
      </c>
      <c r="H57" s="36" t="s">
        <v>139</v>
      </c>
      <c r="I57" s="37" t="s">
        <v>650</v>
      </c>
      <c r="J57" s="34" t="s">
        <v>654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</row>
    <row r="58" spans="1:362">
      <c r="A58" s="34" t="s">
        <v>14</v>
      </c>
      <c r="B58" s="34" t="s">
        <v>663</v>
      </c>
      <c r="C58" s="36">
        <v>134</v>
      </c>
      <c r="D58" s="34" t="str">
        <f>DEC2HEX(HEX2DEC(INDEX(BaseAddressTable!$B$2:$B$73,(MATCH(A58,BaseAddressTable!$A$2:$A$73,0))))+HEX2DEC(C58))</f>
        <v>A026C134</v>
      </c>
      <c r="E58" s="34" t="s">
        <v>36</v>
      </c>
      <c r="F58" s="34" t="s">
        <v>647</v>
      </c>
      <c r="G58" s="34" t="s">
        <v>143</v>
      </c>
      <c r="H58" s="36" t="s">
        <v>139</v>
      </c>
      <c r="I58" s="37" t="s">
        <v>651</v>
      </c>
      <c r="J58" s="34" t="s">
        <v>655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</row>
    <row r="59" spans="1:362">
      <c r="A59" s="34" t="s">
        <v>14</v>
      </c>
      <c r="B59" s="34" t="s">
        <v>663</v>
      </c>
      <c r="C59" s="36">
        <v>134</v>
      </c>
      <c r="D59" s="34" t="str">
        <f>DEC2HEX(HEX2DEC(INDEX(BaseAddressTable!$B$2:$B$73,(MATCH(A59,BaseAddressTable!$A$2:$A$73,0))))+HEX2DEC(C59))</f>
        <v>A026C134</v>
      </c>
      <c r="E59" s="34" t="s">
        <v>36</v>
      </c>
      <c r="F59" s="34" t="s">
        <v>648</v>
      </c>
      <c r="G59" s="34" t="s">
        <v>147</v>
      </c>
      <c r="H59" s="36" t="s">
        <v>139</v>
      </c>
      <c r="I59" s="37" t="s">
        <v>652</v>
      </c>
      <c r="J59" s="34" t="s">
        <v>656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</row>
    <row r="60" spans="1:362">
      <c r="A60" s="34" t="s">
        <v>14</v>
      </c>
      <c r="B60" s="34" t="s">
        <v>663</v>
      </c>
      <c r="C60" s="36">
        <v>134</v>
      </c>
      <c r="D60" s="34" t="str">
        <f>DEC2HEX(HEX2DEC(INDEX(BaseAddressTable!$B$2:$B$73,(MATCH(A60,BaseAddressTable!$A$2:$A$73,0))))+HEX2DEC(C60))</f>
        <v>A026C134</v>
      </c>
      <c r="E60" s="34" t="s">
        <v>36</v>
      </c>
      <c r="F60" s="34" t="s">
        <v>649</v>
      </c>
      <c r="G60" s="34" t="s">
        <v>151</v>
      </c>
      <c r="H60" s="36" t="s">
        <v>139</v>
      </c>
      <c r="I60" s="37" t="s">
        <v>653</v>
      </c>
      <c r="J60" s="34" t="s">
        <v>657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</row>
    <row r="61" spans="1:362">
      <c r="A61" s="4" t="s">
        <v>14</v>
      </c>
      <c r="B61" s="4" t="s">
        <v>154</v>
      </c>
      <c r="C61" s="31">
        <v>138</v>
      </c>
      <c r="D61" s="4" t="str">
        <f>DEC2HEX(HEX2DEC(INDEX(BaseAddressTable!$B$2:$B$73,(MATCH(A61,BaseAddressTable!$A$2:$A$73,0))))+HEX2DEC(C61))</f>
        <v>A026C138</v>
      </c>
      <c r="E61" s="4" t="s">
        <v>53</v>
      </c>
      <c r="F61" s="4" t="s">
        <v>155</v>
      </c>
      <c r="G61" s="4" t="s">
        <v>50</v>
      </c>
      <c r="H61" s="31" t="s">
        <v>139</v>
      </c>
      <c r="I61" s="7" t="s">
        <v>156</v>
      </c>
      <c r="J61" s="4" t="s">
        <v>157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</row>
    <row r="62" spans="1:362">
      <c r="A62" s="4" t="s">
        <v>14</v>
      </c>
      <c r="B62" s="4" t="s">
        <v>154</v>
      </c>
      <c r="C62" s="31">
        <v>138</v>
      </c>
      <c r="D62" s="4" t="str">
        <f>DEC2HEX(HEX2DEC(INDEX(BaseAddressTable!$B$2:$B$73,(MATCH(A62,BaseAddressTable!$A$2:$A$73,0))))+HEX2DEC(C62))</f>
        <v>A026C138</v>
      </c>
      <c r="E62" s="4" t="s">
        <v>53</v>
      </c>
      <c r="F62" s="4" t="s">
        <v>158</v>
      </c>
      <c r="G62" s="4" t="s">
        <v>143</v>
      </c>
      <c r="H62" s="31" t="s">
        <v>139</v>
      </c>
      <c r="I62" s="7" t="s">
        <v>159</v>
      </c>
      <c r="J62" s="4" t="s">
        <v>160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</row>
    <row r="63" spans="1:362">
      <c r="A63" s="4" t="s">
        <v>14</v>
      </c>
      <c r="B63" s="4" t="s">
        <v>154</v>
      </c>
      <c r="C63" s="31">
        <v>138</v>
      </c>
      <c r="D63" s="4" t="str">
        <f>DEC2HEX(HEX2DEC(INDEX(BaseAddressTable!$B$2:$B$73,(MATCH(A63,BaseAddressTable!$A$2:$A$73,0))))+HEX2DEC(C63))</f>
        <v>A026C138</v>
      </c>
      <c r="E63" s="4" t="s">
        <v>53</v>
      </c>
      <c r="F63" s="4" t="s">
        <v>161</v>
      </c>
      <c r="G63" s="4" t="s">
        <v>147</v>
      </c>
      <c r="H63" s="31" t="s">
        <v>139</v>
      </c>
      <c r="I63" s="7" t="s">
        <v>162</v>
      </c>
      <c r="J63" s="4" t="s">
        <v>163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</row>
    <row r="64" spans="1:362">
      <c r="A64" s="4" t="s">
        <v>14</v>
      </c>
      <c r="B64" s="4" t="s">
        <v>154</v>
      </c>
      <c r="C64" s="31">
        <v>138</v>
      </c>
      <c r="D64" s="4" t="str">
        <f>DEC2HEX(HEX2DEC(INDEX(BaseAddressTable!$B$2:$B$73,(MATCH(A64,BaseAddressTable!$A$2:$A$73,0))))+HEX2DEC(C64))</f>
        <v>A026C138</v>
      </c>
      <c r="E64" s="4" t="s">
        <v>53</v>
      </c>
      <c r="F64" s="4" t="s">
        <v>164</v>
      </c>
      <c r="G64" s="4" t="s">
        <v>151</v>
      </c>
      <c r="H64" s="31" t="s">
        <v>139</v>
      </c>
      <c r="I64" s="7" t="s">
        <v>165</v>
      </c>
      <c r="J64" s="4" t="s">
        <v>166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</row>
    <row r="65" spans="1:362">
      <c r="A65" s="34" t="s">
        <v>14</v>
      </c>
      <c r="B65" s="34" t="s">
        <v>662</v>
      </c>
      <c r="C65" s="36" t="s">
        <v>523</v>
      </c>
      <c r="D65" s="34" t="str">
        <f>DEC2HEX(HEX2DEC(INDEX(BaseAddressTable!$B$2:$B$73,(MATCH(A65,BaseAddressTable!$A$2:$A$73,0))))+HEX2DEC(C65))</f>
        <v>A026C13C</v>
      </c>
      <c r="E65" s="34" t="s">
        <v>53</v>
      </c>
      <c r="F65" s="34" t="s">
        <v>658</v>
      </c>
      <c r="G65" s="34" t="s">
        <v>50</v>
      </c>
      <c r="H65" s="36" t="s">
        <v>139</v>
      </c>
      <c r="I65" s="37" t="s">
        <v>668</v>
      </c>
      <c r="J65" s="34" t="s">
        <v>664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</row>
    <row r="66" spans="1:362">
      <c r="A66" s="34" t="s">
        <v>14</v>
      </c>
      <c r="B66" s="34" t="s">
        <v>662</v>
      </c>
      <c r="C66" s="36" t="s">
        <v>523</v>
      </c>
      <c r="D66" s="34" t="str">
        <f>DEC2HEX(HEX2DEC(INDEX(BaseAddressTable!$B$2:$B$73,(MATCH(A66,BaseAddressTable!$A$2:$A$73,0))))+HEX2DEC(C66))</f>
        <v>A026C13C</v>
      </c>
      <c r="E66" s="34" t="s">
        <v>53</v>
      </c>
      <c r="F66" s="34" t="s">
        <v>659</v>
      </c>
      <c r="G66" s="34" t="s">
        <v>143</v>
      </c>
      <c r="H66" s="36" t="s">
        <v>139</v>
      </c>
      <c r="I66" s="37" t="s">
        <v>669</v>
      </c>
      <c r="J66" s="34" t="s">
        <v>665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</row>
    <row r="67" spans="1:362">
      <c r="A67" s="34" t="s">
        <v>14</v>
      </c>
      <c r="B67" s="34" t="s">
        <v>662</v>
      </c>
      <c r="C67" s="36" t="s">
        <v>523</v>
      </c>
      <c r="D67" s="34" t="str">
        <f>DEC2HEX(HEX2DEC(INDEX(BaseAddressTable!$B$2:$B$73,(MATCH(A67,BaseAddressTable!$A$2:$A$73,0))))+HEX2DEC(C67))</f>
        <v>A026C13C</v>
      </c>
      <c r="E67" s="34" t="s">
        <v>53</v>
      </c>
      <c r="F67" s="34" t="s">
        <v>660</v>
      </c>
      <c r="G67" s="34" t="s">
        <v>147</v>
      </c>
      <c r="H67" s="36" t="s">
        <v>139</v>
      </c>
      <c r="I67" s="37" t="s">
        <v>670</v>
      </c>
      <c r="J67" s="34" t="s">
        <v>666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</row>
    <row r="68" spans="1:362">
      <c r="A68" s="34" t="s">
        <v>14</v>
      </c>
      <c r="B68" s="34" t="s">
        <v>662</v>
      </c>
      <c r="C68" s="36" t="s">
        <v>523</v>
      </c>
      <c r="D68" s="34" t="str">
        <f>DEC2HEX(HEX2DEC(INDEX(BaseAddressTable!$B$2:$B$73,(MATCH(A68,BaseAddressTable!$A$2:$A$73,0))))+HEX2DEC(C68))</f>
        <v>A026C13C</v>
      </c>
      <c r="E68" s="34" t="s">
        <v>53</v>
      </c>
      <c r="F68" s="34" t="s">
        <v>661</v>
      </c>
      <c r="G68" s="34" t="s">
        <v>151</v>
      </c>
      <c r="H68" s="36" t="s">
        <v>139</v>
      </c>
      <c r="I68" s="37" t="s">
        <v>671</v>
      </c>
      <c r="J68" s="34" t="s">
        <v>667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</row>
    <row r="69" spans="1:362">
      <c r="A69" s="34" t="s">
        <v>14</v>
      </c>
      <c r="B69" s="34" t="s">
        <v>735</v>
      </c>
      <c r="C69" s="36">
        <v>200</v>
      </c>
      <c r="D69" s="34" t="str">
        <f>DEC2HEX(HEX2DEC(INDEX(BaseAddressTable!$B$2:$B$73,(MATCH(A69,BaseAddressTable!$A$2:$A$73,0))))+HEX2DEC(C69))</f>
        <v>A026C200</v>
      </c>
      <c r="E69" s="34" t="s">
        <v>36</v>
      </c>
      <c r="F69" s="34" t="s">
        <v>736</v>
      </c>
      <c r="G69" s="34" t="s">
        <v>37</v>
      </c>
      <c r="H69" s="36">
        <v>0</v>
      </c>
      <c r="I69" s="37" t="s">
        <v>740</v>
      </c>
      <c r="J69" s="34" t="s">
        <v>738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</row>
    <row r="70" spans="1:362">
      <c r="A70" s="34" t="s">
        <v>14</v>
      </c>
      <c r="B70" s="34" t="s">
        <v>735</v>
      </c>
      <c r="C70" s="36">
        <v>200</v>
      </c>
      <c r="D70" s="34" t="str">
        <f>DEC2HEX(HEX2DEC(INDEX(BaseAddressTable!$B$2:$B$73,(MATCH(A70,BaseAddressTable!$A$2:$A$73,0))))+HEX2DEC(C70))</f>
        <v>A026C200</v>
      </c>
      <c r="E70" s="34" t="s">
        <v>36</v>
      </c>
      <c r="F70" s="34" t="s">
        <v>737</v>
      </c>
      <c r="G70" s="34" t="s">
        <v>37</v>
      </c>
      <c r="H70" s="36">
        <v>0</v>
      </c>
      <c r="I70" s="37" t="s">
        <v>741</v>
      </c>
      <c r="J70" s="34" t="s">
        <v>739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</row>
    <row r="71" spans="1:362">
      <c r="A71" s="34" t="s">
        <v>14</v>
      </c>
      <c r="B71" s="34" t="s">
        <v>817</v>
      </c>
      <c r="C71" s="36">
        <v>204</v>
      </c>
      <c r="D71" s="34" t="str">
        <f>DEC2HEX(HEX2DEC(INDEX(BaseAddressTable!$B$2:$B$73,(MATCH(A71,BaseAddressTable!$A$2:$A$73,0))))+HEX2DEC(C71))</f>
        <v>A026C204</v>
      </c>
      <c r="E71" s="34" t="s">
        <v>36</v>
      </c>
      <c r="F71" s="34" t="s">
        <v>715</v>
      </c>
      <c r="G71" s="34" t="s">
        <v>37</v>
      </c>
      <c r="H71" s="36">
        <v>1</v>
      </c>
      <c r="I71" s="37" t="s">
        <v>716</v>
      </c>
      <c r="J71" s="34" t="s">
        <v>714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</row>
    <row r="72" spans="1:362">
      <c r="A72" s="34" t="s">
        <v>14</v>
      </c>
      <c r="B72" s="34" t="s">
        <v>816</v>
      </c>
      <c r="C72" s="36">
        <v>208</v>
      </c>
      <c r="D72" s="34" t="str">
        <f>DEC2HEX(HEX2DEC(INDEX(BaseAddressTable!$B$2:$B$73,(MATCH(A72,BaseAddressTable!$A$2:$A$73,0))))+HEX2DEC(C72))</f>
        <v>A026C208</v>
      </c>
      <c r="E72" s="34" t="s">
        <v>36</v>
      </c>
      <c r="F72" s="34" t="s">
        <v>742</v>
      </c>
      <c r="G72" s="34" t="s">
        <v>37</v>
      </c>
      <c r="H72" s="36">
        <v>0</v>
      </c>
      <c r="I72" s="37" t="s">
        <v>725</v>
      </c>
      <c r="J72" s="34" t="s">
        <v>717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</row>
    <row r="73" spans="1:362">
      <c r="A73" s="34" t="s">
        <v>14</v>
      </c>
      <c r="B73" s="34" t="s">
        <v>816</v>
      </c>
      <c r="C73" s="36">
        <v>208</v>
      </c>
      <c r="D73" s="34" t="str">
        <f>DEC2HEX(HEX2DEC(INDEX(BaseAddressTable!$B$2:$B$73,(MATCH(A73,BaseAddressTable!$A$2:$A$73,0))))+HEX2DEC(C73))</f>
        <v>A026C208</v>
      </c>
      <c r="E73" s="34" t="s">
        <v>36</v>
      </c>
      <c r="F73" s="34" t="s">
        <v>743</v>
      </c>
      <c r="G73" s="34" t="s">
        <v>38</v>
      </c>
      <c r="H73" s="36">
        <v>0</v>
      </c>
      <c r="I73" s="37" t="s">
        <v>726</v>
      </c>
      <c r="J73" s="34" t="s">
        <v>718</v>
      </c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</row>
    <row r="74" spans="1:362">
      <c r="A74" s="34" t="s">
        <v>14</v>
      </c>
      <c r="B74" s="34" t="s">
        <v>816</v>
      </c>
      <c r="C74" s="36">
        <v>208</v>
      </c>
      <c r="D74" s="34" t="str">
        <f>DEC2HEX(HEX2DEC(INDEX(BaseAddressTable!$B$2:$B$73,(MATCH(A74,BaseAddressTable!$A$2:$A$73,0))))+HEX2DEC(C74))</f>
        <v>A026C208</v>
      </c>
      <c r="E74" s="34" t="s">
        <v>36</v>
      </c>
      <c r="F74" s="34" t="s">
        <v>744</v>
      </c>
      <c r="G74" s="41" t="s">
        <v>39</v>
      </c>
      <c r="H74" s="36">
        <v>0</v>
      </c>
      <c r="I74" s="37" t="s">
        <v>727</v>
      </c>
      <c r="J74" s="34" t="s">
        <v>719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</row>
    <row r="75" spans="1:362">
      <c r="A75" s="34" t="s">
        <v>14</v>
      </c>
      <c r="B75" s="34" t="s">
        <v>816</v>
      </c>
      <c r="C75" s="36">
        <v>208</v>
      </c>
      <c r="D75" s="34" t="str">
        <f>DEC2HEX(HEX2DEC(INDEX(BaseAddressTable!$B$2:$B$73,(MATCH(A75,BaseAddressTable!$A$2:$A$73,0))))+HEX2DEC(C75))</f>
        <v>A026C208</v>
      </c>
      <c r="E75" s="34" t="s">
        <v>36</v>
      </c>
      <c r="F75" s="34" t="s">
        <v>745</v>
      </c>
      <c r="G75" s="34" t="s">
        <v>73</v>
      </c>
      <c r="H75" s="36">
        <v>0</v>
      </c>
      <c r="I75" s="37" t="s">
        <v>728</v>
      </c>
      <c r="J75" s="34" t="s">
        <v>720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</row>
    <row r="76" spans="1:362">
      <c r="A76" s="34" t="s">
        <v>14</v>
      </c>
      <c r="B76" s="34" t="s">
        <v>816</v>
      </c>
      <c r="C76" s="36">
        <v>208</v>
      </c>
      <c r="D76" s="34" t="str">
        <f>DEC2HEX(HEX2DEC(INDEX(BaseAddressTable!$B$2:$B$73,(MATCH(A76,BaseAddressTable!$A$2:$A$73,0))))+HEX2DEC(C76))</f>
        <v>A026C208</v>
      </c>
      <c r="E76" s="34" t="s">
        <v>36</v>
      </c>
      <c r="F76" s="34" t="s">
        <v>746</v>
      </c>
      <c r="G76" s="34" t="s">
        <v>40</v>
      </c>
      <c r="H76" s="36">
        <v>0</v>
      </c>
      <c r="I76" s="37" t="s">
        <v>729</v>
      </c>
      <c r="J76" s="34" t="s">
        <v>721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</row>
    <row r="77" spans="1:362">
      <c r="A77" s="34" t="s">
        <v>14</v>
      </c>
      <c r="B77" s="34" t="s">
        <v>816</v>
      </c>
      <c r="C77" s="36">
        <v>208</v>
      </c>
      <c r="D77" s="34" t="str">
        <f>DEC2HEX(HEX2DEC(INDEX(BaseAddressTable!$B$2:$B$73,(MATCH(A77,BaseAddressTable!$A$2:$A$73,0))))+HEX2DEC(C77))</f>
        <v>A026C208</v>
      </c>
      <c r="E77" s="34" t="s">
        <v>36</v>
      </c>
      <c r="F77" s="34" t="s">
        <v>747</v>
      </c>
      <c r="G77" s="34" t="s">
        <v>41</v>
      </c>
      <c r="H77" s="36">
        <v>0</v>
      </c>
      <c r="I77" s="37" t="s">
        <v>730</v>
      </c>
      <c r="J77" s="34" t="s">
        <v>722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</row>
    <row r="78" spans="1:362">
      <c r="A78" s="34" t="s">
        <v>14</v>
      </c>
      <c r="B78" s="34" t="s">
        <v>816</v>
      </c>
      <c r="C78" s="36">
        <v>208</v>
      </c>
      <c r="D78" s="34" t="str">
        <f>DEC2HEX(HEX2DEC(INDEX(BaseAddressTable!$B$2:$B$73,(MATCH(A78,BaseAddressTable!$A$2:$A$73,0))))+HEX2DEC(C78))</f>
        <v>A026C208</v>
      </c>
      <c r="E78" s="34" t="s">
        <v>36</v>
      </c>
      <c r="F78" s="34" t="s">
        <v>748</v>
      </c>
      <c r="G78" s="34" t="s">
        <v>42</v>
      </c>
      <c r="H78" s="36">
        <v>0</v>
      </c>
      <c r="I78" s="37" t="s">
        <v>731</v>
      </c>
      <c r="J78" s="34" t="s">
        <v>723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</row>
    <row r="79" spans="1:362">
      <c r="A79" s="34" t="s">
        <v>14</v>
      </c>
      <c r="B79" s="34" t="s">
        <v>816</v>
      </c>
      <c r="C79" s="36">
        <v>208</v>
      </c>
      <c r="D79" s="34" t="str">
        <f>DEC2HEX(HEX2DEC(INDEX(BaseAddressTable!$B$2:$B$73,(MATCH(A79,BaseAddressTable!$A$2:$A$73,0))))+HEX2DEC(C79))</f>
        <v>A026C208</v>
      </c>
      <c r="E79" s="34" t="s">
        <v>36</v>
      </c>
      <c r="F79" s="34" t="s">
        <v>749</v>
      </c>
      <c r="G79" s="34" t="s">
        <v>51</v>
      </c>
      <c r="H79" s="36">
        <v>0</v>
      </c>
      <c r="I79" s="37" t="s">
        <v>732</v>
      </c>
      <c r="J79" s="34" t="s">
        <v>724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</row>
    <row r="80" spans="1:362" ht="14.25" customHeight="1">
      <c r="A80" s="4" t="s">
        <v>14</v>
      </c>
      <c r="B80" s="4" t="s">
        <v>206</v>
      </c>
      <c r="C80" s="31">
        <v>300</v>
      </c>
      <c r="D80" s="4" t="str">
        <f>DEC2HEX(HEX2DEC(INDEX(BaseAddressTable!$B$2:$B$73,(MATCH(A80,BaseAddressTable!$A$2:$A$73,0))))+HEX2DEC(C80))</f>
        <v>A026C300</v>
      </c>
      <c r="E80" s="4" t="s">
        <v>53</v>
      </c>
      <c r="F80" s="1" t="s">
        <v>207</v>
      </c>
      <c r="G80" s="34" t="s">
        <v>334</v>
      </c>
      <c r="H80" s="31" t="s">
        <v>755</v>
      </c>
      <c r="I80" s="7" t="s">
        <v>208</v>
      </c>
      <c r="J80" s="4" t="s">
        <v>209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</row>
    <row r="81" spans="1:362" ht="14.25" customHeight="1">
      <c r="A81" s="4" t="s">
        <v>14</v>
      </c>
      <c r="B81" s="4" t="s">
        <v>206</v>
      </c>
      <c r="C81" s="31">
        <v>300</v>
      </c>
      <c r="D81" s="4" t="str">
        <f>DEC2HEX(HEX2DEC(INDEX(BaseAddressTable!$B$2:$B$73,(MATCH(A81,BaseAddressTable!$A$2:$A$73,0))))+HEX2DEC(C81))</f>
        <v>A026C300</v>
      </c>
      <c r="E81" s="4" t="s">
        <v>53</v>
      </c>
      <c r="F81" s="4" t="s">
        <v>195</v>
      </c>
      <c r="G81" s="4" t="s">
        <v>43</v>
      </c>
      <c r="H81" s="31">
        <v>1</v>
      </c>
      <c r="I81" s="7" t="s">
        <v>210</v>
      </c>
      <c r="J81" s="4" t="s">
        <v>196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</row>
    <row r="82" spans="1:362">
      <c r="A82" s="4" t="s">
        <v>14</v>
      </c>
      <c r="B82" s="4" t="s">
        <v>189</v>
      </c>
      <c r="C82" s="31">
        <v>304</v>
      </c>
      <c r="D82" s="4" t="str">
        <f>DEC2HEX(HEX2DEC(INDEX(BaseAddressTable!$B$2:$B$73,(MATCH(A82,BaseAddressTable!$A$2:$A$73,0))))+HEX2DEC(C82))</f>
        <v>A026C304</v>
      </c>
      <c r="E82" s="4" t="s">
        <v>36</v>
      </c>
      <c r="F82" s="4" t="s">
        <v>190</v>
      </c>
      <c r="G82" s="4" t="s">
        <v>37</v>
      </c>
      <c r="H82" s="31">
        <v>1</v>
      </c>
      <c r="I82" s="7" t="s">
        <v>211</v>
      </c>
      <c r="J82" s="4" t="s">
        <v>191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</row>
    <row r="83" spans="1:362">
      <c r="A83" s="4" t="s">
        <v>14</v>
      </c>
      <c r="B83" s="4" t="s">
        <v>189</v>
      </c>
      <c r="C83" s="31">
        <v>304</v>
      </c>
      <c r="D83" s="4" t="str">
        <f>DEC2HEX(HEX2DEC(INDEX(BaseAddressTable!$B$2:$B$73,(MATCH(A83,BaseAddressTable!$A$2:$A$73,0))))+HEX2DEC(C83))</f>
        <v>A026C304</v>
      </c>
      <c r="E83" s="4" t="s">
        <v>36</v>
      </c>
      <c r="F83" s="4" t="s">
        <v>192</v>
      </c>
      <c r="G83" s="4" t="s">
        <v>38</v>
      </c>
      <c r="H83" s="31">
        <v>1</v>
      </c>
      <c r="I83" s="7" t="s">
        <v>211</v>
      </c>
      <c r="J83" s="4" t="s">
        <v>193</v>
      </c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</row>
    <row r="84" spans="1:362" ht="14.25" customHeight="1">
      <c r="A84" s="4" t="s">
        <v>14</v>
      </c>
      <c r="B84" s="4" t="s">
        <v>194</v>
      </c>
      <c r="C84" s="31">
        <v>308</v>
      </c>
      <c r="D84" s="4" t="str">
        <f>DEC2HEX(HEX2DEC(INDEX(BaseAddressTable!$B$2:$B$73,(MATCH(A84,BaseAddressTable!$A$2:$A$73,0))))+HEX2DEC(C84))</f>
        <v>A026C308</v>
      </c>
      <c r="E84" s="4" t="s">
        <v>36</v>
      </c>
      <c r="F84" s="4" t="s">
        <v>212</v>
      </c>
      <c r="G84" s="4" t="s">
        <v>37</v>
      </c>
      <c r="H84" s="31">
        <v>0</v>
      </c>
      <c r="I84" s="7" t="s">
        <v>213</v>
      </c>
      <c r="J84" s="4" t="s">
        <v>214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</row>
    <row r="85" spans="1:362">
      <c r="A85" s="4" t="s">
        <v>14</v>
      </c>
      <c r="B85" s="4" t="s">
        <v>181</v>
      </c>
      <c r="C85" s="31" t="s">
        <v>818</v>
      </c>
      <c r="D85" s="4" t="str">
        <f>DEC2HEX(HEX2DEC(INDEX(BaseAddressTable!$B$2:$B$73,(MATCH(A85,BaseAddressTable!$A$2:$A$73,0))))+HEX2DEC(C85))</f>
        <v>A026C30C</v>
      </c>
      <c r="E85" s="4" t="s">
        <v>36</v>
      </c>
      <c r="F85" s="4" t="s">
        <v>183</v>
      </c>
      <c r="G85" s="4" t="s">
        <v>84</v>
      </c>
      <c r="H85" s="31">
        <v>0</v>
      </c>
      <c r="I85" s="7" t="s">
        <v>182</v>
      </c>
      <c r="J85" s="4" t="s">
        <v>184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</row>
    <row r="86" spans="1:362">
      <c r="A86" s="4" t="s">
        <v>14</v>
      </c>
      <c r="B86" s="4" t="s">
        <v>181</v>
      </c>
      <c r="C86" s="31" t="s">
        <v>818</v>
      </c>
      <c r="D86" s="4" t="str">
        <f>DEC2HEX(HEX2DEC(INDEX(BaseAddressTable!$B$2:$B$73,(MATCH(A86,BaseAddressTable!$A$2:$A$73,0))))+HEX2DEC(C86))</f>
        <v>A026C30C</v>
      </c>
      <c r="E86" s="4" t="s">
        <v>36</v>
      </c>
      <c r="F86" s="4" t="s">
        <v>187</v>
      </c>
      <c r="G86" s="4" t="s">
        <v>215</v>
      </c>
      <c r="H86" s="31">
        <v>0</v>
      </c>
      <c r="I86" s="7" t="s">
        <v>216</v>
      </c>
      <c r="J86" s="4" t="s">
        <v>188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  <c r="LB86" s="16"/>
      <c r="LC86" s="16"/>
      <c r="LD86" s="16"/>
      <c r="LE86" s="16"/>
      <c r="LF86" s="16"/>
      <c r="LG86" s="16"/>
      <c r="LH86" s="16"/>
      <c r="LI86" s="16"/>
      <c r="LJ86" s="16"/>
      <c r="LK86" s="16"/>
      <c r="LL86" s="16"/>
      <c r="LM86" s="16"/>
      <c r="LN86" s="16"/>
      <c r="LO86" s="16"/>
      <c r="LP86" s="16"/>
      <c r="LQ86" s="16"/>
      <c r="LR86" s="16"/>
      <c r="LS86" s="16"/>
      <c r="LT86" s="16"/>
      <c r="LU86" s="16"/>
      <c r="LV86" s="16"/>
      <c r="LW86" s="16"/>
      <c r="LX86" s="16"/>
      <c r="LY86" s="16"/>
      <c r="LZ86" s="16"/>
      <c r="MA86" s="16"/>
      <c r="MB86" s="16"/>
      <c r="MC86" s="16"/>
      <c r="MD86" s="16"/>
      <c r="ME86" s="16"/>
      <c r="MF86" s="16"/>
      <c r="MG86" s="16"/>
      <c r="MH86" s="16"/>
      <c r="MI86" s="16"/>
      <c r="MJ86" s="16"/>
      <c r="MK86" s="16"/>
      <c r="ML86" s="16"/>
      <c r="MM86" s="16"/>
      <c r="MN86" s="16"/>
      <c r="MO86" s="16"/>
      <c r="MP86" s="16"/>
      <c r="MQ86" s="16"/>
      <c r="MR86" s="16"/>
      <c r="MS86" s="16"/>
      <c r="MT86" s="16"/>
      <c r="MU86" s="16"/>
      <c r="MV86" s="16"/>
      <c r="MW86" s="16"/>
      <c r="MX86" s="16"/>
    </row>
    <row r="87" spans="1:362">
      <c r="A87" s="34" t="s">
        <v>14</v>
      </c>
      <c r="B87" s="34" t="s">
        <v>630</v>
      </c>
      <c r="C87" s="36">
        <v>310</v>
      </c>
      <c r="D87" s="34" t="str">
        <f>DEC2HEX(HEX2DEC(INDEX(BaseAddressTable!$B$2:$B$73,(MATCH(A87,BaseAddressTable!$A$2:$A$73,0))))+HEX2DEC(C87))</f>
        <v>A026C310</v>
      </c>
      <c r="E87" s="34" t="s">
        <v>36</v>
      </c>
      <c r="F87" s="34" t="s">
        <v>185</v>
      </c>
      <c r="G87" s="34" t="s">
        <v>84</v>
      </c>
      <c r="H87" s="36">
        <v>0</v>
      </c>
      <c r="I87" s="37" t="s">
        <v>631</v>
      </c>
      <c r="J87" s="34" t="s">
        <v>186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  <c r="LB87" s="16"/>
      <c r="LC87" s="16"/>
      <c r="LD87" s="16"/>
      <c r="LE87" s="16"/>
      <c r="LF87" s="16"/>
      <c r="LG87" s="16"/>
      <c r="LH87" s="16"/>
      <c r="LI87" s="16"/>
      <c r="LJ87" s="16"/>
      <c r="LK87" s="16"/>
      <c r="LL87" s="16"/>
      <c r="LM87" s="16"/>
      <c r="LN87" s="16"/>
      <c r="LO87" s="16"/>
      <c r="LP87" s="16"/>
      <c r="LQ87" s="16"/>
      <c r="LR87" s="16"/>
      <c r="LS87" s="16"/>
      <c r="LT87" s="16"/>
      <c r="LU87" s="16"/>
      <c r="LV87" s="16"/>
      <c r="LW87" s="16"/>
      <c r="LX87" s="16"/>
      <c r="LY87" s="16"/>
      <c r="LZ87" s="16"/>
      <c r="MA87" s="16"/>
      <c r="MB87" s="16"/>
      <c r="MC87" s="16"/>
      <c r="MD87" s="16"/>
      <c r="ME87" s="16"/>
      <c r="MF87" s="16"/>
      <c r="MG87" s="16"/>
      <c r="MH87" s="16"/>
      <c r="MI87" s="16"/>
      <c r="MJ87" s="16"/>
      <c r="MK87" s="16"/>
      <c r="ML87" s="16"/>
      <c r="MM87" s="16"/>
      <c r="MN87" s="16"/>
      <c r="MO87" s="16"/>
      <c r="MP87" s="16"/>
      <c r="MQ87" s="16"/>
      <c r="MR87" s="16"/>
      <c r="MS87" s="16"/>
      <c r="MT87" s="16"/>
      <c r="MU87" s="16"/>
      <c r="MV87" s="16"/>
      <c r="MW87" s="16"/>
      <c r="MX87" s="16"/>
    </row>
    <row r="88" spans="1:362">
      <c r="A88" s="34" t="s">
        <v>14</v>
      </c>
      <c r="B88" s="34" t="s">
        <v>630</v>
      </c>
      <c r="C88" s="36">
        <v>310</v>
      </c>
      <c r="D88" s="34" t="str">
        <f>DEC2HEX(HEX2DEC(INDEX(BaseAddressTable!$B$2:$B$73,(MATCH(A88,BaseAddressTable!$A$2:$A$73,0))))+HEX2DEC(C88))</f>
        <v>A026C310</v>
      </c>
      <c r="E88" s="34" t="s">
        <v>36</v>
      </c>
      <c r="F88" s="34" t="s">
        <v>632</v>
      </c>
      <c r="G88" s="34" t="s">
        <v>522</v>
      </c>
      <c r="H88" s="36">
        <v>0</v>
      </c>
      <c r="I88" s="37" t="s">
        <v>633</v>
      </c>
      <c r="J88" s="34" t="s">
        <v>634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</row>
    <row r="89" spans="1:362" ht="14.25" customHeight="1">
      <c r="A89" s="4" t="s">
        <v>14</v>
      </c>
      <c r="B89" s="4" t="s">
        <v>217</v>
      </c>
      <c r="C89" s="31">
        <v>314</v>
      </c>
      <c r="D89" s="4" t="str">
        <f>DEC2HEX(HEX2DEC(INDEX(BaseAddressTable!$B$2:$B$73,(MATCH(A89,BaseAddressTable!$A$2:$A$73,0))))+HEX2DEC(C89))</f>
        <v>A026C314</v>
      </c>
      <c r="E89" s="4" t="s">
        <v>36</v>
      </c>
      <c r="F89" s="4" t="s">
        <v>218</v>
      </c>
      <c r="G89" s="4" t="s">
        <v>37</v>
      </c>
      <c r="H89" s="31">
        <v>0</v>
      </c>
      <c r="I89" s="7" t="s">
        <v>219</v>
      </c>
      <c r="J89" s="4" t="s">
        <v>220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</row>
    <row r="90" spans="1:362">
      <c r="A90" s="4" t="s">
        <v>14</v>
      </c>
      <c r="B90" s="4" t="s">
        <v>217</v>
      </c>
      <c r="C90" s="31">
        <v>314</v>
      </c>
      <c r="D90" s="4" t="str">
        <f>DEC2HEX(HEX2DEC(INDEX(BaseAddressTable!$B$2:$B$73,(MATCH(A90,BaseAddressTable!$A$2:$A$73,0))))+HEX2DEC(C90))</f>
        <v>A026C314</v>
      </c>
      <c r="E90" s="4" t="s">
        <v>36</v>
      </c>
      <c r="F90" s="4" t="s">
        <v>221</v>
      </c>
      <c r="G90" s="4" t="s">
        <v>45</v>
      </c>
      <c r="H90" s="31">
        <v>0</v>
      </c>
      <c r="I90" s="7" t="s">
        <v>222</v>
      </c>
      <c r="J90" s="4" t="s">
        <v>223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</row>
    <row r="91" spans="1:362" ht="14.25" customHeight="1">
      <c r="A91" s="4" t="s">
        <v>14</v>
      </c>
      <c r="B91" s="4" t="s">
        <v>224</v>
      </c>
      <c r="C91" s="31">
        <v>318</v>
      </c>
      <c r="D91" s="4" t="str">
        <f>DEC2HEX(HEX2DEC(INDEX(BaseAddressTable!$B$2:$B$73,(MATCH(A91,BaseAddressTable!$A$2:$A$73,0))))+HEX2DEC(C91))</f>
        <v>A026C318</v>
      </c>
      <c r="E91" s="4" t="s">
        <v>36</v>
      </c>
      <c r="F91" s="4" t="s">
        <v>225</v>
      </c>
      <c r="G91" s="4" t="s">
        <v>37</v>
      </c>
      <c r="H91" s="31">
        <v>0</v>
      </c>
      <c r="I91" s="7" t="s">
        <v>226</v>
      </c>
      <c r="J91" s="4" t="s">
        <v>227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</row>
    <row r="92" spans="1:362">
      <c r="A92" s="4" t="s">
        <v>14</v>
      </c>
      <c r="B92" s="4" t="s">
        <v>201</v>
      </c>
      <c r="C92" s="31" t="s">
        <v>54</v>
      </c>
      <c r="D92" s="4" t="str">
        <f>DEC2HEX(HEX2DEC(INDEX(BaseAddressTable!$B$2:$B$73,(MATCH(A92,BaseAddressTable!$A$2:$A$73,0))))+HEX2DEC(C92))</f>
        <v>A026DFFC</v>
      </c>
      <c r="E92" s="4" t="s">
        <v>36</v>
      </c>
      <c r="F92" s="4" t="s">
        <v>202</v>
      </c>
      <c r="G92" s="4" t="s">
        <v>49</v>
      </c>
      <c r="H92" s="31" t="s">
        <v>228</v>
      </c>
      <c r="I92" s="7" t="s">
        <v>229</v>
      </c>
      <c r="J92" s="4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</row>
  </sheetData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A309-C847-40C6-9631-DBBD3232BD6D}">
  <dimension ref="A1:J77"/>
  <sheetViews>
    <sheetView topLeftCell="A10" zoomScale="90" zoomScaleNormal="90" workbookViewId="0">
      <selection activeCell="F24" sqref="F24"/>
    </sheetView>
  </sheetViews>
  <sheetFormatPr defaultColWidth="8.88671875" defaultRowHeight="14.4"/>
  <cols>
    <col min="1" max="1" width="32.77734375" style="3" bestFit="1" customWidth="1"/>
    <col min="2" max="2" width="49.21875" style="3" bestFit="1" customWidth="1"/>
    <col min="3" max="3" width="11.21875" style="3" customWidth="1"/>
    <col min="4" max="4" width="15.109375" style="3" bestFit="1" customWidth="1"/>
    <col min="5" max="5" width="7.88671875" style="3" customWidth="1"/>
    <col min="6" max="6" width="30.88671875" style="3" customWidth="1"/>
    <col min="7" max="7" width="10.109375" style="3" bestFit="1" customWidth="1"/>
    <col min="8" max="8" width="11.109375" style="3" customWidth="1"/>
    <col min="9" max="9" width="90.5546875" style="10" bestFit="1" customWidth="1"/>
    <col min="10" max="10" width="33.44140625" style="3" bestFit="1" customWidth="1"/>
    <col min="11" max="16384" width="8.88671875" style="3"/>
  </cols>
  <sheetData>
    <row r="1" spans="1:10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8" t="s">
        <v>34</v>
      </c>
      <c r="J1" s="5" t="s">
        <v>35</v>
      </c>
    </row>
    <row r="2" spans="1:10">
      <c r="A2" s="34" t="s">
        <v>16</v>
      </c>
      <c r="B2" s="34" t="s">
        <v>571</v>
      </c>
      <c r="C2" s="34">
        <v>0</v>
      </c>
      <c r="D2" s="34" t="str">
        <f>DEC2HEX(HEX2DEC(INDEX(BaseAddressTable!$B$2:$B$73,(MATCH(A2,BaseAddressTable!$A$2:$A$73,0))))+HEX2DEC(C2))</f>
        <v>A026E000</v>
      </c>
      <c r="E2" s="34" t="s">
        <v>53</v>
      </c>
      <c r="F2" s="34" t="s">
        <v>576</v>
      </c>
      <c r="G2" s="34" t="s">
        <v>37</v>
      </c>
      <c r="H2" s="34">
        <v>0</v>
      </c>
      <c r="I2" s="37" t="s">
        <v>815</v>
      </c>
      <c r="J2" s="34" t="s">
        <v>572</v>
      </c>
    </row>
    <row r="3" spans="1:10">
      <c r="A3" s="34" t="s">
        <v>16</v>
      </c>
      <c r="B3" s="34" t="s">
        <v>570</v>
      </c>
      <c r="C3" s="34">
        <v>4</v>
      </c>
      <c r="D3" s="34" t="str">
        <f>DEC2HEX(HEX2DEC(INDEX(BaseAddressTable!$B$2:$B$73,(MATCH(A3,BaseAddressTable!$A$2:$A$73,0))))+HEX2DEC(C3))</f>
        <v>A026E004</v>
      </c>
      <c r="E3" s="34" t="s">
        <v>36</v>
      </c>
      <c r="F3" s="34" t="s">
        <v>577</v>
      </c>
      <c r="G3" s="34" t="s">
        <v>37</v>
      </c>
      <c r="H3" s="34">
        <v>0</v>
      </c>
      <c r="I3" s="37"/>
      <c r="J3" s="34" t="s">
        <v>573</v>
      </c>
    </row>
    <row r="4" spans="1:10">
      <c r="A4" s="34" t="s">
        <v>16</v>
      </c>
      <c r="B4" s="34" t="s">
        <v>603</v>
      </c>
      <c r="C4" s="34">
        <v>10</v>
      </c>
      <c r="D4" s="34" t="str">
        <f>DEC2HEX(HEX2DEC(INDEX(BaseAddressTable!$B$2:$B$73,(MATCH(A4,BaseAddressTable!$A$2:$A$73,0))))+HEX2DEC(C4))</f>
        <v>A026E010</v>
      </c>
      <c r="E4" s="34" t="s">
        <v>53</v>
      </c>
      <c r="F4" s="34" t="s">
        <v>595</v>
      </c>
      <c r="G4" s="34" t="s">
        <v>37</v>
      </c>
      <c r="H4" s="34">
        <v>0</v>
      </c>
      <c r="I4" s="37" t="s">
        <v>597</v>
      </c>
      <c r="J4" s="34" t="s">
        <v>578</v>
      </c>
    </row>
    <row r="5" spans="1:10">
      <c r="A5" s="34" t="s">
        <v>16</v>
      </c>
      <c r="B5" s="34" t="s">
        <v>603</v>
      </c>
      <c r="C5" s="34">
        <v>10</v>
      </c>
      <c r="D5" s="34" t="str">
        <f>DEC2HEX(HEX2DEC(INDEX(BaseAddressTable!$B$2:$B$73,(MATCH(A5,BaseAddressTable!$A$2:$A$73,0))))+HEX2DEC(C5))</f>
        <v>A026E010</v>
      </c>
      <c r="E5" s="34" t="s">
        <v>53</v>
      </c>
      <c r="F5" s="34" t="s">
        <v>586</v>
      </c>
      <c r="G5" s="34" t="s">
        <v>38</v>
      </c>
      <c r="H5" s="34">
        <v>0</v>
      </c>
      <c r="I5" s="37" t="s">
        <v>598</v>
      </c>
      <c r="J5" s="34" t="s">
        <v>580</v>
      </c>
    </row>
    <row r="6" spans="1:10" ht="28.8">
      <c r="A6" s="34" t="s">
        <v>16</v>
      </c>
      <c r="B6" s="34" t="s">
        <v>603</v>
      </c>
      <c r="C6" s="34">
        <v>10</v>
      </c>
      <c r="D6" s="34" t="str">
        <f>DEC2HEX(HEX2DEC(INDEX(BaseAddressTable!$B$2:$B$73,(MATCH(A6,BaseAddressTable!$A$2:$A$73,0))))+HEX2DEC(C6))</f>
        <v>A026E010</v>
      </c>
      <c r="E6" s="34" t="s">
        <v>53</v>
      </c>
      <c r="F6" s="34" t="s">
        <v>588</v>
      </c>
      <c r="G6" s="34" t="s">
        <v>39</v>
      </c>
      <c r="H6" s="34">
        <v>0</v>
      </c>
      <c r="I6" s="37" t="s">
        <v>599</v>
      </c>
      <c r="J6" s="34" t="s">
        <v>585</v>
      </c>
    </row>
    <row r="7" spans="1:10">
      <c r="A7" s="34" t="s">
        <v>16</v>
      </c>
      <c r="B7" s="34" t="s">
        <v>603</v>
      </c>
      <c r="C7" s="34">
        <v>10</v>
      </c>
      <c r="D7" s="34" t="str">
        <f>DEC2HEX(HEX2DEC(INDEX(BaseAddressTable!$B$2:$B$73,(MATCH(A7,BaseAddressTable!$A$2:$A$73,0))))+HEX2DEC(C7))</f>
        <v>A026E010</v>
      </c>
      <c r="E7" s="34" t="s">
        <v>53</v>
      </c>
      <c r="F7" s="34" t="s">
        <v>582</v>
      </c>
      <c r="G7" s="34" t="s">
        <v>73</v>
      </c>
      <c r="H7" s="34">
        <v>0</v>
      </c>
      <c r="I7" s="37" t="s">
        <v>600</v>
      </c>
      <c r="J7" s="34" t="s">
        <v>589</v>
      </c>
    </row>
    <row r="8" spans="1:10">
      <c r="A8" s="34" t="s">
        <v>16</v>
      </c>
      <c r="B8" s="34" t="s">
        <v>603</v>
      </c>
      <c r="C8" s="34">
        <v>10</v>
      </c>
      <c r="D8" s="34" t="str">
        <f>DEC2HEX(HEX2DEC(INDEX(BaseAddressTable!$B$2:$B$73,(MATCH(A8,BaseAddressTable!$A$2:$A$73,0))))+HEX2DEC(C8))</f>
        <v>A026E010</v>
      </c>
      <c r="E8" s="34" t="s">
        <v>53</v>
      </c>
      <c r="F8" s="34" t="s">
        <v>575</v>
      </c>
      <c r="G8" s="34" t="s">
        <v>40</v>
      </c>
      <c r="H8" s="34">
        <v>0</v>
      </c>
      <c r="I8" s="37" t="s">
        <v>601</v>
      </c>
      <c r="J8" s="34" t="s">
        <v>593</v>
      </c>
    </row>
    <row r="9" spans="1:10">
      <c r="A9" s="34" t="s">
        <v>16</v>
      </c>
      <c r="B9" s="34" t="s">
        <v>603</v>
      </c>
      <c r="C9" s="34">
        <v>10</v>
      </c>
      <c r="D9" s="34" t="str">
        <f>DEC2HEX(HEX2DEC(INDEX(BaseAddressTable!$B$2:$B$73,(MATCH(A9,BaseAddressTable!$A$2:$A$73,0))))+HEX2DEC(C9))</f>
        <v>A026E010</v>
      </c>
      <c r="E9" s="34" t="s">
        <v>53</v>
      </c>
      <c r="F9" s="34" t="s">
        <v>621</v>
      </c>
      <c r="G9" s="34" t="s">
        <v>41</v>
      </c>
      <c r="H9" s="34">
        <v>0</v>
      </c>
      <c r="I9" s="37" t="s">
        <v>617</v>
      </c>
      <c r="J9" s="34" t="s">
        <v>618</v>
      </c>
    </row>
    <row r="10" spans="1:10">
      <c r="A10" s="34" t="s">
        <v>16</v>
      </c>
      <c r="B10" s="34" t="s">
        <v>603</v>
      </c>
      <c r="C10" s="34">
        <v>10</v>
      </c>
      <c r="D10" s="34" t="str">
        <f>DEC2HEX(HEX2DEC(INDEX(BaseAddressTable!$B$2:$B$73,(MATCH(A10,BaseAddressTable!$A$2:$A$73,0))))+HEX2DEC(C10))</f>
        <v>A026E010</v>
      </c>
      <c r="E10" s="34" t="s">
        <v>53</v>
      </c>
      <c r="F10" s="34" t="s">
        <v>616</v>
      </c>
      <c r="G10" s="34" t="s">
        <v>52</v>
      </c>
      <c r="H10" s="34">
        <v>0</v>
      </c>
      <c r="I10" s="37" t="s">
        <v>625</v>
      </c>
      <c r="J10" s="34" t="s">
        <v>619</v>
      </c>
    </row>
    <row r="11" spans="1:10">
      <c r="A11" s="34" t="s">
        <v>16</v>
      </c>
      <c r="B11" s="34" t="s">
        <v>574</v>
      </c>
      <c r="C11" s="34">
        <v>14</v>
      </c>
      <c r="D11" s="34" t="str">
        <f>DEC2HEX(HEX2DEC(INDEX(BaseAddressTable!$B$2:$B$73,(MATCH(A11,BaseAddressTable!$A$2:$A$73,0))))+HEX2DEC(C11))</f>
        <v>A026E014</v>
      </c>
      <c r="E11" s="34" t="s">
        <v>36</v>
      </c>
      <c r="F11" s="34" t="s">
        <v>596</v>
      </c>
      <c r="G11" s="34" t="s">
        <v>37</v>
      </c>
      <c r="H11" s="34">
        <v>0</v>
      </c>
      <c r="I11" s="37" t="s">
        <v>615</v>
      </c>
      <c r="J11" s="34" t="s">
        <v>579</v>
      </c>
    </row>
    <row r="12" spans="1:10">
      <c r="A12" s="34" t="s">
        <v>16</v>
      </c>
      <c r="B12" s="34" t="s">
        <v>574</v>
      </c>
      <c r="C12" s="34">
        <v>14</v>
      </c>
      <c r="D12" s="34" t="str">
        <f>DEC2HEX(HEX2DEC(INDEX(BaseAddressTable!$B$2:$B$73,(MATCH(A12,BaseAddressTable!$A$2:$A$73,0))))+HEX2DEC(C12))</f>
        <v>A026E014</v>
      </c>
      <c r="E12" s="34" t="s">
        <v>36</v>
      </c>
      <c r="F12" s="34" t="s">
        <v>587</v>
      </c>
      <c r="G12" s="34" t="s">
        <v>38</v>
      </c>
      <c r="H12" s="34">
        <v>0</v>
      </c>
      <c r="I12" s="37" t="s">
        <v>615</v>
      </c>
      <c r="J12" s="34" t="s">
        <v>581</v>
      </c>
    </row>
    <row r="13" spans="1:10">
      <c r="A13" s="34" t="s">
        <v>16</v>
      </c>
      <c r="B13" s="34" t="s">
        <v>574</v>
      </c>
      <c r="C13" s="34">
        <v>14</v>
      </c>
      <c r="D13" s="34" t="str">
        <f>DEC2HEX(HEX2DEC(INDEX(BaseAddressTable!$B$2:$B$73,(MATCH(A13,BaseAddressTable!$A$2:$A$73,0))))+HEX2DEC(C13))</f>
        <v>A026E014</v>
      </c>
      <c r="E13" s="34" t="s">
        <v>36</v>
      </c>
      <c r="F13" s="34" t="s">
        <v>590</v>
      </c>
      <c r="G13" s="34" t="s">
        <v>39</v>
      </c>
      <c r="H13" s="34">
        <v>0</v>
      </c>
      <c r="I13" s="37" t="s">
        <v>615</v>
      </c>
      <c r="J13" s="34" t="s">
        <v>591</v>
      </c>
    </row>
    <row r="14" spans="1:10">
      <c r="A14" s="34" t="s">
        <v>16</v>
      </c>
      <c r="B14" s="34" t="s">
        <v>574</v>
      </c>
      <c r="C14" s="34">
        <v>14</v>
      </c>
      <c r="D14" s="34" t="str">
        <f>DEC2HEX(HEX2DEC(INDEX(BaseAddressTable!$B$2:$B$73,(MATCH(A14,BaseAddressTable!$A$2:$A$73,0))))+HEX2DEC(C14))</f>
        <v>A026E014</v>
      </c>
      <c r="E14" s="34" t="s">
        <v>36</v>
      </c>
      <c r="F14" s="34" t="s">
        <v>583</v>
      </c>
      <c r="G14" s="34" t="s">
        <v>73</v>
      </c>
      <c r="H14" s="34">
        <v>0</v>
      </c>
      <c r="I14" s="37" t="s">
        <v>615</v>
      </c>
      <c r="J14" s="34" t="s">
        <v>592</v>
      </c>
    </row>
    <row r="15" spans="1:10">
      <c r="A15" s="34" t="s">
        <v>16</v>
      </c>
      <c r="B15" s="34" t="s">
        <v>574</v>
      </c>
      <c r="C15" s="34">
        <v>14</v>
      </c>
      <c r="D15" s="34" t="str">
        <f>DEC2HEX(HEX2DEC(INDEX(BaseAddressTable!$B$2:$B$73,(MATCH(A15,BaseAddressTable!$A$2:$A$73,0))))+HEX2DEC(C15))</f>
        <v>A026E014</v>
      </c>
      <c r="E15" s="34" t="s">
        <v>36</v>
      </c>
      <c r="F15" s="34" t="s">
        <v>584</v>
      </c>
      <c r="G15" s="34" t="s">
        <v>40</v>
      </c>
      <c r="H15" s="34">
        <v>0</v>
      </c>
      <c r="I15" s="37" t="s">
        <v>615</v>
      </c>
      <c r="J15" s="34" t="s">
        <v>594</v>
      </c>
    </row>
    <row r="16" spans="1:10">
      <c r="A16" s="34" t="s">
        <v>16</v>
      </c>
      <c r="B16" s="34" t="s">
        <v>574</v>
      </c>
      <c r="C16" s="34">
        <v>14</v>
      </c>
      <c r="D16" s="34" t="str">
        <f>DEC2HEX(HEX2DEC(INDEX(BaseAddressTable!$B$2:$B$73,(MATCH(A16,BaseAddressTable!$A$2:$A$73,0))))+HEX2DEC(C16))</f>
        <v>A026E014</v>
      </c>
      <c r="E16" s="34" t="s">
        <v>36</v>
      </c>
      <c r="F16" s="34" t="s">
        <v>620</v>
      </c>
      <c r="G16" s="34" t="s">
        <v>41</v>
      </c>
      <c r="H16" s="34">
        <v>0</v>
      </c>
      <c r="I16" s="37" t="s">
        <v>615</v>
      </c>
      <c r="J16" s="34" t="s">
        <v>623</v>
      </c>
    </row>
    <row r="17" spans="1:10">
      <c r="A17" s="34" t="s">
        <v>16</v>
      </c>
      <c r="B17" s="34" t="s">
        <v>574</v>
      </c>
      <c r="C17" s="34">
        <v>14</v>
      </c>
      <c r="D17" s="34" t="str">
        <f>DEC2HEX(HEX2DEC(INDEX(BaseAddressTable!$B$2:$B$73,(MATCH(A17,BaseAddressTable!$A$2:$A$73,0))))+HEX2DEC(C17))</f>
        <v>A026E014</v>
      </c>
      <c r="E17" s="34" t="s">
        <v>36</v>
      </c>
      <c r="F17" s="34" t="s">
        <v>622</v>
      </c>
      <c r="G17" s="34" t="s">
        <v>52</v>
      </c>
      <c r="H17" s="34">
        <v>0</v>
      </c>
      <c r="I17" s="37" t="s">
        <v>615</v>
      </c>
      <c r="J17" s="34" t="s">
        <v>624</v>
      </c>
    </row>
    <row r="18" spans="1:10">
      <c r="A18" s="34" t="s">
        <v>16</v>
      </c>
      <c r="B18" s="34" t="s">
        <v>602</v>
      </c>
      <c r="C18" s="34">
        <v>18</v>
      </c>
      <c r="D18" s="34" t="str">
        <f>DEC2HEX(HEX2DEC(INDEX(BaseAddressTable!$B$2:$B$73,(MATCH(A18,BaseAddressTable!$A$2:$A$73,0))))+HEX2DEC(C18))</f>
        <v>A026E018</v>
      </c>
      <c r="E18" s="34" t="s">
        <v>36</v>
      </c>
      <c r="F18" s="34" t="s">
        <v>604</v>
      </c>
      <c r="G18" s="34" t="s">
        <v>37</v>
      </c>
      <c r="H18" s="34">
        <v>0</v>
      </c>
      <c r="I18" s="37" t="s">
        <v>614</v>
      </c>
      <c r="J18" s="34" t="s">
        <v>609</v>
      </c>
    </row>
    <row r="19" spans="1:10">
      <c r="A19" s="34" t="s">
        <v>16</v>
      </c>
      <c r="B19" s="34" t="s">
        <v>602</v>
      </c>
      <c r="C19" s="34">
        <v>18</v>
      </c>
      <c r="D19" s="34" t="str">
        <f>DEC2HEX(HEX2DEC(INDEX(BaseAddressTable!$B$2:$B$73,(MATCH(A19,BaseAddressTable!$A$2:$A$73,0))))+HEX2DEC(C19))</f>
        <v>A026E018</v>
      </c>
      <c r="E19" s="34" t="s">
        <v>36</v>
      </c>
      <c r="F19" s="34" t="s">
        <v>605</v>
      </c>
      <c r="G19" s="34" t="s">
        <v>38</v>
      </c>
      <c r="H19" s="34">
        <v>0</v>
      </c>
      <c r="I19" s="37" t="s">
        <v>614</v>
      </c>
      <c r="J19" s="34" t="s">
        <v>610</v>
      </c>
    </row>
    <row r="20" spans="1:10">
      <c r="A20" s="34" t="s">
        <v>16</v>
      </c>
      <c r="B20" s="34" t="s">
        <v>602</v>
      </c>
      <c r="C20" s="34">
        <v>18</v>
      </c>
      <c r="D20" s="34" t="str">
        <f>DEC2HEX(HEX2DEC(INDEX(BaseAddressTable!$B$2:$B$73,(MATCH(A20,BaseAddressTable!$A$2:$A$73,0))))+HEX2DEC(C20))</f>
        <v>A026E018</v>
      </c>
      <c r="E20" s="34" t="s">
        <v>36</v>
      </c>
      <c r="F20" s="34" t="s">
        <v>606</v>
      </c>
      <c r="G20" s="34" t="s">
        <v>39</v>
      </c>
      <c r="H20" s="34">
        <v>0</v>
      </c>
      <c r="I20" s="37" t="s">
        <v>614</v>
      </c>
      <c r="J20" s="34" t="s">
        <v>611</v>
      </c>
    </row>
    <row r="21" spans="1:10">
      <c r="A21" s="34" t="s">
        <v>16</v>
      </c>
      <c r="B21" s="34" t="s">
        <v>602</v>
      </c>
      <c r="C21" s="34">
        <v>18</v>
      </c>
      <c r="D21" s="34" t="str">
        <f>DEC2HEX(HEX2DEC(INDEX(BaseAddressTable!$B$2:$B$73,(MATCH(A21,BaseAddressTable!$A$2:$A$73,0))))+HEX2DEC(C21))</f>
        <v>A026E018</v>
      </c>
      <c r="E21" s="34" t="s">
        <v>36</v>
      </c>
      <c r="F21" s="34" t="s">
        <v>607</v>
      </c>
      <c r="G21" s="34" t="s">
        <v>73</v>
      </c>
      <c r="H21" s="34">
        <v>0</v>
      </c>
      <c r="I21" s="37" t="s">
        <v>614</v>
      </c>
      <c r="J21" s="34" t="s">
        <v>612</v>
      </c>
    </row>
    <row r="22" spans="1:10">
      <c r="A22" s="34" t="s">
        <v>16</v>
      </c>
      <c r="B22" s="34" t="s">
        <v>602</v>
      </c>
      <c r="C22" s="34">
        <v>18</v>
      </c>
      <c r="D22" s="34" t="str">
        <f>DEC2HEX(HEX2DEC(INDEX(BaseAddressTable!$B$2:$B$73,(MATCH(A22,BaseAddressTable!$A$2:$A$73,0))))+HEX2DEC(C22))</f>
        <v>A026E018</v>
      </c>
      <c r="E22" s="34" t="s">
        <v>36</v>
      </c>
      <c r="F22" s="34" t="s">
        <v>608</v>
      </c>
      <c r="G22" s="34" t="s">
        <v>40</v>
      </c>
      <c r="H22" s="34">
        <v>0</v>
      </c>
      <c r="I22" s="37" t="s">
        <v>614</v>
      </c>
      <c r="J22" s="34" t="s">
        <v>613</v>
      </c>
    </row>
    <row r="23" spans="1:10">
      <c r="A23" s="34" t="s">
        <v>16</v>
      </c>
      <c r="B23" s="34" t="s">
        <v>602</v>
      </c>
      <c r="C23" s="34">
        <v>18</v>
      </c>
      <c r="D23" s="34" t="str">
        <f>DEC2HEX(HEX2DEC(INDEX(BaseAddressTable!$B$2:$B$73,(MATCH(A23,BaseAddressTable!$A$2:$A$73,0))))+HEX2DEC(C23))</f>
        <v>A026E018</v>
      </c>
      <c r="E23" s="34" t="s">
        <v>36</v>
      </c>
      <c r="F23" s="34" t="s">
        <v>822</v>
      </c>
      <c r="G23" s="34" t="s">
        <v>41</v>
      </c>
      <c r="H23" s="34">
        <v>0</v>
      </c>
      <c r="I23" s="37" t="s">
        <v>614</v>
      </c>
      <c r="J23" s="34" t="s">
        <v>626</v>
      </c>
    </row>
    <row r="24" spans="1:10">
      <c r="A24" s="34" t="s">
        <v>16</v>
      </c>
      <c r="B24" s="34" t="s">
        <v>602</v>
      </c>
      <c r="C24" s="34">
        <v>18</v>
      </c>
      <c r="D24" s="34" t="str">
        <f>DEC2HEX(HEX2DEC(INDEX(BaseAddressTable!$B$2:$B$73,(MATCH(A24,BaseAddressTable!$A$2:$A$73,0))))+HEX2DEC(C24))</f>
        <v>A026E018</v>
      </c>
      <c r="E24" s="34" t="s">
        <v>36</v>
      </c>
      <c r="F24" s="34" t="s">
        <v>821</v>
      </c>
      <c r="G24" s="34" t="s">
        <v>52</v>
      </c>
      <c r="H24" s="34">
        <v>0</v>
      </c>
      <c r="I24" s="37" t="s">
        <v>614</v>
      </c>
      <c r="J24" s="34" t="s">
        <v>627</v>
      </c>
    </row>
    <row r="25" spans="1:10">
      <c r="A25" s="4" t="s">
        <v>16</v>
      </c>
      <c r="B25" s="4" t="s">
        <v>231</v>
      </c>
      <c r="C25" s="4">
        <v>100</v>
      </c>
      <c r="D25" s="4" t="str">
        <f>DEC2HEX(HEX2DEC(INDEX(BaseAddressTable!$B$2:$B$73,(MATCH(A25,BaseAddressTable!$A$2:$A$73,0))))+HEX2DEC(C25))</f>
        <v>A026E100</v>
      </c>
      <c r="E25" s="4" t="s">
        <v>53</v>
      </c>
      <c r="F25" s="4" t="s">
        <v>232</v>
      </c>
      <c r="G25" s="4" t="s">
        <v>37</v>
      </c>
      <c r="H25" s="4">
        <v>0</v>
      </c>
      <c r="I25" s="7" t="s">
        <v>233</v>
      </c>
      <c r="J25" s="4" t="s">
        <v>234</v>
      </c>
    </row>
    <row r="26" spans="1:10">
      <c r="A26" s="4" t="s">
        <v>16</v>
      </c>
      <c r="B26" s="4" t="s">
        <v>231</v>
      </c>
      <c r="C26" s="4">
        <v>100</v>
      </c>
      <c r="D26" s="4" t="str">
        <f>DEC2HEX(HEX2DEC(INDEX(BaseAddressTable!$B$2:$B$73,(MATCH(A26,BaseAddressTable!$A$2:$A$73,0))))+HEX2DEC(C26))</f>
        <v>A026E100</v>
      </c>
      <c r="E26" s="4" t="s">
        <v>53</v>
      </c>
      <c r="F26" s="4" t="s">
        <v>235</v>
      </c>
      <c r="G26" s="4" t="s">
        <v>38</v>
      </c>
      <c r="H26" s="4">
        <v>0</v>
      </c>
      <c r="I26" s="7" t="s">
        <v>236</v>
      </c>
      <c r="J26" s="4" t="s">
        <v>237</v>
      </c>
    </row>
    <row r="27" spans="1:10">
      <c r="A27" s="4" t="s">
        <v>16</v>
      </c>
      <c r="B27" s="4" t="s">
        <v>231</v>
      </c>
      <c r="C27" s="4">
        <v>100</v>
      </c>
      <c r="D27" s="4" t="str">
        <f>DEC2HEX(HEX2DEC(INDEX(BaseAddressTable!$B$2:$B$73,(MATCH(A27,BaseAddressTable!$A$2:$A$73,0))))+HEX2DEC(C27))</f>
        <v>A026E100</v>
      </c>
      <c r="E27" s="4" t="s">
        <v>53</v>
      </c>
      <c r="F27" s="4" t="s">
        <v>238</v>
      </c>
      <c r="G27" s="4" t="s">
        <v>39</v>
      </c>
      <c r="H27" s="4">
        <v>0</v>
      </c>
      <c r="I27" s="7" t="s">
        <v>239</v>
      </c>
      <c r="J27" s="4" t="s">
        <v>240</v>
      </c>
    </row>
    <row r="28" spans="1:10">
      <c r="A28" s="4" t="s">
        <v>16</v>
      </c>
      <c r="B28" s="4" t="s">
        <v>231</v>
      </c>
      <c r="C28" s="4">
        <v>100</v>
      </c>
      <c r="D28" s="4" t="str">
        <f>DEC2HEX(HEX2DEC(INDEX(BaseAddressTable!$B$2:$B$73,(MATCH(A28,BaseAddressTable!$A$2:$A$73,0))))+HEX2DEC(C28))</f>
        <v>A026E100</v>
      </c>
      <c r="E28" s="4" t="s">
        <v>53</v>
      </c>
      <c r="F28" s="4" t="s">
        <v>241</v>
      </c>
      <c r="G28" s="4" t="s">
        <v>73</v>
      </c>
      <c r="H28" s="4">
        <v>0</v>
      </c>
      <c r="I28" s="7" t="s">
        <v>242</v>
      </c>
      <c r="J28" s="4" t="s">
        <v>243</v>
      </c>
    </row>
    <row r="29" spans="1:10">
      <c r="A29" s="4" t="s">
        <v>16</v>
      </c>
      <c r="B29" s="4" t="s">
        <v>231</v>
      </c>
      <c r="C29" s="4">
        <v>100</v>
      </c>
      <c r="D29" s="4" t="str">
        <f>DEC2HEX(HEX2DEC(INDEX(BaseAddressTable!$B$2:$B$73,(MATCH(A29,BaseAddressTable!$A$2:$A$73,0))))+HEX2DEC(C29))</f>
        <v>A026E100</v>
      </c>
      <c r="E29" s="4" t="s">
        <v>53</v>
      </c>
      <c r="F29" s="4" t="s">
        <v>244</v>
      </c>
      <c r="G29" s="4" t="s">
        <v>40</v>
      </c>
      <c r="H29" s="4">
        <v>0</v>
      </c>
      <c r="I29" s="7" t="s">
        <v>245</v>
      </c>
      <c r="J29" s="4" t="s">
        <v>246</v>
      </c>
    </row>
    <row r="30" spans="1:10">
      <c r="A30" s="4" t="s">
        <v>16</v>
      </c>
      <c r="B30" s="4" t="s">
        <v>231</v>
      </c>
      <c r="C30" s="4">
        <v>100</v>
      </c>
      <c r="D30" s="4" t="str">
        <f>DEC2HEX(HEX2DEC(INDEX(BaseAddressTable!$B$2:$B$73,(MATCH(A30,BaseAddressTable!$A$2:$A$73,0))))+HEX2DEC(C30))</f>
        <v>A026E100</v>
      </c>
      <c r="E30" s="4" t="s">
        <v>53</v>
      </c>
      <c r="F30" s="4" t="s">
        <v>247</v>
      </c>
      <c r="G30" s="4" t="s">
        <v>41</v>
      </c>
      <c r="H30" s="4">
        <v>0</v>
      </c>
      <c r="I30" s="7" t="s">
        <v>248</v>
      </c>
      <c r="J30" s="4" t="s">
        <v>249</v>
      </c>
    </row>
    <row r="31" spans="1:10">
      <c r="A31" s="4" t="s">
        <v>16</v>
      </c>
      <c r="B31" s="4" t="s">
        <v>231</v>
      </c>
      <c r="C31" s="4">
        <v>100</v>
      </c>
      <c r="D31" s="4" t="str">
        <f>DEC2HEX(HEX2DEC(INDEX(BaseAddressTable!$B$2:$B$73,(MATCH(A31,BaseAddressTable!$A$2:$A$73,0))))+HEX2DEC(C31))</f>
        <v>A026E100</v>
      </c>
      <c r="E31" s="4" t="s">
        <v>53</v>
      </c>
      <c r="F31" s="4" t="s">
        <v>250</v>
      </c>
      <c r="G31" s="4" t="s">
        <v>42</v>
      </c>
      <c r="H31" s="4">
        <v>0</v>
      </c>
      <c r="I31" s="7" t="s">
        <v>251</v>
      </c>
      <c r="J31" s="4" t="s">
        <v>252</v>
      </c>
    </row>
    <row r="32" spans="1:10">
      <c r="A32" s="4" t="s">
        <v>16</v>
      </c>
      <c r="B32" s="4" t="s">
        <v>231</v>
      </c>
      <c r="C32" s="4">
        <v>100</v>
      </c>
      <c r="D32" s="4" t="str">
        <f>DEC2HEX(HEX2DEC(INDEX(BaseAddressTable!$B$2:$B$73,(MATCH(A32,BaseAddressTable!$A$2:$A$73,0))))+HEX2DEC(C32))</f>
        <v>A026E100</v>
      </c>
      <c r="E32" s="4" t="s">
        <v>53</v>
      </c>
      <c r="F32" s="4" t="s">
        <v>253</v>
      </c>
      <c r="G32" s="4" t="s">
        <v>51</v>
      </c>
      <c r="H32" s="4">
        <v>0</v>
      </c>
      <c r="I32" s="7" t="s">
        <v>254</v>
      </c>
      <c r="J32" s="4" t="s">
        <v>255</v>
      </c>
    </row>
    <row r="33" spans="1:10">
      <c r="A33" s="4" t="s">
        <v>16</v>
      </c>
      <c r="B33" s="4" t="s">
        <v>231</v>
      </c>
      <c r="C33" s="4">
        <v>100</v>
      </c>
      <c r="D33" s="4" t="str">
        <f>DEC2HEX(HEX2DEC(INDEX(BaseAddressTable!$B$2:$B$73,(MATCH(A33,BaseAddressTable!$A$2:$A$73,0))))+HEX2DEC(C33))</f>
        <v>A026E100</v>
      </c>
      <c r="E33" s="4" t="s">
        <v>53</v>
      </c>
      <c r="F33" s="4" t="s">
        <v>256</v>
      </c>
      <c r="G33" s="4" t="s">
        <v>43</v>
      </c>
      <c r="H33" s="4">
        <v>0</v>
      </c>
      <c r="I33" s="7" t="s">
        <v>257</v>
      </c>
      <c r="J33" s="4" t="s">
        <v>258</v>
      </c>
    </row>
    <row r="34" spans="1:10">
      <c r="A34" s="4" t="s">
        <v>16</v>
      </c>
      <c r="B34" s="4" t="s">
        <v>231</v>
      </c>
      <c r="C34" s="4">
        <v>100</v>
      </c>
      <c r="D34" s="4" t="str">
        <f>DEC2HEX(HEX2DEC(INDEX(BaseAddressTable!$B$2:$B$73,(MATCH(A34,BaseAddressTable!$A$2:$A$73,0))))+HEX2DEC(C34))</f>
        <v>A026E100</v>
      </c>
      <c r="E34" s="4" t="s">
        <v>53</v>
      </c>
      <c r="F34" s="4" t="s">
        <v>259</v>
      </c>
      <c r="G34" s="4" t="s">
        <v>44</v>
      </c>
      <c r="H34" s="4">
        <v>0</v>
      </c>
      <c r="I34" s="7" t="s">
        <v>260</v>
      </c>
      <c r="J34" s="4" t="s">
        <v>261</v>
      </c>
    </row>
    <row r="35" spans="1:10">
      <c r="A35" s="4" t="s">
        <v>16</v>
      </c>
      <c r="B35" s="4" t="s">
        <v>231</v>
      </c>
      <c r="C35" s="4">
        <v>100</v>
      </c>
      <c r="D35" s="4" t="str">
        <f>DEC2HEX(HEX2DEC(INDEX(BaseAddressTable!$B$2:$B$73,(MATCH(A35,BaseAddressTable!$A$2:$A$73,0))))+HEX2DEC(C35))</f>
        <v>A026E100</v>
      </c>
      <c r="E35" s="4" t="s">
        <v>53</v>
      </c>
      <c r="F35" s="4" t="s">
        <v>262</v>
      </c>
      <c r="G35" s="4" t="s">
        <v>263</v>
      </c>
      <c r="H35" s="4">
        <v>0</v>
      </c>
      <c r="I35" s="7" t="s">
        <v>264</v>
      </c>
      <c r="J35" s="4" t="s">
        <v>265</v>
      </c>
    </row>
    <row r="36" spans="1:10">
      <c r="A36" s="4" t="s">
        <v>16</v>
      </c>
      <c r="B36" s="4" t="s">
        <v>231</v>
      </c>
      <c r="C36" s="4">
        <v>100</v>
      </c>
      <c r="D36" s="4" t="str">
        <f>DEC2HEX(HEX2DEC(INDEX(BaseAddressTable!$B$2:$B$73,(MATCH(A36,BaseAddressTable!$A$2:$A$73,0))))+HEX2DEC(C36))</f>
        <v>A026E100</v>
      </c>
      <c r="E36" s="4" t="s">
        <v>53</v>
      </c>
      <c r="F36" s="4" t="s">
        <v>266</v>
      </c>
      <c r="G36" s="4" t="s">
        <v>176</v>
      </c>
      <c r="H36" s="4">
        <v>0</v>
      </c>
      <c r="I36" s="7" t="s">
        <v>267</v>
      </c>
      <c r="J36" s="4" t="s">
        <v>268</v>
      </c>
    </row>
    <row r="37" spans="1:10">
      <c r="A37" s="4" t="s">
        <v>16</v>
      </c>
      <c r="B37" s="4" t="s">
        <v>231</v>
      </c>
      <c r="C37" s="4">
        <v>100</v>
      </c>
      <c r="D37" s="4" t="str">
        <f>DEC2HEX(HEX2DEC(INDEX(BaseAddressTable!$B$2:$B$73,(MATCH(A37,BaseAddressTable!$A$2:$A$73,0))))+HEX2DEC(C37))</f>
        <v>A026E100</v>
      </c>
      <c r="E37" s="4" t="s">
        <v>53</v>
      </c>
      <c r="F37" s="4" t="s">
        <v>269</v>
      </c>
      <c r="G37" s="4" t="s">
        <v>177</v>
      </c>
      <c r="H37" s="4">
        <v>0</v>
      </c>
      <c r="I37" s="7" t="s">
        <v>270</v>
      </c>
      <c r="J37" s="4" t="s">
        <v>271</v>
      </c>
    </row>
    <row r="38" spans="1:10">
      <c r="A38" s="4" t="s">
        <v>16</v>
      </c>
      <c r="B38" s="4" t="s">
        <v>231</v>
      </c>
      <c r="C38" s="4">
        <v>100</v>
      </c>
      <c r="D38" s="4" t="str">
        <f>DEC2HEX(HEX2DEC(INDEX(BaseAddressTable!$B$2:$B$73,(MATCH(A38,BaseAddressTable!$A$2:$A$73,0))))+HEX2DEC(C38))</f>
        <v>A026E100</v>
      </c>
      <c r="E38" s="4" t="s">
        <v>53</v>
      </c>
      <c r="F38" s="4" t="s">
        <v>272</v>
      </c>
      <c r="G38" s="4" t="s">
        <v>273</v>
      </c>
      <c r="H38" s="4">
        <v>0</v>
      </c>
      <c r="I38" s="7" t="s">
        <v>274</v>
      </c>
      <c r="J38" s="4" t="s">
        <v>275</v>
      </c>
    </row>
    <row r="39" spans="1:10">
      <c r="A39" s="4" t="s">
        <v>16</v>
      </c>
      <c r="B39" s="4" t="s">
        <v>231</v>
      </c>
      <c r="C39" s="4">
        <v>100</v>
      </c>
      <c r="D39" s="4" t="str">
        <f>DEC2HEX(HEX2DEC(INDEX(BaseAddressTable!$B$2:$B$73,(MATCH(A39,BaseAddressTable!$A$2:$A$73,0))))+HEX2DEC(C39))</f>
        <v>A026E100</v>
      </c>
      <c r="E39" s="4" t="s">
        <v>53</v>
      </c>
      <c r="F39" s="4" t="s">
        <v>276</v>
      </c>
      <c r="G39" s="4" t="s">
        <v>277</v>
      </c>
      <c r="H39" s="4">
        <v>0</v>
      </c>
      <c r="I39" s="7" t="s">
        <v>278</v>
      </c>
      <c r="J39" s="4" t="s">
        <v>279</v>
      </c>
    </row>
    <row r="40" spans="1:10">
      <c r="A40" s="4" t="s">
        <v>16</v>
      </c>
      <c r="B40" s="4" t="s">
        <v>231</v>
      </c>
      <c r="C40" s="4">
        <v>100</v>
      </c>
      <c r="D40" s="4" t="str">
        <f>DEC2HEX(HEX2DEC(INDEX(BaseAddressTable!$B$2:$B$73,(MATCH(A40,BaseAddressTable!$A$2:$A$73,0))))+HEX2DEC(C40))</f>
        <v>A026E100</v>
      </c>
      <c r="E40" s="4" t="s">
        <v>53</v>
      </c>
      <c r="F40" s="4" t="s">
        <v>280</v>
      </c>
      <c r="G40" s="4" t="s">
        <v>72</v>
      </c>
      <c r="H40" s="4">
        <v>0</v>
      </c>
      <c r="I40" s="7" t="s">
        <v>281</v>
      </c>
      <c r="J40" s="4" t="s">
        <v>282</v>
      </c>
    </row>
    <row r="41" spans="1:10">
      <c r="A41" s="4" t="s">
        <v>16</v>
      </c>
      <c r="B41" s="4" t="s">
        <v>283</v>
      </c>
      <c r="C41" s="4">
        <v>104</v>
      </c>
      <c r="D41" s="4" t="str">
        <f>DEC2HEX(HEX2DEC(INDEX(BaseAddressTable!$B$2:$B$73,(MATCH(A41,BaseAddressTable!$A$2:$A$73,0))))+HEX2DEC(C41))</f>
        <v>A026E104</v>
      </c>
      <c r="E41" s="4" t="s">
        <v>36</v>
      </c>
      <c r="F41" s="4" t="s">
        <v>284</v>
      </c>
      <c r="G41" s="4" t="s">
        <v>37</v>
      </c>
      <c r="H41" s="4">
        <v>0</v>
      </c>
      <c r="I41" s="7" t="s">
        <v>285</v>
      </c>
      <c r="J41" s="4" t="s">
        <v>286</v>
      </c>
    </row>
    <row r="42" spans="1:10">
      <c r="A42" s="4" t="s">
        <v>16</v>
      </c>
      <c r="B42" s="4" t="s">
        <v>283</v>
      </c>
      <c r="C42" s="4">
        <v>104</v>
      </c>
      <c r="D42" s="4" t="str">
        <f>DEC2HEX(HEX2DEC(INDEX(BaseAddressTable!$B$2:$B$73,(MATCH(A42,BaseAddressTable!$A$2:$A$73,0))))+HEX2DEC(C42))</f>
        <v>A026E104</v>
      </c>
      <c r="E42" s="4" t="s">
        <v>36</v>
      </c>
      <c r="F42" s="4" t="s">
        <v>287</v>
      </c>
      <c r="G42" s="4" t="s">
        <v>38</v>
      </c>
      <c r="H42" s="4">
        <v>0</v>
      </c>
      <c r="I42" s="7" t="s">
        <v>288</v>
      </c>
      <c r="J42" s="4" t="s">
        <v>289</v>
      </c>
    </row>
    <row r="43" spans="1:10">
      <c r="A43" s="4" t="s">
        <v>16</v>
      </c>
      <c r="B43" s="4" t="s">
        <v>283</v>
      </c>
      <c r="C43" s="4">
        <v>104</v>
      </c>
      <c r="D43" s="4" t="str">
        <f>DEC2HEX(HEX2DEC(INDEX(BaseAddressTable!$B$2:$B$73,(MATCH(A43,BaseAddressTable!$A$2:$A$73,0))))+HEX2DEC(C43))</f>
        <v>A026E104</v>
      </c>
      <c r="E43" s="4" t="s">
        <v>36</v>
      </c>
      <c r="F43" s="4" t="s">
        <v>290</v>
      </c>
      <c r="G43" s="4" t="s">
        <v>39</v>
      </c>
      <c r="H43" s="4">
        <v>0</v>
      </c>
      <c r="I43" s="7" t="s">
        <v>291</v>
      </c>
      <c r="J43" s="4" t="s">
        <v>292</v>
      </c>
    </row>
    <row r="44" spans="1:10">
      <c r="A44" s="4" t="s">
        <v>16</v>
      </c>
      <c r="B44" s="4" t="s">
        <v>283</v>
      </c>
      <c r="C44" s="4">
        <v>104</v>
      </c>
      <c r="D44" s="4" t="str">
        <f>DEC2HEX(HEX2DEC(INDEX(BaseAddressTable!$B$2:$B$73,(MATCH(A44,BaseAddressTable!$A$2:$A$73,0))))+HEX2DEC(C44))</f>
        <v>A026E104</v>
      </c>
      <c r="E44" s="4" t="s">
        <v>36</v>
      </c>
      <c r="F44" s="4" t="s">
        <v>293</v>
      </c>
      <c r="G44" s="4" t="s">
        <v>73</v>
      </c>
      <c r="H44" s="4">
        <v>0</v>
      </c>
      <c r="I44" s="7" t="s">
        <v>294</v>
      </c>
      <c r="J44" s="4" t="s">
        <v>295</v>
      </c>
    </row>
    <row r="45" spans="1:10">
      <c r="A45" s="4" t="s">
        <v>16</v>
      </c>
      <c r="B45" s="4" t="s">
        <v>283</v>
      </c>
      <c r="C45" s="4">
        <v>104</v>
      </c>
      <c r="D45" s="4" t="str">
        <f>DEC2HEX(HEX2DEC(INDEX(BaseAddressTable!$B$2:$B$73,(MATCH(A45,BaseAddressTable!$A$2:$A$73,0))))+HEX2DEC(C45))</f>
        <v>A026E104</v>
      </c>
      <c r="E45" s="4" t="s">
        <v>36</v>
      </c>
      <c r="F45" s="4" t="s">
        <v>296</v>
      </c>
      <c r="G45" s="4" t="s">
        <v>40</v>
      </c>
      <c r="H45" s="4">
        <v>0</v>
      </c>
      <c r="I45" s="7" t="s">
        <v>297</v>
      </c>
      <c r="J45" s="4" t="s">
        <v>298</v>
      </c>
    </row>
    <row r="46" spans="1:10">
      <c r="A46" s="4" t="s">
        <v>16</v>
      </c>
      <c r="B46" s="4" t="s">
        <v>283</v>
      </c>
      <c r="C46" s="4">
        <v>104</v>
      </c>
      <c r="D46" s="4" t="str">
        <f>DEC2HEX(HEX2DEC(INDEX(BaseAddressTable!$B$2:$B$73,(MATCH(A46,BaseAddressTable!$A$2:$A$73,0))))+HEX2DEC(C46))</f>
        <v>A026E104</v>
      </c>
      <c r="E46" s="4" t="s">
        <v>36</v>
      </c>
      <c r="F46" s="4" t="s">
        <v>299</v>
      </c>
      <c r="G46" s="4" t="s">
        <v>41</v>
      </c>
      <c r="H46" s="4">
        <v>0</v>
      </c>
      <c r="I46" s="7" t="s">
        <v>300</v>
      </c>
      <c r="J46" s="4" t="s">
        <v>301</v>
      </c>
    </row>
    <row r="47" spans="1:10">
      <c r="A47" s="4" t="s">
        <v>16</v>
      </c>
      <c r="B47" s="4" t="s">
        <v>283</v>
      </c>
      <c r="C47" s="4">
        <v>104</v>
      </c>
      <c r="D47" s="4" t="str">
        <f>DEC2HEX(HEX2DEC(INDEX(BaseAddressTable!$B$2:$B$73,(MATCH(A47,BaseAddressTable!$A$2:$A$73,0))))+HEX2DEC(C47))</f>
        <v>A026E104</v>
      </c>
      <c r="E47" s="4" t="s">
        <v>36</v>
      </c>
      <c r="F47" s="4" t="s">
        <v>302</v>
      </c>
      <c r="G47" s="4" t="s">
        <v>42</v>
      </c>
      <c r="H47" s="4">
        <v>0</v>
      </c>
      <c r="I47" s="7" t="s">
        <v>303</v>
      </c>
      <c r="J47" s="4" t="s">
        <v>304</v>
      </c>
    </row>
    <row r="48" spans="1:10">
      <c r="A48" s="4" t="s">
        <v>16</v>
      </c>
      <c r="B48" s="4" t="s">
        <v>283</v>
      </c>
      <c r="C48" s="4">
        <v>104</v>
      </c>
      <c r="D48" s="4" t="str">
        <f>DEC2HEX(HEX2DEC(INDEX(BaseAddressTable!$B$2:$B$73,(MATCH(A48,BaseAddressTable!$A$2:$A$73,0))))+HEX2DEC(C48))</f>
        <v>A026E104</v>
      </c>
      <c r="E48" s="4" t="s">
        <v>36</v>
      </c>
      <c r="F48" s="4" t="s">
        <v>305</v>
      </c>
      <c r="G48" s="4" t="s">
        <v>51</v>
      </c>
      <c r="H48" s="4">
        <v>0</v>
      </c>
      <c r="I48" s="7" t="s">
        <v>306</v>
      </c>
      <c r="J48" s="4" t="s">
        <v>307</v>
      </c>
    </row>
    <row r="49" spans="1:10">
      <c r="A49" s="4" t="s">
        <v>16</v>
      </c>
      <c r="B49" s="4" t="s">
        <v>283</v>
      </c>
      <c r="C49" s="4">
        <v>104</v>
      </c>
      <c r="D49" s="4" t="str">
        <f>DEC2HEX(HEX2DEC(INDEX(BaseAddressTable!$B$2:$B$73,(MATCH(A49,BaseAddressTable!$A$2:$A$73,0))))+HEX2DEC(C49))</f>
        <v>A026E104</v>
      </c>
      <c r="E49" s="4" t="s">
        <v>36</v>
      </c>
      <c r="F49" s="4" t="s">
        <v>308</v>
      </c>
      <c r="G49" s="4" t="s">
        <v>43</v>
      </c>
      <c r="H49" s="4">
        <v>0</v>
      </c>
      <c r="I49" s="7" t="s">
        <v>309</v>
      </c>
      <c r="J49" s="4" t="s">
        <v>310</v>
      </c>
    </row>
    <row r="50" spans="1:10">
      <c r="A50" s="4" t="s">
        <v>16</v>
      </c>
      <c r="B50" s="4" t="s">
        <v>283</v>
      </c>
      <c r="C50" s="4">
        <v>104</v>
      </c>
      <c r="D50" s="4" t="str">
        <f>DEC2HEX(HEX2DEC(INDEX(BaseAddressTable!$B$2:$B$73,(MATCH(A50,BaseAddressTable!$A$2:$A$73,0))))+HEX2DEC(C50))</f>
        <v>A026E104</v>
      </c>
      <c r="E50" s="4" t="s">
        <v>36</v>
      </c>
      <c r="F50" s="4" t="s">
        <v>311</v>
      </c>
      <c r="G50" s="4" t="s">
        <v>44</v>
      </c>
      <c r="H50" s="4">
        <v>0</v>
      </c>
      <c r="I50" s="7" t="s">
        <v>312</v>
      </c>
      <c r="J50" s="4" t="s">
        <v>313</v>
      </c>
    </row>
    <row r="51" spans="1:10">
      <c r="A51" s="4" t="s">
        <v>16</v>
      </c>
      <c r="B51" s="4" t="s">
        <v>283</v>
      </c>
      <c r="C51" s="4">
        <v>104</v>
      </c>
      <c r="D51" s="4" t="str">
        <f>DEC2HEX(HEX2DEC(INDEX(BaseAddressTable!$B$2:$B$73,(MATCH(A51,BaseAddressTable!$A$2:$A$73,0))))+HEX2DEC(C51))</f>
        <v>A026E104</v>
      </c>
      <c r="E51" s="4" t="s">
        <v>36</v>
      </c>
      <c r="F51" s="4" t="s">
        <v>314</v>
      </c>
      <c r="G51" s="4" t="s">
        <v>263</v>
      </c>
      <c r="H51" s="4">
        <v>0</v>
      </c>
      <c r="I51" s="7" t="s">
        <v>315</v>
      </c>
      <c r="J51" s="4" t="s">
        <v>316</v>
      </c>
    </row>
    <row r="52" spans="1:10">
      <c r="A52" s="4" t="s">
        <v>16</v>
      </c>
      <c r="B52" s="4" t="s">
        <v>283</v>
      </c>
      <c r="C52" s="4">
        <v>104</v>
      </c>
      <c r="D52" s="4" t="str">
        <f>DEC2HEX(HEX2DEC(INDEX(BaseAddressTable!$B$2:$B$73,(MATCH(A52,BaseAddressTable!$A$2:$A$73,0))))+HEX2DEC(C52))</f>
        <v>A026E104</v>
      </c>
      <c r="E52" s="4" t="s">
        <v>36</v>
      </c>
      <c r="F52" s="4" t="s">
        <v>317</v>
      </c>
      <c r="G52" s="4" t="s">
        <v>176</v>
      </c>
      <c r="H52" s="4">
        <v>0</v>
      </c>
      <c r="I52" s="7" t="s">
        <v>318</v>
      </c>
      <c r="J52" s="4" t="s">
        <v>319</v>
      </c>
    </row>
    <row r="53" spans="1:10">
      <c r="A53" s="4" t="s">
        <v>16</v>
      </c>
      <c r="B53" s="4" t="s">
        <v>283</v>
      </c>
      <c r="C53" s="4">
        <v>104</v>
      </c>
      <c r="D53" s="4" t="str">
        <f>DEC2HEX(HEX2DEC(INDEX(BaseAddressTable!$B$2:$B$73,(MATCH(A53,BaseAddressTable!$A$2:$A$73,0))))+HEX2DEC(C53))</f>
        <v>A026E104</v>
      </c>
      <c r="E53" s="4" t="s">
        <v>36</v>
      </c>
      <c r="F53" s="4" t="s">
        <v>320</v>
      </c>
      <c r="G53" s="4" t="s">
        <v>177</v>
      </c>
      <c r="H53" s="4">
        <v>0</v>
      </c>
      <c r="I53" s="7" t="s">
        <v>321</v>
      </c>
      <c r="J53" s="4" t="s">
        <v>322</v>
      </c>
    </row>
    <row r="54" spans="1:10">
      <c r="A54" s="4" t="s">
        <v>16</v>
      </c>
      <c r="B54" s="4" t="s">
        <v>283</v>
      </c>
      <c r="C54" s="4">
        <v>104</v>
      </c>
      <c r="D54" s="4" t="str">
        <f>DEC2HEX(HEX2DEC(INDEX(BaseAddressTable!$B$2:$B$73,(MATCH(A54,BaseAddressTable!$A$2:$A$73,0))))+HEX2DEC(C54))</f>
        <v>A026E104</v>
      </c>
      <c r="E54" s="4" t="s">
        <v>36</v>
      </c>
      <c r="F54" s="4" t="s">
        <v>323</v>
      </c>
      <c r="G54" s="4" t="s">
        <v>273</v>
      </c>
      <c r="H54" s="4">
        <v>0</v>
      </c>
      <c r="I54" s="7" t="s">
        <v>324</v>
      </c>
      <c r="J54" s="4" t="s">
        <v>325</v>
      </c>
    </row>
    <row r="55" spans="1:10">
      <c r="A55" s="4" t="s">
        <v>16</v>
      </c>
      <c r="B55" s="4" t="s">
        <v>283</v>
      </c>
      <c r="C55" s="4">
        <v>104</v>
      </c>
      <c r="D55" s="4" t="str">
        <f>DEC2HEX(HEX2DEC(INDEX(BaseAddressTable!$B$2:$B$73,(MATCH(A55,BaseAddressTable!$A$2:$A$73,0))))+HEX2DEC(C55))</f>
        <v>A026E104</v>
      </c>
      <c r="E55" s="4" t="s">
        <v>36</v>
      </c>
      <c r="F55" s="4" t="s">
        <v>326</v>
      </c>
      <c r="G55" s="4" t="s">
        <v>277</v>
      </c>
      <c r="H55" s="4">
        <v>0</v>
      </c>
      <c r="I55" s="7" t="s">
        <v>327</v>
      </c>
      <c r="J55" s="4" t="s">
        <v>328</v>
      </c>
    </row>
    <row r="56" spans="1:10">
      <c r="A56" s="4" t="s">
        <v>16</v>
      </c>
      <c r="B56" s="4" t="s">
        <v>283</v>
      </c>
      <c r="C56" s="4">
        <v>104</v>
      </c>
      <c r="D56" s="4" t="str">
        <f>DEC2HEX(HEX2DEC(INDEX(BaseAddressTable!$B$2:$B$73,(MATCH(A56,BaseAddressTable!$A$2:$A$73,0))))+HEX2DEC(C56))</f>
        <v>A026E104</v>
      </c>
      <c r="E56" s="4" t="s">
        <v>36</v>
      </c>
      <c r="F56" s="4" t="s">
        <v>329</v>
      </c>
      <c r="G56" s="4" t="s">
        <v>72</v>
      </c>
      <c r="H56" s="4">
        <v>0</v>
      </c>
      <c r="I56" s="7" t="s">
        <v>330</v>
      </c>
      <c r="J56" s="4" t="s">
        <v>331</v>
      </c>
    </row>
    <row r="57" spans="1:10">
      <c r="A57" s="4" t="s">
        <v>16</v>
      </c>
      <c r="B57" s="4" t="s">
        <v>332</v>
      </c>
      <c r="C57" s="4">
        <v>108</v>
      </c>
      <c r="D57" s="4" t="str">
        <f>DEC2HEX(HEX2DEC(INDEX(BaseAddressTable!$B$2:$B$73,(MATCH(A57,BaseAddressTable!$A$2:$A$73,0))))+HEX2DEC(C57))</f>
        <v>A026E108</v>
      </c>
      <c r="E57" s="4" t="s">
        <v>53</v>
      </c>
      <c r="F57" s="4" t="s">
        <v>333</v>
      </c>
      <c r="G57" s="4" t="s">
        <v>334</v>
      </c>
      <c r="H57" s="4">
        <v>0</v>
      </c>
      <c r="I57" s="7" t="s">
        <v>335</v>
      </c>
      <c r="J57" s="4" t="s">
        <v>336</v>
      </c>
    </row>
    <row r="58" spans="1:10">
      <c r="A58" s="4" t="s">
        <v>16</v>
      </c>
      <c r="B58" s="4" t="s">
        <v>332</v>
      </c>
      <c r="C58" s="4">
        <v>108</v>
      </c>
      <c r="D58" s="4" t="str">
        <f>DEC2HEX(HEX2DEC(INDEX(BaseAddressTable!$B$2:$B$73,(MATCH(A58,BaseAddressTable!$A$2:$A$73,0))))+HEX2DEC(C58))</f>
        <v>A026E108</v>
      </c>
      <c r="E58" s="4" t="s">
        <v>53</v>
      </c>
      <c r="F58" s="4" t="s">
        <v>337</v>
      </c>
      <c r="G58" s="4" t="s">
        <v>71</v>
      </c>
      <c r="H58" s="4">
        <v>0</v>
      </c>
      <c r="I58" s="7" t="s">
        <v>569</v>
      </c>
      <c r="J58" s="4" t="s">
        <v>338</v>
      </c>
    </row>
    <row r="59" spans="1:10">
      <c r="A59" s="4" t="s">
        <v>16</v>
      </c>
      <c r="B59" s="4" t="s">
        <v>339</v>
      </c>
      <c r="C59" s="4">
        <v>110</v>
      </c>
      <c r="D59" s="4" t="str">
        <f>DEC2HEX(HEX2DEC(INDEX(BaseAddressTable!$B$2:$B$73,(MATCH(A59,BaseAddressTable!$A$2:$A$73,0))))+HEX2DEC(C59))</f>
        <v>A026E110</v>
      </c>
      <c r="E59" s="4" t="s">
        <v>53</v>
      </c>
      <c r="F59" s="4" t="s">
        <v>340</v>
      </c>
      <c r="G59" s="4" t="s">
        <v>37</v>
      </c>
      <c r="H59" s="4">
        <v>0</v>
      </c>
      <c r="I59" s="7" t="s">
        <v>341</v>
      </c>
      <c r="J59" s="4" t="s">
        <v>342</v>
      </c>
    </row>
    <row r="60" spans="1:10">
      <c r="A60" s="4" t="s">
        <v>16</v>
      </c>
      <c r="B60" s="4" t="s">
        <v>339</v>
      </c>
      <c r="C60" s="4">
        <v>110</v>
      </c>
      <c r="D60" s="4" t="str">
        <f>DEC2HEX(HEX2DEC(INDEX(BaseAddressTable!$B$2:$B$73,(MATCH(A60,BaseAddressTable!$A$2:$A$73,0))))+HEX2DEC(C60))</f>
        <v>A026E110</v>
      </c>
      <c r="E60" s="4" t="s">
        <v>53</v>
      </c>
      <c r="F60" s="4" t="s">
        <v>343</v>
      </c>
      <c r="G60" s="4" t="s">
        <v>38</v>
      </c>
      <c r="H60" s="4">
        <v>0</v>
      </c>
      <c r="I60" s="7"/>
      <c r="J60" s="4" t="s">
        <v>344</v>
      </c>
    </row>
    <row r="61" spans="1:10">
      <c r="A61" s="4" t="s">
        <v>16</v>
      </c>
      <c r="B61" s="4" t="s">
        <v>339</v>
      </c>
      <c r="C61" s="4">
        <v>110</v>
      </c>
      <c r="D61" s="4" t="str">
        <f>DEC2HEX(HEX2DEC(INDEX(BaseAddressTable!$B$2:$B$73,(MATCH(A61,BaseAddressTable!$A$2:$A$73,0))))+HEX2DEC(C61))</f>
        <v>A026E110</v>
      </c>
      <c r="E61" s="4" t="s">
        <v>53</v>
      </c>
      <c r="F61" s="4" t="s">
        <v>345</v>
      </c>
      <c r="G61" s="4" t="s">
        <v>39</v>
      </c>
      <c r="H61" s="4">
        <v>0</v>
      </c>
      <c r="I61" s="7"/>
      <c r="J61" s="4" t="s">
        <v>346</v>
      </c>
    </row>
    <row r="62" spans="1:10">
      <c r="A62" s="4" t="s">
        <v>16</v>
      </c>
      <c r="B62" s="4" t="s">
        <v>339</v>
      </c>
      <c r="C62" s="4">
        <v>110</v>
      </c>
      <c r="D62" s="4" t="str">
        <f>DEC2HEX(HEX2DEC(INDEX(BaseAddressTable!$B$2:$B$73,(MATCH(A62,BaseAddressTable!$A$2:$A$73,0))))+HEX2DEC(C62))</f>
        <v>A026E110</v>
      </c>
      <c r="E62" s="4" t="s">
        <v>53</v>
      </c>
      <c r="F62" s="4" t="s">
        <v>347</v>
      </c>
      <c r="G62" s="4" t="s">
        <v>73</v>
      </c>
      <c r="H62" s="4">
        <v>0</v>
      </c>
      <c r="I62" s="7"/>
      <c r="J62" s="4" t="s">
        <v>348</v>
      </c>
    </row>
    <row r="63" spans="1:10">
      <c r="A63" s="4" t="s">
        <v>16</v>
      </c>
      <c r="B63" s="4" t="s">
        <v>349</v>
      </c>
      <c r="C63" s="6">
        <v>114</v>
      </c>
      <c r="D63" s="4" t="str">
        <f>DEC2HEX(HEX2DEC(INDEX(BaseAddressTable!$B$2:$B$73,(MATCH(A63,BaseAddressTable!$A$2:$A$73,0))))+HEX2DEC(C63))</f>
        <v>A026E114</v>
      </c>
      <c r="E63" s="4" t="s">
        <v>36</v>
      </c>
      <c r="F63" s="4" t="s">
        <v>350</v>
      </c>
      <c r="G63" s="4" t="s">
        <v>37</v>
      </c>
      <c r="H63" s="4">
        <v>0</v>
      </c>
      <c r="I63" s="7" t="s">
        <v>351</v>
      </c>
      <c r="J63" s="4" t="s">
        <v>352</v>
      </c>
    </row>
    <row r="64" spans="1:10">
      <c r="A64" s="4" t="s">
        <v>16</v>
      </c>
      <c r="B64" s="4" t="s">
        <v>349</v>
      </c>
      <c r="C64" s="6">
        <v>114</v>
      </c>
      <c r="D64" s="4" t="str">
        <f>DEC2HEX(HEX2DEC(INDEX(BaseAddressTable!$B$2:$B$73,(MATCH(A64,BaseAddressTable!$A$2:$A$73,0))))+HEX2DEC(C64))</f>
        <v>A026E114</v>
      </c>
      <c r="E64" s="4" t="s">
        <v>36</v>
      </c>
      <c r="F64" s="4" t="s">
        <v>353</v>
      </c>
      <c r="G64" s="4" t="s">
        <v>38</v>
      </c>
      <c r="H64" s="4">
        <v>0</v>
      </c>
      <c r="I64" s="7"/>
      <c r="J64" s="4" t="s">
        <v>354</v>
      </c>
    </row>
    <row r="65" spans="1:10">
      <c r="A65" s="4" t="s">
        <v>16</v>
      </c>
      <c r="B65" s="4" t="s">
        <v>349</v>
      </c>
      <c r="C65" s="6">
        <v>114</v>
      </c>
      <c r="D65" s="4" t="str">
        <f>DEC2HEX(HEX2DEC(INDEX(BaseAddressTable!$B$2:$B$73,(MATCH(A65,BaseAddressTable!$A$2:$A$73,0))))+HEX2DEC(C65))</f>
        <v>A026E114</v>
      </c>
      <c r="E65" s="4" t="s">
        <v>36</v>
      </c>
      <c r="F65" s="4" t="s">
        <v>355</v>
      </c>
      <c r="G65" s="4" t="s">
        <v>39</v>
      </c>
      <c r="H65" s="4">
        <v>0</v>
      </c>
      <c r="I65" s="7"/>
      <c r="J65" s="4" t="s">
        <v>356</v>
      </c>
    </row>
    <row r="66" spans="1:10">
      <c r="A66" s="4" t="s">
        <v>16</v>
      </c>
      <c r="B66" s="4" t="s">
        <v>349</v>
      </c>
      <c r="C66" s="6">
        <v>114</v>
      </c>
      <c r="D66" s="4" t="str">
        <f>DEC2HEX(HEX2DEC(INDEX(BaseAddressTable!$B$2:$B$73,(MATCH(A66,BaseAddressTable!$A$2:$A$73,0))))+HEX2DEC(C66))</f>
        <v>A026E114</v>
      </c>
      <c r="E66" s="4" t="s">
        <v>36</v>
      </c>
      <c r="F66" s="4" t="s">
        <v>357</v>
      </c>
      <c r="G66" s="4" t="s">
        <v>73</v>
      </c>
      <c r="H66" s="4">
        <v>0</v>
      </c>
      <c r="I66" s="7"/>
      <c r="J66" s="4" t="s">
        <v>358</v>
      </c>
    </row>
    <row r="67" spans="1:10" s="19" customFormat="1">
      <c r="A67" s="17" t="s">
        <v>16</v>
      </c>
      <c r="B67" s="17" t="s">
        <v>359</v>
      </c>
      <c r="C67" s="17">
        <v>120</v>
      </c>
      <c r="D67" s="4" t="str">
        <f>DEC2HEX(HEX2DEC(INDEX(BaseAddressTable!$B$2:$B$73,(MATCH(A67,BaseAddressTable!$A$2:$A$73,0))))+HEX2DEC(C67))</f>
        <v>A026E120</v>
      </c>
      <c r="E67" s="17" t="s">
        <v>53</v>
      </c>
      <c r="F67" s="17" t="s">
        <v>360</v>
      </c>
      <c r="G67" s="17" t="s">
        <v>37</v>
      </c>
      <c r="H67" s="17">
        <v>0</v>
      </c>
      <c r="I67" s="18" t="s">
        <v>361</v>
      </c>
      <c r="J67" s="4" t="s">
        <v>362</v>
      </c>
    </row>
    <row r="68" spans="1:10" s="19" customFormat="1" ht="14.25" customHeight="1">
      <c r="A68" s="17" t="s">
        <v>16</v>
      </c>
      <c r="B68" s="17" t="s">
        <v>359</v>
      </c>
      <c r="C68" s="17">
        <v>120</v>
      </c>
      <c r="D68" s="4" t="str">
        <f>DEC2HEX(HEX2DEC(INDEX(BaseAddressTable!$B$2:$B$73,(MATCH(A68,BaseAddressTable!$A$2:$A$73,0))))+HEX2DEC(C68))</f>
        <v>A026E120</v>
      </c>
      <c r="E68" s="17" t="s">
        <v>53</v>
      </c>
      <c r="F68" s="17" t="s">
        <v>363</v>
      </c>
      <c r="G68" s="17" t="s">
        <v>38</v>
      </c>
      <c r="H68" s="17">
        <v>0</v>
      </c>
      <c r="I68" s="18" t="s">
        <v>364</v>
      </c>
      <c r="J68" s="4" t="s">
        <v>365</v>
      </c>
    </row>
    <row r="69" spans="1:10" s="19" customFormat="1" ht="14.25" customHeight="1">
      <c r="A69" s="17" t="s">
        <v>16</v>
      </c>
      <c r="B69" s="17" t="s">
        <v>359</v>
      </c>
      <c r="C69" s="17">
        <v>120</v>
      </c>
      <c r="D69" s="4" t="str">
        <f>DEC2HEX(HEX2DEC(INDEX(BaseAddressTable!$B$2:$B$73,(MATCH(A69,BaseAddressTable!$A$2:$A$73,0))))+HEX2DEC(C69))</f>
        <v>A026E120</v>
      </c>
      <c r="E69" s="17" t="s">
        <v>53</v>
      </c>
      <c r="F69" s="17" t="s">
        <v>366</v>
      </c>
      <c r="G69" s="17" t="s">
        <v>43</v>
      </c>
      <c r="H69" s="17">
        <v>0</v>
      </c>
      <c r="I69" s="18" t="s">
        <v>367</v>
      </c>
      <c r="J69" s="4" t="s">
        <v>368</v>
      </c>
    </row>
    <row r="70" spans="1:10" s="19" customFormat="1" ht="14.25" customHeight="1">
      <c r="A70" s="17" t="s">
        <v>16</v>
      </c>
      <c r="B70" s="17" t="s">
        <v>359</v>
      </c>
      <c r="C70" s="17">
        <v>120</v>
      </c>
      <c r="D70" s="4" t="str">
        <f>DEC2HEX(HEX2DEC(INDEX(BaseAddressTable!$B$2:$B$73,(MATCH(A70,BaseAddressTable!$A$2:$A$73,0))))+HEX2DEC(C70))</f>
        <v>A026E120</v>
      </c>
      <c r="E70" s="17" t="s">
        <v>53</v>
      </c>
      <c r="F70" s="17" t="s">
        <v>369</v>
      </c>
      <c r="G70" s="17" t="s">
        <v>44</v>
      </c>
      <c r="H70" s="17">
        <v>0</v>
      </c>
      <c r="I70" s="18" t="s">
        <v>370</v>
      </c>
      <c r="J70" s="4" t="s">
        <v>371</v>
      </c>
    </row>
    <row r="71" spans="1:10" s="19" customFormat="1">
      <c r="A71" s="17" t="s">
        <v>16</v>
      </c>
      <c r="B71" s="17" t="s">
        <v>378</v>
      </c>
      <c r="C71" s="20">
        <v>124</v>
      </c>
      <c r="D71" s="4" t="str">
        <f>DEC2HEX(HEX2DEC(INDEX(BaseAddressTable!$B$2:$B$73,(MATCH(A71,BaseAddressTable!$A$2:$A$73,0))))+HEX2DEC(C71))</f>
        <v>A026E124</v>
      </c>
      <c r="E71" s="17" t="s">
        <v>36</v>
      </c>
      <c r="F71" s="17" t="s">
        <v>379</v>
      </c>
      <c r="G71" s="17" t="s">
        <v>37</v>
      </c>
      <c r="H71" s="17">
        <v>0</v>
      </c>
      <c r="I71" s="18" t="s">
        <v>380</v>
      </c>
      <c r="J71" s="4" t="s">
        <v>381</v>
      </c>
    </row>
    <row r="72" spans="1:10" s="19" customFormat="1">
      <c r="A72" s="17" t="s">
        <v>16</v>
      </c>
      <c r="B72" s="17" t="s">
        <v>378</v>
      </c>
      <c r="C72" s="20">
        <v>124</v>
      </c>
      <c r="D72" s="4" t="str">
        <f>DEC2HEX(HEX2DEC(INDEX(BaseAddressTable!$B$2:$B$73,(MATCH(A72,BaseAddressTable!$A$2:$A$73,0))))+HEX2DEC(C72))</f>
        <v>A026E124</v>
      </c>
      <c r="E72" s="17" t="s">
        <v>36</v>
      </c>
      <c r="F72" s="17" t="s">
        <v>382</v>
      </c>
      <c r="G72" s="17" t="s">
        <v>38</v>
      </c>
      <c r="H72" s="17">
        <v>0</v>
      </c>
      <c r="I72" s="18" t="s">
        <v>383</v>
      </c>
      <c r="J72" s="4" t="s">
        <v>384</v>
      </c>
    </row>
    <row r="73" spans="1:10" s="19" customFormat="1">
      <c r="A73" s="17" t="s">
        <v>16</v>
      </c>
      <c r="B73" s="17" t="s">
        <v>378</v>
      </c>
      <c r="C73" s="20">
        <v>124</v>
      </c>
      <c r="D73" s="4" t="str">
        <f>DEC2HEX(HEX2DEC(INDEX(BaseAddressTable!$B$2:$B$73,(MATCH(A73,BaseAddressTable!$A$2:$A$73,0))))+HEX2DEC(C73))</f>
        <v>A026E124</v>
      </c>
      <c r="E73" s="17" t="s">
        <v>36</v>
      </c>
      <c r="F73" s="17" t="s">
        <v>385</v>
      </c>
      <c r="G73" s="17" t="s">
        <v>43</v>
      </c>
      <c r="H73" s="17">
        <v>0</v>
      </c>
      <c r="I73" s="18" t="s">
        <v>386</v>
      </c>
      <c r="J73" s="4" t="s">
        <v>387</v>
      </c>
    </row>
    <row r="74" spans="1:10" s="19" customFormat="1">
      <c r="A74" s="17" t="s">
        <v>16</v>
      </c>
      <c r="B74" s="17" t="s">
        <v>378</v>
      </c>
      <c r="C74" s="20">
        <v>124</v>
      </c>
      <c r="D74" s="4" t="str">
        <f>DEC2HEX(HEX2DEC(INDEX(BaseAddressTable!$B$2:$B$73,(MATCH(A74,BaseAddressTable!$A$2:$A$73,0))))+HEX2DEC(C74))</f>
        <v>A026E124</v>
      </c>
      <c r="E74" s="17" t="s">
        <v>36</v>
      </c>
      <c r="F74" s="17" t="s">
        <v>388</v>
      </c>
      <c r="G74" s="17" t="s">
        <v>44</v>
      </c>
      <c r="H74" s="17">
        <v>0</v>
      </c>
      <c r="I74" s="18" t="s">
        <v>389</v>
      </c>
      <c r="J74" s="4" t="s">
        <v>390</v>
      </c>
    </row>
    <row r="75" spans="1:10" s="19" customFormat="1">
      <c r="A75" s="17" t="s">
        <v>16</v>
      </c>
      <c r="B75" s="34" t="s">
        <v>628</v>
      </c>
      <c r="C75" s="17">
        <v>128</v>
      </c>
      <c r="D75" s="4" t="str">
        <f>DEC2HEX(HEX2DEC(INDEX(BaseAddressTable!$B$2:$B$73,(MATCH(A75,BaseAddressTable!$A$2:$A$73,0))))+HEX2DEC(C75))</f>
        <v>A026E128</v>
      </c>
      <c r="E75" s="17" t="s">
        <v>53</v>
      </c>
      <c r="F75" s="17" t="s">
        <v>372</v>
      </c>
      <c r="G75" s="17" t="s">
        <v>37</v>
      </c>
      <c r="H75" s="17">
        <v>0</v>
      </c>
      <c r="I75" s="18" t="s">
        <v>373</v>
      </c>
      <c r="J75" s="4" t="s">
        <v>374</v>
      </c>
    </row>
    <row r="76" spans="1:10" s="19" customFormat="1">
      <c r="A76" s="17" t="s">
        <v>16</v>
      </c>
      <c r="B76" s="34" t="s">
        <v>628</v>
      </c>
      <c r="C76" s="17">
        <v>128</v>
      </c>
      <c r="D76" s="4" t="str">
        <f>DEC2HEX(HEX2DEC(INDEX(BaseAddressTable!$B$2:$B$73,(MATCH(A76,BaseAddressTable!$A$2:$A$73,0))))+HEX2DEC(C76))</f>
        <v>A026E128</v>
      </c>
      <c r="E76" s="17" t="s">
        <v>53</v>
      </c>
      <c r="F76" s="17" t="s">
        <v>375</v>
      </c>
      <c r="G76" s="17" t="s">
        <v>38</v>
      </c>
      <c r="H76" s="17">
        <v>0</v>
      </c>
      <c r="I76" s="18" t="s">
        <v>376</v>
      </c>
      <c r="J76" s="4" t="s">
        <v>377</v>
      </c>
    </row>
    <row r="77" spans="1:10">
      <c r="A77" s="4" t="s">
        <v>16</v>
      </c>
      <c r="B77" s="4" t="s">
        <v>391</v>
      </c>
      <c r="C77" s="6" t="s">
        <v>54</v>
      </c>
      <c r="D77" s="4" t="str">
        <f>DEC2HEX(HEX2DEC(INDEX(BaseAddressTable!$B$2:$B$73,(MATCH(A77,BaseAddressTable!$A$2:$A$73,0))))+HEX2DEC(C77))</f>
        <v>A026FFFC</v>
      </c>
      <c r="E77" s="4" t="s">
        <v>36</v>
      </c>
      <c r="F77" s="34" t="s">
        <v>635</v>
      </c>
      <c r="G77" s="4" t="s">
        <v>49</v>
      </c>
      <c r="H77" s="6" t="s">
        <v>393</v>
      </c>
      <c r="I77" s="7"/>
      <c r="J77" s="4"/>
    </row>
  </sheetData>
  <phoneticPr fontId="2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8099-9C53-425D-BDBA-D09CF6ADB758}">
  <dimension ref="A1:J67"/>
  <sheetViews>
    <sheetView tabSelected="1" topLeftCell="B1" zoomScale="90" zoomScaleNormal="90" workbookViewId="0">
      <selection activeCell="A2" sqref="A2"/>
    </sheetView>
  </sheetViews>
  <sheetFormatPr defaultColWidth="8.88671875" defaultRowHeight="14.4"/>
  <cols>
    <col min="1" max="1" width="32.5546875" style="3" bestFit="1" customWidth="1"/>
    <col min="2" max="2" width="31.6640625" style="3" customWidth="1"/>
    <col min="3" max="3" width="20.5546875" style="14" customWidth="1"/>
    <col min="4" max="4" width="17.21875" style="3" customWidth="1"/>
    <col min="5" max="5" width="9.5546875" style="3" bestFit="1" customWidth="1"/>
    <col min="6" max="6" width="29.21875" style="3" bestFit="1" customWidth="1"/>
    <col min="7" max="7" width="10" style="3" bestFit="1" customWidth="1"/>
    <col min="8" max="8" width="16.5546875" style="3" customWidth="1"/>
    <col min="9" max="9" width="63.109375" style="10" customWidth="1"/>
    <col min="10" max="10" width="33.44140625" style="3" bestFit="1" customWidth="1"/>
    <col min="11" max="16384" width="8.88671875" style="3"/>
  </cols>
  <sheetData>
    <row r="1" spans="1:10">
      <c r="A1" s="5" t="s">
        <v>26</v>
      </c>
      <c r="B1" s="5" t="s">
        <v>27</v>
      </c>
      <c r="C1" s="12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8" t="s">
        <v>34</v>
      </c>
      <c r="J1" s="5" t="s">
        <v>35</v>
      </c>
    </row>
    <row r="2" spans="1:10" s="50" customFormat="1">
      <c r="A2" s="47" t="s">
        <v>12</v>
      </c>
      <c r="B2" s="47" t="s">
        <v>830</v>
      </c>
      <c r="C2" s="48" t="s">
        <v>831</v>
      </c>
      <c r="D2" s="47" t="str">
        <f>DEC2HEX(HEX2DEC(INDEX([1]LoganBaseAddressTable!$B$2:$B$111,(MATCH(A2,[1]LoganBaseAddressTable!$A$2:$A$111,0))))+HEX2DEC(C2))</f>
        <v>A026A0F0</v>
      </c>
      <c r="E2" s="47" t="s">
        <v>36</v>
      </c>
      <c r="F2" s="47" t="s">
        <v>832</v>
      </c>
      <c r="G2" s="47" t="s">
        <v>37</v>
      </c>
      <c r="H2" s="48">
        <v>0</v>
      </c>
      <c r="I2" s="49" t="s">
        <v>833</v>
      </c>
      <c r="J2" s="47" t="s">
        <v>834</v>
      </c>
    </row>
    <row r="3" spans="1:10">
      <c r="A3" s="4" t="s">
        <v>12</v>
      </c>
      <c r="B3" s="34" t="s">
        <v>636</v>
      </c>
      <c r="C3" s="6">
        <v>100</v>
      </c>
      <c r="D3" s="4" t="str">
        <f>DEC2HEX(HEX2DEC(INDEX([2]LoganBaseAddressTable!$B$2:$B$111,(MATCH(A3,[2]LoganBaseAddressTable!$A$2:$A$111,0))))+HEX2DEC(C3))</f>
        <v>A026A100</v>
      </c>
      <c r="E3" s="4" t="s">
        <v>36</v>
      </c>
      <c r="F3" s="34" t="s">
        <v>637</v>
      </c>
      <c r="G3" s="4" t="s">
        <v>74</v>
      </c>
      <c r="H3" s="6">
        <v>0</v>
      </c>
      <c r="I3" s="7" t="s">
        <v>394</v>
      </c>
      <c r="J3" s="4" t="s">
        <v>395</v>
      </c>
    </row>
    <row r="4" spans="1:10">
      <c r="A4" s="4" t="s">
        <v>12</v>
      </c>
      <c r="B4" s="34" t="s">
        <v>636</v>
      </c>
      <c r="C4" s="6">
        <v>100</v>
      </c>
      <c r="D4" s="4" t="str">
        <f>DEC2HEX(HEX2DEC(INDEX([2]LoganBaseAddressTable!$B$2:$B$111,(MATCH(A4,[2]LoganBaseAddressTable!$A$2:$A$111,0))))+HEX2DEC(C4))</f>
        <v>A026A100</v>
      </c>
      <c r="E4" s="4" t="s">
        <v>36</v>
      </c>
      <c r="F4" s="34" t="s">
        <v>638</v>
      </c>
      <c r="G4" s="4" t="s">
        <v>46</v>
      </c>
      <c r="H4" s="6">
        <v>0</v>
      </c>
      <c r="I4" s="11" t="s">
        <v>80</v>
      </c>
      <c r="J4" s="4" t="s">
        <v>396</v>
      </c>
    </row>
    <row r="5" spans="1:10" ht="43.2">
      <c r="A5" s="4" t="s">
        <v>12</v>
      </c>
      <c r="B5" s="34" t="s">
        <v>636</v>
      </c>
      <c r="C5" s="6">
        <v>100</v>
      </c>
      <c r="D5" s="4" t="str">
        <f>DEC2HEX(HEX2DEC(INDEX([2]LoganBaseAddressTable!$B$2:$B$111,(MATCH(A5,[2]LoganBaseAddressTable!$A$2:$A$111,0))))+HEX2DEC(C5))</f>
        <v>A026A100</v>
      </c>
      <c r="E5" s="4" t="s">
        <v>36</v>
      </c>
      <c r="F5" s="34" t="s">
        <v>639</v>
      </c>
      <c r="G5" s="4" t="s">
        <v>397</v>
      </c>
      <c r="H5" s="6">
        <v>0</v>
      </c>
      <c r="I5" s="11" t="s">
        <v>398</v>
      </c>
      <c r="J5" s="4" t="s">
        <v>399</v>
      </c>
    </row>
    <row r="6" spans="1:10" ht="57.6">
      <c r="A6" s="4" t="s">
        <v>12</v>
      </c>
      <c r="B6" s="34" t="s">
        <v>640</v>
      </c>
      <c r="C6" s="6">
        <v>104</v>
      </c>
      <c r="D6" s="4" t="str">
        <f>DEC2HEX(HEX2DEC(INDEX([2]LoganBaseAddressTable!$B$2:$B$111,(MATCH(A6,[2]LoganBaseAddressTable!$A$2:$A$111,0))))+HEX2DEC(C6))</f>
        <v>A026A104</v>
      </c>
      <c r="E6" s="4" t="s">
        <v>36</v>
      </c>
      <c r="F6" s="34" t="s">
        <v>641</v>
      </c>
      <c r="G6" s="4" t="s">
        <v>37</v>
      </c>
      <c r="H6" s="6">
        <v>0</v>
      </c>
      <c r="I6" s="11" t="s">
        <v>400</v>
      </c>
      <c r="J6" s="4" t="s">
        <v>401</v>
      </c>
    </row>
    <row r="7" spans="1:10" ht="28.8">
      <c r="A7" s="4" t="s">
        <v>12</v>
      </c>
      <c r="B7" s="34" t="s">
        <v>642</v>
      </c>
      <c r="C7" s="6">
        <v>108</v>
      </c>
      <c r="D7" s="4" t="str">
        <f>DEC2HEX(HEX2DEC(INDEX([2]LoganBaseAddressTable!$B$2:$B$111,(MATCH(A7,[2]LoganBaseAddressTable!$A$2:$A$111,0))))+HEX2DEC(C7))</f>
        <v>A026A108</v>
      </c>
      <c r="E7" s="4" t="s">
        <v>36</v>
      </c>
      <c r="F7" s="34" t="s">
        <v>643</v>
      </c>
      <c r="G7" s="4" t="s">
        <v>37</v>
      </c>
      <c r="H7" s="6">
        <v>0</v>
      </c>
      <c r="I7" s="15" t="s">
        <v>402</v>
      </c>
      <c r="J7" s="4" t="s">
        <v>403</v>
      </c>
    </row>
    <row r="8" spans="1:10" s="50" customFormat="1">
      <c r="A8" s="47" t="s">
        <v>12</v>
      </c>
      <c r="B8" s="47" t="s">
        <v>404</v>
      </c>
      <c r="C8" s="48" t="s">
        <v>79</v>
      </c>
      <c r="D8" s="47" t="str">
        <f>DEC2HEX(HEX2DEC(INDEX([1]LoganBaseAddressTable!$B$2:$B$111,(MATCH(A8,[1]LoganBaseAddressTable!$A$2:$A$111,0))))+HEX2DEC(C8))</f>
        <v>A026A10C</v>
      </c>
      <c r="E8" s="47" t="s">
        <v>36</v>
      </c>
      <c r="F8" s="47" t="s">
        <v>873</v>
      </c>
      <c r="G8" s="47" t="s">
        <v>37</v>
      </c>
      <c r="H8" s="48">
        <v>0</v>
      </c>
      <c r="I8" s="49" t="s">
        <v>835</v>
      </c>
      <c r="J8" s="47" t="s">
        <v>836</v>
      </c>
    </row>
    <row r="9" spans="1:10" s="50" customFormat="1">
      <c r="A9" s="47" t="s">
        <v>12</v>
      </c>
      <c r="B9" s="47" t="s">
        <v>404</v>
      </c>
      <c r="C9" s="48" t="s">
        <v>79</v>
      </c>
      <c r="D9" s="47" t="str">
        <f>DEC2HEX(HEX2DEC(INDEX([1]LoganBaseAddressTable!$B$2:$B$111,(MATCH(A9,[1]LoganBaseAddressTable!$A$2:$A$111,0))))+HEX2DEC(C9))</f>
        <v>A026A10C</v>
      </c>
      <c r="E9" s="47" t="s">
        <v>36</v>
      </c>
      <c r="F9" s="47" t="s">
        <v>874</v>
      </c>
      <c r="G9" s="47" t="s">
        <v>38</v>
      </c>
      <c r="H9" s="48">
        <v>0</v>
      </c>
      <c r="I9" s="49" t="s">
        <v>835</v>
      </c>
      <c r="J9" s="47" t="s">
        <v>837</v>
      </c>
    </row>
    <row r="10" spans="1:10" s="50" customFormat="1" ht="28.8">
      <c r="A10" s="47" t="s">
        <v>12</v>
      </c>
      <c r="B10" s="47" t="s">
        <v>404</v>
      </c>
      <c r="C10" s="48" t="s">
        <v>79</v>
      </c>
      <c r="D10" s="47" t="str">
        <f>DEC2HEX(HEX2DEC(INDEX([1]LoganBaseAddressTable!$B$2:$B$111,(MATCH(A10,[1]LoganBaseAddressTable!$A$2:$A$111,0))))+HEX2DEC(C10))</f>
        <v>A026A10C</v>
      </c>
      <c r="E10" s="47" t="s">
        <v>36</v>
      </c>
      <c r="F10" s="47" t="s">
        <v>838</v>
      </c>
      <c r="G10" s="47" t="s">
        <v>839</v>
      </c>
      <c r="H10" s="48">
        <v>0</v>
      </c>
      <c r="I10" s="49" t="s">
        <v>840</v>
      </c>
      <c r="J10" s="47" t="s">
        <v>841</v>
      </c>
    </row>
    <row r="11" spans="1:10" s="50" customFormat="1">
      <c r="A11" s="47" t="s">
        <v>12</v>
      </c>
      <c r="B11" s="47" t="s">
        <v>404</v>
      </c>
      <c r="C11" s="48" t="s">
        <v>79</v>
      </c>
      <c r="D11" s="47" t="str">
        <f>DEC2HEX(HEX2DEC(INDEX([1]LoganBaseAddressTable!$B$2:$B$111,(MATCH(A11,[1]LoganBaseAddressTable!$A$2:$A$111,0))))+HEX2DEC(C11))</f>
        <v>A026A10C</v>
      </c>
      <c r="E11" s="47" t="s">
        <v>36</v>
      </c>
      <c r="F11" s="47" t="s">
        <v>876</v>
      </c>
      <c r="G11" s="47" t="s">
        <v>43</v>
      </c>
      <c r="H11" s="48">
        <v>0</v>
      </c>
      <c r="I11" s="49" t="s">
        <v>842</v>
      </c>
      <c r="J11" s="47" t="s">
        <v>843</v>
      </c>
    </row>
    <row r="12" spans="1:10" s="50" customFormat="1">
      <c r="A12" s="47" t="s">
        <v>12</v>
      </c>
      <c r="B12" s="47" t="s">
        <v>404</v>
      </c>
      <c r="C12" s="48" t="s">
        <v>79</v>
      </c>
      <c r="D12" s="47" t="str">
        <f>DEC2HEX(HEX2DEC(INDEX([1]LoganBaseAddressTable!$B$2:$B$111,(MATCH(A12,[1]LoganBaseAddressTable!$A$2:$A$111,0))))+HEX2DEC(C12))</f>
        <v>A026A10C</v>
      </c>
      <c r="E12" s="47" t="s">
        <v>36</v>
      </c>
      <c r="F12" s="47" t="s">
        <v>875</v>
      </c>
      <c r="G12" s="47" t="s">
        <v>44</v>
      </c>
      <c r="H12" s="48">
        <v>0</v>
      </c>
      <c r="I12" s="49" t="s">
        <v>842</v>
      </c>
      <c r="J12" s="47" t="s">
        <v>844</v>
      </c>
    </row>
    <row r="13" spans="1:10" s="50" customFormat="1">
      <c r="A13" s="47" t="s">
        <v>12</v>
      </c>
      <c r="B13" s="47" t="s">
        <v>404</v>
      </c>
      <c r="C13" s="48" t="s">
        <v>79</v>
      </c>
      <c r="D13" s="47" t="str">
        <f>DEC2HEX(HEX2DEC(INDEX([1]LoganBaseAddressTable!$B$2:$B$111,(MATCH(A13,[1]LoganBaseAddressTable!$A$2:$A$111,0))))+HEX2DEC(C13))</f>
        <v>A026A10C</v>
      </c>
      <c r="E13" s="47" t="s">
        <v>36</v>
      </c>
      <c r="F13" s="47" t="s">
        <v>877</v>
      </c>
      <c r="G13" s="47" t="s">
        <v>43</v>
      </c>
      <c r="H13" s="48">
        <v>0</v>
      </c>
      <c r="I13" s="49" t="s">
        <v>842</v>
      </c>
      <c r="J13" s="47" t="s">
        <v>845</v>
      </c>
    </row>
    <row r="14" spans="1:10" s="50" customFormat="1">
      <c r="A14" s="47" t="s">
        <v>12</v>
      </c>
      <c r="B14" s="47" t="s">
        <v>404</v>
      </c>
      <c r="C14" s="48" t="s">
        <v>79</v>
      </c>
      <c r="D14" s="47" t="str">
        <f>DEC2HEX(HEX2DEC(INDEX([1]LoganBaseAddressTable!$B$2:$B$111,(MATCH(A14,[1]LoganBaseAddressTable!$A$2:$A$111,0))))+HEX2DEC(C14))</f>
        <v>A026A10C</v>
      </c>
      <c r="E14" s="47" t="s">
        <v>36</v>
      </c>
      <c r="F14" s="47" t="s">
        <v>878</v>
      </c>
      <c r="G14" s="47" t="s">
        <v>44</v>
      </c>
      <c r="H14" s="48">
        <v>0</v>
      </c>
      <c r="I14" s="49" t="s">
        <v>842</v>
      </c>
      <c r="J14" s="47" t="s">
        <v>846</v>
      </c>
    </row>
    <row r="15" spans="1:10" ht="57.6">
      <c r="A15" s="4" t="s">
        <v>12</v>
      </c>
      <c r="B15" s="4" t="s">
        <v>404</v>
      </c>
      <c r="C15" s="6" t="s">
        <v>79</v>
      </c>
      <c r="D15" s="4" t="str">
        <f>DEC2HEX(HEX2DEC(INDEX(BaseAddressTable!$B$2:$B$73,(MATCH(A15,BaseAddressTable!$A$2:$A$73,0))))+HEX2DEC(C15))</f>
        <v>A026A10C</v>
      </c>
      <c r="E15" s="4" t="s">
        <v>36</v>
      </c>
      <c r="F15" s="4" t="s">
        <v>405</v>
      </c>
      <c r="G15" s="4" t="s">
        <v>406</v>
      </c>
      <c r="H15" s="6">
        <v>0</v>
      </c>
      <c r="I15" s="7" t="s">
        <v>879</v>
      </c>
      <c r="J15" s="4" t="s">
        <v>407</v>
      </c>
    </row>
    <row r="16" spans="1:10" s="50" customFormat="1">
      <c r="A16" s="47" t="s">
        <v>12</v>
      </c>
      <c r="B16" s="47" t="s">
        <v>847</v>
      </c>
      <c r="C16" s="48">
        <v>110</v>
      </c>
      <c r="D16" s="47" t="str">
        <f>DEC2HEX(HEX2DEC(INDEX([1]LoganBaseAddressTable!$B$2:$B$111,(MATCH(A16,[1]LoganBaseAddressTable!$A$2:$A$111,0))))+HEX2DEC(C16))</f>
        <v>A026A110</v>
      </c>
      <c r="E16" s="47" t="s">
        <v>36</v>
      </c>
      <c r="F16" s="47" t="s">
        <v>848</v>
      </c>
      <c r="G16" s="47" t="s">
        <v>37</v>
      </c>
      <c r="H16" s="48">
        <v>0</v>
      </c>
      <c r="I16" s="49" t="s">
        <v>849</v>
      </c>
      <c r="J16" s="47" t="s">
        <v>850</v>
      </c>
    </row>
    <row r="17" spans="1:10" s="50" customFormat="1" ht="28.8">
      <c r="A17" s="47" t="s">
        <v>12</v>
      </c>
      <c r="B17" s="47" t="s">
        <v>851</v>
      </c>
      <c r="C17" s="48">
        <v>120</v>
      </c>
      <c r="D17" s="47" t="str">
        <f>DEC2HEX(HEX2DEC(INDEX([1]LoganBaseAddressTable!$B$2:$B$111,(MATCH(A17,[1]LoganBaseAddressTable!$A$2:$A$111,0))))+HEX2DEC(C17))</f>
        <v>A026A120</v>
      </c>
      <c r="E17" s="47" t="s">
        <v>36</v>
      </c>
      <c r="F17" s="47" t="s">
        <v>852</v>
      </c>
      <c r="G17" s="47" t="s">
        <v>74</v>
      </c>
      <c r="H17" s="48">
        <v>0</v>
      </c>
      <c r="I17" s="49" t="s">
        <v>853</v>
      </c>
      <c r="J17" s="47" t="s">
        <v>854</v>
      </c>
    </row>
    <row r="18" spans="1:10" s="50" customFormat="1">
      <c r="A18" s="47" t="s">
        <v>12</v>
      </c>
      <c r="B18" s="47" t="s">
        <v>851</v>
      </c>
      <c r="C18" s="48">
        <v>120</v>
      </c>
      <c r="D18" s="47" t="str">
        <f>DEC2HEX(HEX2DEC(INDEX([1]LoganBaseAddressTable!$B$2:$B$111,(MATCH(A18,[1]LoganBaseAddressTable!$A$2:$A$111,0))))+HEX2DEC(C18))</f>
        <v>A026A120</v>
      </c>
      <c r="E18" s="47" t="s">
        <v>36</v>
      </c>
      <c r="F18" s="47" t="s">
        <v>872</v>
      </c>
      <c r="G18" s="47" t="s">
        <v>855</v>
      </c>
      <c r="H18" s="48">
        <v>0</v>
      </c>
      <c r="I18" s="51" t="s">
        <v>870</v>
      </c>
      <c r="J18" s="47" t="s">
        <v>871</v>
      </c>
    </row>
    <row r="19" spans="1:10" s="50" customFormat="1" ht="28.8">
      <c r="A19" s="47" t="s">
        <v>12</v>
      </c>
      <c r="B19" s="47" t="s">
        <v>851</v>
      </c>
      <c r="C19" s="48">
        <v>120</v>
      </c>
      <c r="D19" s="47" t="str">
        <f>DEC2HEX(HEX2DEC(INDEX([1]LoganBaseAddressTable!$B$2:$B$111,(MATCH(A19,[1]LoganBaseAddressTable!$A$2:$A$111,0))))+HEX2DEC(C19))</f>
        <v>A026A120</v>
      </c>
      <c r="E19" s="47" t="s">
        <v>36</v>
      </c>
      <c r="F19" s="47" t="s">
        <v>856</v>
      </c>
      <c r="G19" s="47" t="s">
        <v>857</v>
      </c>
      <c r="H19" s="48">
        <v>0</v>
      </c>
      <c r="I19" s="51" t="s">
        <v>858</v>
      </c>
      <c r="J19" s="47" t="s">
        <v>859</v>
      </c>
    </row>
    <row r="20" spans="1:10" s="50" customFormat="1">
      <c r="A20" s="47" t="s">
        <v>12</v>
      </c>
      <c r="B20" s="47" t="s">
        <v>851</v>
      </c>
      <c r="C20" s="48">
        <v>120</v>
      </c>
      <c r="D20" s="47" t="str">
        <f>DEC2HEX(HEX2DEC(INDEX([1]LoganBaseAddressTable!$B$2:$B$111,(MATCH(A20,[1]LoganBaseAddressTable!$A$2:$A$111,0))))+HEX2DEC(C20))</f>
        <v>A026A120</v>
      </c>
      <c r="E20" s="47" t="s">
        <v>36</v>
      </c>
      <c r="F20" s="47" t="s">
        <v>860</v>
      </c>
      <c r="G20" s="47" t="s">
        <v>861</v>
      </c>
      <c r="H20" s="48">
        <v>0</v>
      </c>
      <c r="I20" s="51" t="s">
        <v>80</v>
      </c>
      <c r="J20" s="47" t="s">
        <v>862</v>
      </c>
    </row>
    <row r="21" spans="1:10" s="50" customFormat="1">
      <c r="A21" s="47" t="s">
        <v>12</v>
      </c>
      <c r="B21" s="47" t="s">
        <v>851</v>
      </c>
      <c r="C21" s="48">
        <v>120</v>
      </c>
      <c r="D21" s="47" t="str">
        <f>DEC2HEX(HEX2DEC(INDEX([1]LoganBaseAddressTable!$B$2:$B$111,(MATCH(A21,[1]LoganBaseAddressTable!$A$2:$A$111,0))))+HEX2DEC(C21))</f>
        <v>A026A120</v>
      </c>
      <c r="E21" s="47" t="s">
        <v>36</v>
      </c>
      <c r="F21" s="47" t="s">
        <v>863</v>
      </c>
      <c r="G21" s="47" t="s">
        <v>52</v>
      </c>
      <c r="H21" s="48">
        <v>0</v>
      </c>
      <c r="I21" s="51" t="s">
        <v>864</v>
      </c>
      <c r="J21" s="47" t="s">
        <v>865</v>
      </c>
    </row>
    <row r="22" spans="1:10" s="50" customFormat="1">
      <c r="A22" s="47" t="s">
        <v>12</v>
      </c>
      <c r="B22" s="47" t="s">
        <v>866</v>
      </c>
      <c r="C22" s="48">
        <v>124</v>
      </c>
      <c r="D22" s="47" t="str">
        <f>DEC2HEX(HEX2DEC(INDEX([1]LoganBaseAddressTable!$B$2:$B$111,(MATCH(A22,[1]LoganBaseAddressTable!$A$2:$A$111,0))))+HEX2DEC(C22))</f>
        <v>A026A124</v>
      </c>
      <c r="E22" s="47" t="s">
        <v>36</v>
      </c>
      <c r="F22" s="47" t="s">
        <v>867</v>
      </c>
      <c r="G22" s="47" t="s">
        <v>37</v>
      </c>
      <c r="H22" s="48">
        <v>0</v>
      </c>
      <c r="I22" s="51" t="s">
        <v>868</v>
      </c>
      <c r="J22" s="47" t="s">
        <v>869</v>
      </c>
    </row>
    <row r="23" spans="1:10">
      <c r="A23" s="4" t="s">
        <v>12</v>
      </c>
      <c r="B23" s="4" t="s">
        <v>408</v>
      </c>
      <c r="C23" s="6">
        <v>200</v>
      </c>
      <c r="D23" s="4" t="str">
        <f>DEC2HEX(HEX2DEC(INDEX(BaseAddressTable!$B$2:$B$73,(MATCH(A23,BaseAddressTable!$A$2:$A$73,0))))+HEX2DEC(C23))</f>
        <v>A026A200</v>
      </c>
      <c r="E23" s="4" t="s">
        <v>53</v>
      </c>
      <c r="F23" s="4" t="s">
        <v>409</v>
      </c>
      <c r="G23" s="4" t="s">
        <v>49</v>
      </c>
      <c r="H23" s="6">
        <v>0</v>
      </c>
      <c r="I23" s="11" t="s">
        <v>410</v>
      </c>
      <c r="J23" s="4" t="s">
        <v>411</v>
      </c>
    </row>
    <row r="24" spans="1:10">
      <c r="A24" s="4" t="s">
        <v>12</v>
      </c>
      <c r="B24" s="4" t="s">
        <v>412</v>
      </c>
      <c r="C24" s="13" t="str">
        <f>DEC2HEX(HEX2DEC(C23)+4)</f>
        <v>204</v>
      </c>
      <c r="D24" s="4" t="str">
        <f>DEC2HEX(HEX2DEC(INDEX(BaseAddressTable!$B$2:$B$73,(MATCH(A24,BaseAddressTable!$A$2:$A$73,0))))+HEX2DEC(C24))</f>
        <v>A026A204</v>
      </c>
      <c r="E24" s="4" t="s">
        <v>53</v>
      </c>
      <c r="F24" s="4" t="s">
        <v>413</v>
      </c>
      <c r="G24" s="4" t="s">
        <v>49</v>
      </c>
      <c r="H24" s="6">
        <v>0</v>
      </c>
      <c r="I24" s="11" t="s">
        <v>414</v>
      </c>
      <c r="J24" s="4" t="s">
        <v>415</v>
      </c>
    </row>
    <row r="25" spans="1:10">
      <c r="A25" s="4" t="s">
        <v>12</v>
      </c>
      <c r="B25" s="4" t="s">
        <v>416</v>
      </c>
      <c r="C25" s="13" t="str">
        <f t="shared" ref="C25:C45" si="0">DEC2HEX(HEX2DEC(C24)+4)</f>
        <v>208</v>
      </c>
      <c r="D25" s="4" t="str">
        <f>DEC2HEX(HEX2DEC(INDEX(BaseAddressTable!$B$2:$B$73,(MATCH(A25,BaseAddressTable!$A$2:$A$73,0))))+HEX2DEC(C25))</f>
        <v>A026A208</v>
      </c>
      <c r="E25" s="4" t="s">
        <v>53</v>
      </c>
      <c r="F25" s="4" t="s">
        <v>417</v>
      </c>
      <c r="G25" s="4" t="s">
        <v>49</v>
      </c>
      <c r="H25" s="6">
        <v>0</v>
      </c>
      <c r="I25" s="11" t="s">
        <v>418</v>
      </c>
      <c r="J25" s="4" t="s">
        <v>419</v>
      </c>
    </row>
    <row r="26" spans="1:10">
      <c r="A26" s="4" t="s">
        <v>12</v>
      </c>
      <c r="B26" s="4" t="s">
        <v>420</v>
      </c>
      <c r="C26" s="13" t="str">
        <f t="shared" si="0"/>
        <v>20C</v>
      </c>
      <c r="D26" s="4" t="str">
        <f>DEC2HEX(HEX2DEC(INDEX(BaseAddressTable!$B$2:$B$73,(MATCH(A26,BaseAddressTable!$A$2:$A$73,0))))+HEX2DEC(C26))</f>
        <v>A026A20C</v>
      </c>
      <c r="E26" s="4" t="s">
        <v>53</v>
      </c>
      <c r="F26" s="4" t="s">
        <v>421</v>
      </c>
      <c r="G26" s="4" t="s">
        <v>49</v>
      </c>
      <c r="H26" s="6">
        <v>0</v>
      </c>
      <c r="I26" s="11" t="s">
        <v>422</v>
      </c>
      <c r="J26" s="4" t="s">
        <v>423</v>
      </c>
    </row>
    <row r="27" spans="1:10">
      <c r="A27" s="34" t="s">
        <v>12</v>
      </c>
      <c r="B27" s="34" t="s">
        <v>792</v>
      </c>
      <c r="C27" s="35" t="str">
        <f t="shared" si="0"/>
        <v>210</v>
      </c>
      <c r="D27" s="34" t="str">
        <f>DEC2HEX(HEX2DEC(INDEX(BaseAddressTable!$B$2:$B$73,(MATCH(A27,BaseAddressTable!$A$2:$A$73,0))))+HEX2DEC(C27))</f>
        <v>A026A210</v>
      </c>
      <c r="E27" s="34" t="s">
        <v>53</v>
      </c>
      <c r="F27" s="34" t="s">
        <v>788</v>
      </c>
      <c r="G27" s="34" t="s">
        <v>49</v>
      </c>
      <c r="H27" s="35">
        <v>0</v>
      </c>
      <c r="I27" s="42" t="s">
        <v>796</v>
      </c>
      <c r="J27" s="34" t="s">
        <v>800</v>
      </c>
    </row>
    <row r="28" spans="1:10">
      <c r="A28" s="34" t="s">
        <v>12</v>
      </c>
      <c r="B28" s="34" t="s">
        <v>793</v>
      </c>
      <c r="C28" s="35" t="str">
        <f t="shared" si="0"/>
        <v>214</v>
      </c>
      <c r="D28" s="34" t="str">
        <f>DEC2HEX(HEX2DEC(INDEX(BaseAddressTable!$B$2:$B$73,(MATCH(A28,BaseAddressTable!$A$2:$A$73,0))))+HEX2DEC(C28))</f>
        <v>A026A214</v>
      </c>
      <c r="E28" s="34" t="s">
        <v>53</v>
      </c>
      <c r="F28" s="34" t="s">
        <v>789</v>
      </c>
      <c r="G28" s="34" t="s">
        <v>49</v>
      </c>
      <c r="H28" s="35">
        <v>0</v>
      </c>
      <c r="I28" s="42" t="s">
        <v>797</v>
      </c>
      <c r="J28" s="34" t="s">
        <v>801</v>
      </c>
    </row>
    <row r="29" spans="1:10">
      <c r="A29" s="34" t="s">
        <v>12</v>
      </c>
      <c r="B29" s="34" t="s">
        <v>794</v>
      </c>
      <c r="C29" s="35" t="str">
        <f t="shared" si="0"/>
        <v>218</v>
      </c>
      <c r="D29" s="34" t="str">
        <f>DEC2HEX(HEX2DEC(INDEX(BaseAddressTable!$B$2:$B$73,(MATCH(A29,BaseAddressTable!$A$2:$A$73,0))))+HEX2DEC(C29))</f>
        <v>A026A218</v>
      </c>
      <c r="E29" s="34" t="s">
        <v>53</v>
      </c>
      <c r="F29" s="34" t="s">
        <v>790</v>
      </c>
      <c r="G29" s="34" t="s">
        <v>49</v>
      </c>
      <c r="H29" s="35">
        <v>0</v>
      </c>
      <c r="I29" s="42" t="s">
        <v>798</v>
      </c>
      <c r="J29" s="34" t="s">
        <v>802</v>
      </c>
    </row>
    <row r="30" spans="1:10">
      <c r="A30" s="34" t="s">
        <v>12</v>
      </c>
      <c r="B30" s="34" t="s">
        <v>795</v>
      </c>
      <c r="C30" s="35" t="str">
        <f t="shared" si="0"/>
        <v>21C</v>
      </c>
      <c r="D30" s="34" t="str">
        <f>DEC2HEX(HEX2DEC(INDEX(BaseAddressTable!$B$2:$B$73,(MATCH(A30,BaseAddressTable!$A$2:$A$73,0))))+HEX2DEC(C30))</f>
        <v>A026A21C</v>
      </c>
      <c r="E30" s="34" t="s">
        <v>53</v>
      </c>
      <c r="F30" s="34" t="s">
        <v>791</v>
      </c>
      <c r="G30" s="34" t="s">
        <v>49</v>
      </c>
      <c r="H30" s="35">
        <v>0</v>
      </c>
      <c r="I30" s="42" t="s">
        <v>799</v>
      </c>
      <c r="J30" s="34" t="s">
        <v>803</v>
      </c>
    </row>
    <row r="31" spans="1:10">
      <c r="A31" s="4" t="s">
        <v>12</v>
      </c>
      <c r="B31" s="4" t="s">
        <v>424</v>
      </c>
      <c r="C31" s="13" t="str">
        <f t="shared" si="0"/>
        <v>220</v>
      </c>
      <c r="D31" s="4" t="str">
        <f>DEC2HEX(HEX2DEC(INDEX(BaseAddressTable!$B$2:$B$73,(MATCH(A31,BaseAddressTable!$A$2:$A$73,0))))+HEX2DEC(C31))</f>
        <v>A026A220</v>
      </c>
      <c r="E31" s="4" t="s">
        <v>53</v>
      </c>
      <c r="F31" s="4" t="s">
        <v>425</v>
      </c>
      <c r="G31" s="4" t="s">
        <v>49</v>
      </c>
      <c r="H31" s="6">
        <v>0</v>
      </c>
      <c r="I31" s="4" t="s">
        <v>426</v>
      </c>
      <c r="J31" s="4" t="s">
        <v>427</v>
      </c>
    </row>
    <row r="32" spans="1:10" s="16" customFormat="1">
      <c r="A32" s="1" t="s">
        <v>12</v>
      </c>
      <c r="B32" s="1" t="s">
        <v>428</v>
      </c>
      <c r="C32" s="13" t="str">
        <f t="shared" si="0"/>
        <v>224</v>
      </c>
      <c r="D32" s="1" t="str">
        <f>DEC2HEX(HEX2DEC(INDEX(BaseAddressTable!$B$2:$B$73,(MATCH(A32,BaseAddressTable!$A$2:$A$73,0))))+HEX2DEC(C32))</f>
        <v>A026A224</v>
      </c>
      <c r="E32" s="1" t="s">
        <v>53</v>
      </c>
      <c r="F32" s="1" t="s">
        <v>429</v>
      </c>
      <c r="G32" s="1" t="s">
        <v>49</v>
      </c>
      <c r="H32" s="13">
        <v>0</v>
      </c>
      <c r="I32" s="1" t="s">
        <v>430</v>
      </c>
      <c r="J32" s="1" t="s">
        <v>431</v>
      </c>
    </row>
    <row r="33" spans="1:10" s="16" customFormat="1">
      <c r="A33" s="1" t="s">
        <v>12</v>
      </c>
      <c r="B33" s="1" t="s">
        <v>432</v>
      </c>
      <c r="C33" s="13" t="str">
        <f t="shared" si="0"/>
        <v>228</v>
      </c>
      <c r="D33" s="1" t="str">
        <f>DEC2HEX(HEX2DEC(INDEX(BaseAddressTable!$B$2:$B$73,(MATCH(A33,BaseAddressTable!$A$2:$A$73,0))))+HEX2DEC(C33))</f>
        <v>A026A228</v>
      </c>
      <c r="E33" s="1" t="s">
        <v>53</v>
      </c>
      <c r="F33" s="1" t="s">
        <v>433</v>
      </c>
      <c r="G33" s="1" t="s">
        <v>49</v>
      </c>
      <c r="H33" s="13">
        <v>0</v>
      </c>
      <c r="I33" s="1" t="s">
        <v>434</v>
      </c>
      <c r="J33" s="1" t="s">
        <v>435</v>
      </c>
    </row>
    <row r="34" spans="1:10" s="16" customFormat="1">
      <c r="A34" s="1" t="s">
        <v>12</v>
      </c>
      <c r="B34" s="1" t="s">
        <v>436</v>
      </c>
      <c r="C34" s="13" t="str">
        <f t="shared" si="0"/>
        <v>22C</v>
      </c>
      <c r="D34" s="1" t="str">
        <f>DEC2HEX(HEX2DEC(INDEX(BaseAddressTable!$B$2:$B$73,(MATCH(A34,BaseAddressTable!$A$2:$A$73,0))))+HEX2DEC(C34))</f>
        <v>A026A22C</v>
      </c>
      <c r="E34" s="1" t="s">
        <v>53</v>
      </c>
      <c r="F34" s="1" t="s">
        <v>437</v>
      </c>
      <c r="G34" s="1" t="s">
        <v>49</v>
      </c>
      <c r="H34" s="13">
        <v>0</v>
      </c>
      <c r="I34" s="1" t="s">
        <v>438</v>
      </c>
      <c r="J34" s="1" t="s">
        <v>439</v>
      </c>
    </row>
    <row r="35" spans="1:10">
      <c r="A35" s="34" t="s">
        <v>12</v>
      </c>
      <c r="B35" s="34" t="s">
        <v>772</v>
      </c>
      <c r="C35" s="35" t="str">
        <f t="shared" si="0"/>
        <v>230</v>
      </c>
      <c r="D35" s="34" t="str">
        <f>DEC2HEX(HEX2DEC(INDEX(BaseAddressTable!$B$2:$B$73,(MATCH(A35,BaseAddressTable!$A$2:$A$73,0))))+HEX2DEC(C35))</f>
        <v>A026A230</v>
      </c>
      <c r="E35" s="34" t="s">
        <v>53</v>
      </c>
      <c r="F35" s="34" t="s">
        <v>776</v>
      </c>
      <c r="G35" s="34" t="s">
        <v>49</v>
      </c>
      <c r="H35" s="35">
        <v>0</v>
      </c>
      <c r="I35" s="34" t="s">
        <v>780</v>
      </c>
      <c r="J35" s="34" t="s">
        <v>784</v>
      </c>
    </row>
    <row r="36" spans="1:10" s="16" customFormat="1">
      <c r="A36" s="34" t="s">
        <v>12</v>
      </c>
      <c r="B36" s="34" t="s">
        <v>773</v>
      </c>
      <c r="C36" s="35" t="str">
        <f t="shared" si="0"/>
        <v>234</v>
      </c>
      <c r="D36" s="34" t="str">
        <f>DEC2HEX(HEX2DEC(INDEX(BaseAddressTable!$B$2:$B$73,(MATCH(A36,BaseAddressTable!$A$2:$A$73,0))))+HEX2DEC(C36))</f>
        <v>A026A234</v>
      </c>
      <c r="E36" s="34" t="s">
        <v>53</v>
      </c>
      <c r="F36" s="34" t="s">
        <v>777</v>
      </c>
      <c r="G36" s="34" t="s">
        <v>49</v>
      </c>
      <c r="H36" s="35">
        <v>0</v>
      </c>
      <c r="I36" s="34" t="s">
        <v>781</v>
      </c>
      <c r="J36" s="34" t="s">
        <v>785</v>
      </c>
    </row>
    <row r="37" spans="1:10" s="16" customFormat="1">
      <c r="A37" s="34" t="s">
        <v>12</v>
      </c>
      <c r="B37" s="34" t="s">
        <v>774</v>
      </c>
      <c r="C37" s="35" t="str">
        <f t="shared" si="0"/>
        <v>238</v>
      </c>
      <c r="D37" s="34" t="str">
        <f>DEC2HEX(HEX2DEC(INDEX(BaseAddressTable!$B$2:$B$73,(MATCH(A37,BaseAddressTable!$A$2:$A$73,0))))+HEX2DEC(C37))</f>
        <v>A026A238</v>
      </c>
      <c r="E37" s="34" t="s">
        <v>53</v>
      </c>
      <c r="F37" s="34" t="s">
        <v>778</v>
      </c>
      <c r="G37" s="34" t="s">
        <v>49</v>
      </c>
      <c r="H37" s="35">
        <v>0</v>
      </c>
      <c r="I37" s="34" t="s">
        <v>782</v>
      </c>
      <c r="J37" s="34" t="s">
        <v>786</v>
      </c>
    </row>
    <row r="38" spans="1:10" s="16" customFormat="1">
      <c r="A38" s="34" t="s">
        <v>12</v>
      </c>
      <c r="B38" s="34" t="s">
        <v>775</v>
      </c>
      <c r="C38" s="35" t="str">
        <f t="shared" si="0"/>
        <v>23C</v>
      </c>
      <c r="D38" s="34" t="str">
        <f>DEC2HEX(HEX2DEC(INDEX(BaseAddressTable!$B$2:$B$73,(MATCH(A38,BaseAddressTable!$A$2:$A$73,0))))+HEX2DEC(C38))</f>
        <v>A026A23C</v>
      </c>
      <c r="E38" s="34" t="s">
        <v>53</v>
      </c>
      <c r="F38" s="34" t="s">
        <v>779</v>
      </c>
      <c r="G38" s="34" t="s">
        <v>49</v>
      </c>
      <c r="H38" s="35">
        <v>0</v>
      </c>
      <c r="I38" s="34" t="s">
        <v>783</v>
      </c>
      <c r="J38" s="34" t="s">
        <v>787</v>
      </c>
    </row>
    <row r="39" spans="1:10" s="16" customFormat="1">
      <c r="A39" s="1" t="s">
        <v>12</v>
      </c>
      <c r="B39" s="1" t="s">
        <v>440</v>
      </c>
      <c r="C39" s="13" t="str">
        <f t="shared" si="0"/>
        <v>240</v>
      </c>
      <c r="D39" s="1" t="str">
        <f>DEC2HEX(HEX2DEC(INDEX(BaseAddressTable!$B$2:$B$73,(MATCH(A39,BaseAddressTable!$A$2:$A$73,0))))+HEX2DEC(C39))</f>
        <v>A026A240</v>
      </c>
      <c r="E39" s="1" t="s">
        <v>53</v>
      </c>
      <c r="F39" s="1" t="s">
        <v>441</v>
      </c>
      <c r="G39" s="1" t="s">
        <v>49</v>
      </c>
      <c r="H39" s="1">
        <v>0</v>
      </c>
      <c r="I39" s="1" t="s">
        <v>442</v>
      </c>
      <c r="J39" s="1" t="s">
        <v>443</v>
      </c>
    </row>
    <row r="40" spans="1:10" s="16" customFormat="1">
      <c r="A40" s="1" t="s">
        <v>12</v>
      </c>
      <c r="B40" s="1" t="s">
        <v>444</v>
      </c>
      <c r="C40" s="13" t="str">
        <f t="shared" si="0"/>
        <v>244</v>
      </c>
      <c r="D40" s="1" t="str">
        <f>DEC2HEX(HEX2DEC(INDEX(BaseAddressTable!$B$2:$B$73,(MATCH(A40,BaseAddressTable!$A$2:$A$73,0))))+HEX2DEC(C40))</f>
        <v>A026A244</v>
      </c>
      <c r="E40" s="1" t="s">
        <v>53</v>
      </c>
      <c r="F40" s="1" t="s">
        <v>445</v>
      </c>
      <c r="G40" s="1" t="s">
        <v>49</v>
      </c>
      <c r="H40" s="1">
        <v>0</v>
      </c>
      <c r="I40" s="1" t="s">
        <v>446</v>
      </c>
      <c r="J40" s="1" t="s">
        <v>447</v>
      </c>
    </row>
    <row r="41" spans="1:10" s="16" customFormat="1">
      <c r="A41" s="1" t="s">
        <v>12</v>
      </c>
      <c r="B41" s="1" t="s">
        <v>448</v>
      </c>
      <c r="C41" s="13" t="str">
        <f t="shared" si="0"/>
        <v>248</v>
      </c>
      <c r="D41" s="1" t="str">
        <f>DEC2HEX(HEX2DEC(INDEX(BaseAddressTable!$B$2:$B$73,(MATCH(A41,BaseAddressTable!$A$2:$A$73,0))))+HEX2DEC(C41))</f>
        <v>A026A248</v>
      </c>
      <c r="E41" s="1" t="s">
        <v>53</v>
      </c>
      <c r="F41" s="1" t="s">
        <v>449</v>
      </c>
      <c r="G41" s="1" t="s">
        <v>49</v>
      </c>
      <c r="H41" s="1">
        <v>0</v>
      </c>
      <c r="I41" s="1" t="s">
        <v>450</v>
      </c>
      <c r="J41" s="1" t="s">
        <v>451</v>
      </c>
    </row>
    <row r="42" spans="1:10" s="16" customFormat="1">
      <c r="A42" s="1" t="s">
        <v>12</v>
      </c>
      <c r="B42" s="1" t="s">
        <v>452</v>
      </c>
      <c r="C42" s="13" t="str">
        <f t="shared" si="0"/>
        <v>24C</v>
      </c>
      <c r="D42" s="1" t="str">
        <f>DEC2HEX(HEX2DEC(INDEX(BaseAddressTable!$B$2:$B$73,(MATCH(A42,BaseAddressTable!$A$2:$A$73,0))))+HEX2DEC(C42))</f>
        <v>A026A24C</v>
      </c>
      <c r="E42" s="1" t="s">
        <v>53</v>
      </c>
      <c r="F42" s="1" t="s">
        <v>453</v>
      </c>
      <c r="G42" s="1" t="s">
        <v>49</v>
      </c>
      <c r="H42" s="1">
        <v>0</v>
      </c>
      <c r="I42" s="1" t="s">
        <v>454</v>
      </c>
      <c r="J42" s="1" t="s">
        <v>455</v>
      </c>
    </row>
    <row r="43" spans="1:10" s="16" customFormat="1">
      <c r="A43" s="34" t="s">
        <v>12</v>
      </c>
      <c r="B43" s="34" t="s">
        <v>756</v>
      </c>
      <c r="C43" s="35" t="str">
        <f t="shared" si="0"/>
        <v>250</v>
      </c>
      <c r="D43" s="34" t="str">
        <f>DEC2HEX(HEX2DEC(INDEX(BaseAddressTable!$B$2:$B$73,(MATCH(A43,BaseAddressTable!$A$2:$A$73,0))))+HEX2DEC(C43))</f>
        <v>A026A250</v>
      </c>
      <c r="E43" s="34" t="s">
        <v>53</v>
      </c>
      <c r="F43" s="34" t="s">
        <v>760</v>
      </c>
      <c r="G43" s="34" t="s">
        <v>49</v>
      </c>
      <c r="H43" s="34">
        <v>0</v>
      </c>
      <c r="I43" s="34" t="s">
        <v>764</v>
      </c>
      <c r="J43" s="34" t="s">
        <v>768</v>
      </c>
    </row>
    <row r="44" spans="1:10" s="16" customFormat="1">
      <c r="A44" s="34" t="s">
        <v>12</v>
      </c>
      <c r="B44" s="34" t="s">
        <v>757</v>
      </c>
      <c r="C44" s="35" t="str">
        <f t="shared" si="0"/>
        <v>254</v>
      </c>
      <c r="D44" s="34" t="str">
        <f>DEC2HEX(HEX2DEC(INDEX(BaseAddressTable!$B$2:$B$73,(MATCH(A44,BaseAddressTable!$A$2:$A$73,0))))+HEX2DEC(C44))</f>
        <v>A026A254</v>
      </c>
      <c r="E44" s="34" t="s">
        <v>53</v>
      </c>
      <c r="F44" s="34" t="s">
        <v>761</v>
      </c>
      <c r="G44" s="34" t="s">
        <v>49</v>
      </c>
      <c r="H44" s="34">
        <v>0</v>
      </c>
      <c r="I44" s="34" t="s">
        <v>765</v>
      </c>
      <c r="J44" s="34" t="s">
        <v>769</v>
      </c>
    </row>
    <row r="45" spans="1:10" s="16" customFormat="1">
      <c r="A45" s="34" t="s">
        <v>12</v>
      </c>
      <c r="B45" s="34" t="s">
        <v>758</v>
      </c>
      <c r="C45" s="35" t="str">
        <f t="shared" si="0"/>
        <v>258</v>
      </c>
      <c r="D45" s="34" t="str">
        <f>DEC2HEX(HEX2DEC(INDEX(BaseAddressTable!$B$2:$B$73,(MATCH(A45,BaseAddressTable!$A$2:$A$73,0))))+HEX2DEC(C45))</f>
        <v>A026A258</v>
      </c>
      <c r="E45" s="34" t="s">
        <v>53</v>
      </c>
      <c r="F45" s="34" t="s">
        <v>762</v>
      </c>
      <c r="G45" s="34" t="s">
        <v>49</v>
      </c>
      <c r="H45" s="34">
        <v>0</v>
      </c>
      <c r="I45" s="34" t="s">
        <v>766</v>
      </c>
      <c r="J45" s="34" t="s">
        <v>770</v>
      </c>
    </row>
    <row r="46" spans="1:10" s="16" customFormat="1">
      <c r="A46" s="34" t="s">
        <v>12</v>
      </c>
      <c r="B46" s="34" t="s">
        <v>759</v>
      </c>
      <c r="C46" s="35" t="str">
        <f>DEC2HEX(HEX2DEC(C45)+4)</f>
        <v>25C</v>
      </c>
      <c r="D46" s="34" t="str">
        <f>DEC2HEX(HEX2DEC(INDEX(BaseAddressTable!$B$2:$B$73,(MATCH(A46,BaseAddressTable!$A$2:$A$73,0))))+HEX2DEC(C46))</f>
        <v>A026A25C</v>
      </c>
      <c r="E46" s="34" t="s">
        <v>53</v>
      </c>
      <c r="F46" s="34" t="s">
        <v>763</v>
      </c>
      <c r="G46" s="34" t="s">
        <v>49</v>
      </c>
      <c r="H46" s="34">
        <v>0</v>
      </c>
      <c r="I46" s="34" t="s">
        <v>767</v>
      </c>
      <c r="J46" s="34" t="s">
        <v>771</v>
      </c>
    </row>
    <row r="47" spans="1:10" s="16" customFormat="1">
      <c r="A47" s="1" t="s">
        <v>12</v>
      </c>
      <c r="B47" s="1" t="s">
        <v>456</v>
      </c>
      <c r="C47" s="13" t="s">
        <v>814</v>
      </c>
      <c r="D47" s="1" t="str">
        <f>DEC2HEX(HEX2DEC(INDEX(BaseAddressTable!$B$2:$B$73,(MATCH(A47,BaseAddressTable!$A$2:$A$73,0))))+HEX2DEC(C47))</f>
        <v>A026BF00</v>
      </c>
      <c r="E47" s="1" t="s">
        <v>36</v>
      </c>
      <c r="F47" s="1" t="s">
        <v>457</v>
      </c>
      <c r="G47" s="1" t="s">
        <v>49</v>
      </c>
      <c r="H47" s="1">
        <v>0</v>
      </c>
      <c r="I47" s="1" t="s">
        <v>458</v>
      </c>
      <c r="J47" s="1" t="s">
        <v>459</v>
      </c>
    </row>
    <row r="48" spans="1:10" s="16" customFormat="1">
      <c r="A48" s="1" t="s">
        <v>12</v>
      </c>
      <c r="B48" s="1" t="s">
        <v>460</v>
      </c>
      <c r="C48" s="13" t="str">
        <f t="shared" ref="C48:C66" si="1">DEC2HEX(HEX2DEC(C47)+4)</f>
        <v>1F04</v>
      </c>
      <c r="D48" s="1" t="str">
        <f>DEC2HEX(HEX2DEC(INDEX(BaseAddressTable!$B$2:$B$73,(MATCH(A48,BaseAddressTable!$A$2:$A$73,0))))+HEX2DEC(C48))</f>
        <v>A026BF04</v>
      </c>
      <c r="E48" s="1" t="s">
        <v>36</v>
      </c>
      <c r="F48" s="1" t="s">
        <v>461</v>
      </c>
      <c r="G48" s="1" t="s">
        <v>49</v>
      </c>
      <c r="H48" s="1">
        <v>0</v>
      </c>
      <c r="I48" s="1" t="s">
        <v>462</v>
      </c>
      <c r="J48" s="1" t="s">
        <v>463</v>
      </c>
    </row>
    <row r="49" spans="1:10" s="16" customFormat="1">
      <c r="A49" s="1" t="s">
        <v>12</v>
      </c>
      <c r="B49" s="1" t="s">
        <v>464</v>
      </c>
      <c r="C49" s="13" t="str">
        <f t="shared" si="1"/>
        <v>1F08</v>
      </c>
      <c r="D49" s="1" t="str">
        <f>DEC2HEX(HEX2DEC(INDEX(BaseAddressTable!$B$2:$B$73,(MATCH(A49,BaseAddressTable!$A$2:$A$73,0))))+HEX2DEC(C49))</f>
        <v>A026BF08</v>
      </c>
      <c r="E49" s="1" t="s">
        <v>36</v>
      </c>
      <c r="F49" s="1" t="s">
        <v>465</v>
      </c>
      <c r="G49" s="1" t="s">
        <v>49</v>
      </c>
      <c r="H49" s="1">
        <v>0</v>
      </c>
      <c r="I49" s="1" t="s">
        <v>466</v>
      </c>
      <c r="J49" s="1" t="s">
        <v>467</v>
      </c>
    </row>
    <row r="50" spans="1:10" s="16" customFormat="1">
      <c r="A50" s="1" t="s">
        <v>12</v>
      </c>
      <c r="B50" s="1" t="s">
        <v>468</v>
      </c>
      <c r="C50" s="13" t="str">
        <f t="shared" si="1"/>
        <v>1F0C</v>
      </c>
      <c r="D50" s="1" t="str">
        <f>DEC2HEX(HEX2DEC(INDEX(BaseAddressTable!$B$2:$B$73,(MATCH(A50,BaseAddressTable!$A$2:$A$73,0))))+HEX2DEC(C50))</f>
        <v>A026BF0C</v>
      </c>
      <c r="E50" s="1" t="s">
        <v>36</v>
      </c>
      <c r="F50" s="1" t="s">
        <v>469</v>
      </c>
      <c r="G50" s="1" t="s">
        <v>49</v>
      </c>
      <c r="H50" s="1">
        <v>0</v>
      </c>
      <c r="I50" s="1" t="s">
        <v>466</v>
      </c>
      <c r="J50" s="1" t="s">
        <v>470</v>
      </c>
    </row>
    <row r="51" spans="1:10" s="16" customFormat="1">
      <c r="A51" s="1" t="s">
        <v>12</v>
      </c>
      <c r="B51" s="1" t="s">
        <v>471</v>
      </c>
      <c r="C51" s="13" t="str">
        <f t="shared" si="1"/>
        <v>1F10</v>
      </c>
      <c r="D51" s="1" t="str">
        <f>DEC2HEX(HEX2DEC(INDEX(BaseAddressTable!$B$2:$B$73,(MATCH(A51,BaseAddressTable!$A$2:$A$73,0))))+HEX2DEC(C51))</f>
        <v>A026BF10</v>
      </c>
      <c r="E51" s="1" t="s">
        <v>36</v>
      </c>
      <c r="F51" s="1" t="s">
        <v>472</v>
      </c>
      <c r="G51" s="1" t="s">
        <v>49</v>
      </c>
      <c r="H51" s="1">
        <v>0</v>
      </c>
      <c r="I51" s="1" t="s">
        <v>466</v>
      </c>
      <c r="J51" s="1" t="s">
        <v>473</v>
      </c>
    </row>
    <row r="52" spans="1:10" s="16" customFormat="1">
      <c r="A52" s="1" t="s">
        <v>12</v>
      </c>
      <c r="B52" s="1" t="s">
        <v>474</v>
      </c>
      <c r="C52" s="13" t="str">
        <f t="shared" si="1"/>
        <v>1F14</v>
      </c>
      <c r="D52" s="1" t="str">
        <f>DEC2HEX(HEX2DEC(INDEX(BaseAddressTable!$B$2:$B$73,(MATCH(A52,BaseAddressTable!$A$2:$A$73,0))))+HEX2DEC(C52))</f>
        <v>A026BF14</v>
      </c>
      <c r="E52" s="1" t="s">
        <v>36</v>
      </c>
      <c r="F52" s="1" t="s">
        <v>475</v>
      </c>
      <c r="G52" s="1" t="s">
        <v>49</v>
      </c>
      <c r="H52" s="1">
        <v>0</v>
      </c>
      <c r="I52" s="1" t="s">
        <v>466</v>
      </c>
      <c r="J52" s="1" t="s">
        <v>476</v>
      </c>
    </row>
    <row r="53" spans="1:10" s="16" customFormat="1">
      <c r="A53" s="1" t="s">
        <v>12</v>
      </c>
      <c r="B53" s="1" t="s">
        <v>477</v>
      </c>
      <c r="C53" s="13" t="str">
        <f t="shared" si="1"/>
        <v>1F18</v>
      </c>
      <c r="D53" s="1" t="str">
        <f>DEC2HEX(HEX2DEC(INDEX(BaseAddressTable!$B$2:$B$73,(MATCH(A53,BaseAddressTable!$A$2:$A$73,0))))+HEX2DEC(C53))</f>
        <v>A026BF18</v>
      </c>
      <c r="E53" s="1" t="s">
        <v>36</v>
      </c>
      <c r="F53" s="1" t="s">
        <v>478</v>
      </c>
      <c r="G53" s="1" t="s">
        <v>49</v>
      </c>
      <c r="H53" s="1">
        <v>0</v>
      </c>
      <c r="I53" s="1" t="s">
        <v>466</v>
      </c>
      <c r="J53" s="1" t="s">
        <v>479</v>
      </c>
    </row>
    <row r="54" spans="1:10" s="16" customFormat="1">
      <c r="A54" s="1" t="s">
        <v>12</v>
      </c>
      <c r="B54" s="1" t="s">
        <v>480</v>
      </c>
      <c r="C54" s="13" t="str">
        <f t="shared" si="1"/>
        <v>1F1C</v>
      </c>
      <c r="D54" s="1" t="str">
        <f>DEC2HEX(HEX2DEC(INDEX(BaseAddressTable!$B$2:$B$73,(MATCH(A54,BaseAddressTable!$A$2:$A$73,0))))+HEX2DEC(C54))</f>
        <v>A026BF1C</v>
      </c>
      <c r="E54" s="1" t="s">
        <v>36</v>
      </c>
      <c r="F54" s="1" t="s">
        <v>481</v>
      </c>
      <c r="G54" s="1" t="s">
        <v>49</v>
      </c>
      <c r="H54" s="1">
        <v>0</v>
      </c>
      <c r="I54" s="1" t="s">
        <v>466</v>
      </c>
      <c r="J54" s="1" t="s">
        <v>482</v>
      </c>
    </row>
    <row r="55" spans="1:10" s="16" customFormat="1">
      <c r="A55" s="1" t="s">
        <v>12</v>
      </c>
      <c r="B55" s="1" t="s">
        <v>483</v>
      </c>
      <c r="C55" s="13" t="str">
        <f t="shared" si="1"/>
        <v>1F20</v>
      </c>
      <c r="D55" s="1" t="str">
        <f>DEC2HEX(HEX2DEC(INDEX(BaseAddressTable!$B$2:$B$73,(MATCH(A55,BaseAddressTable!$A$2:$A$73,0))))+HEX2DEC(C55))</f>
        <v>A026BF20</v>
      </c>
      <c r="E55" s="1" t="s">
        <v>53</v>
      </c>
      <c r="F55" s="1" t="s">
        <v>484</v>
      </c>
      <c r="G55" s="1" t="s">
        <v>49</v>
      </c>
      <c r="H55" s="1">
        <v>0</v>
      </c>
      <c r="I55" s="1" t="s">
        <v>485</v>
      </c>
      <c r="J55" s="1" t="s">
        <v>486</v>
      </c>
    </row>
    <row r="56" spans="1:10" s="16" customFormat="1">
      <c r="A56" s="1" t="s">
        <v>12</v>
      </c>
      <c r="B56" s="1" t="s">
        <v>487</v>
      </c>
      <c r="C56" s="13" t="str">
        <f t="shared" si="1"/>
        <v>1F24</v>
      </c>
      <c r="D56" s="1" t="str">
        <f>DEC2HEX(HEX2DEC(INDEX(BaseAddressTable!$B$2:$B$73,(MATCH(A56,BaseAddressTable!$A$2:$A$73,0))))+HEX2DEC(C56))</f>
        <v>A026BF24</v>
      </c>
      <c r="E56" s="1" t="s">
        <v>53</v>
      </c>
      <c r="F56" s="1" t="s">
        <v>488</v>
      </c>
      <c r="G56" s="1" t="s">
        <v>49</v>
      </c>
      <c r="H56" s="1">
        <v>0</v>
      </c>
      <c r="I56" s="1" t="s">
        <v>485</v>
      </c>
      <c r="J56" s="1" t="s">
        <v>489</v>
      </c>
    </row>
    <row r="57" spans="1:10" s="16" customFormat="1">
      <c r="A57" s="1" t="s">
        <v>12</v>
      </c>
      <c r="B57" s="1" t="s">
        <v>490</v>
      </c>
      <c r="C57" s="13" t="str">
        <f t="shared" si="1"/>
        <v>1F28</v>
      </c>
      <c r="D57" s="1" t="str">
        <f>DEC2HEX(HEX2DEC(INDEX(BaseAddressTable!$B$2:$B$73,(MATCH(A57,BaseAddressTable!$A$2:$A$73,0))))+HEX2DEC(C57))</f>
        <v>A026BF28</v>
      </c>
      <c r="E57" s="1" t="s">
        <v>53</v>
      </c>
      <c r="F57" s="1" t="s">
        <v>491</v>
      </c>
      <c r="G57" s="1" t="s">
        <v>49</v>
      </c>
      <c r="H57" s="1">
        <v>0</v>
      </c>
      <c r="I57" s="1" t="s">
        <v>485</v>
      </c>
      <c r="J57" s="1" t="s">
        <v>492</v>
      </c>
    </row>
    <row r="58" spans="1:10" s="16" customFormat="1">
      <c r="A58" s="1" t="s">
        <v>12</v>
      </c>
      <c r="B58" s="1" t="s">
        <v>493</v>
      </c>
      <c r="C58" s="13" t="str">
        <f t="shared" si="1"/>
        <v>1F2C</v>
      </c>
      <c r="D58" s="1" t="str">
        <f>DEC2HEX(HEX2DEC(INDEX(BaseAddressTable!$B$2:$B$73,(MATCH(A58,BaseAddressTable!$A$2:$A$73,0))))+HEX2DEC(C58))</f>
        <v>A026BF2C</v>
      </c>
      <c r="E58" s="1" t="s">
        <v>53</v>
      </c>
      <c r="F58" s="1" t="s">
        <v>494</v>
      </c>
      <c r="G58" s="1" t="s">
        <v>49</v>
      </c>
      <c r="H58" s="1">
        <v>0</v>
      </c>
      <c r="I58" s="1" t="s">
        <v>485</v>
      </c>
      <c r="J58" s="1" t="s">
        <v>495</v>
      </c>
    </row>
    <row r="59" spans="1:10" s="16" customFormat="1">
      <c r="A59" s="1" t="s">
        <v>12</v>
      </c>
      <c r="B59" s="1" t="s">
        <v>496</v>
      </c>
      <c r="C59" s="13" t="str">
        <f t="shared" si="1"/>
        <v>1F30</v>
      </c>
      <c r="D59" s="1" t="str">
        <f>DEC2HEX(HEX2DEC(INDEX(BaseAddressTable!$B$2:$B$73,(MATCH(A59,BaseAddressTable!$A$2:$A$73,0))))+HEX2DEC(C59))</f>
        <v>A026BF30</v>
      </c>
      <c r="E59" s="1" t="s">
        <v>53</v>
      </c>
      <c r="F59" s="1" t="s">
        <v>497</v>
      </c>
      <c r="G59" s="1" t="s">
        <v>49</v>
      </c>
      <c r="H59" s="1">
        <v>0</v>
      </c>
      <c r="I59" s="1" t="s">
        <v>485</v>
      </c>
      <c r="J59" s="1" t="s">
        <v>498</v>
      </c>
    </row>
    <row r="60" spans="1:10" s="16" customFormat="1">
      <c r="A60" s="1" t="s">
        <v>12</v>
      </c>
      <c r="B60" s="1" t="s">
        <v>499</v>
      </c>
      <c r="C60" s="13" t="str">
        <f t="shared" si="1"/>
        <v>1F34</v>
      </c>
      <c r="D60" s="1" t="str">
        <f>DEC2HEX(HEX2DEC(INDEX(BaseAddressTable!$B$2:$B$73,(MATCH(A60,BaseAddressTable!$A$2:$A$73,0))))+HEX2DEC(C60))</f>
        <v>A026BF34</v>
      </c>
      <c r="E60" s="1" t="s">
        <v>53</v>
      </c>
      <c r="F60" s="1" t="s">
        <v>500</v>
      </c>
      <c r="G60" s="1" t="s">
        <v>49</v>
      </c>
      <c r="H60" s="1">
        <v>0</v>
      </c>
      <c r="I60" s="1" t="s">
        <v>485</v>
      </c>
      <c r="J60" s="1" t="s">
        <v>501</v>
      </c>
    </row>
    <row r="61" spans="1:10" s="16" customFormat="1">
      <c r="A61" s="1" t="s">
        <v>12</v>
      </c>
      <c r="B61" s="1" t="s">
        <v>502</v>
      </c>
      <c r="C61" s="13" t="str">
        <f t="shared" si="1"/>
        <v>1F38</v>
      </c>
      <c r="D61" s="1" t="str">
        <f>DEC2HEX(HEX2DEC(INDEX(BaseAddressTable!$B$2:$B$73,(MATCH(A61,BaseAddressTable!$A$2:$A$73,0))))+HEX2DEC(C61))</f>
        <v>A026BF38</v>
      </c>
      <c r="E61" s="1" t="s">
        <v>53</v>
      </c>
      <c r="F61" s="1" t="s">
        <v>503</v>
      </c>
      <c r="G61" s="1" t="s">
        <v>49</v>
      </c>
      <c r="H61" s="1">
        <v>0</v>
      </c>
      <c r="I61" s="1" t="s">
        <v>485</v>
      </c>
      <c r="J61" s="1" t="s">
        <v>504</v>
      </c>
    </row>
    <row r="62" spans="1:10" s="16" customFormat="1">
      <c r="A62" s="1" t="s">
        <v>12</v>
      </c>
      <c r="B62" s="1" t="s">
        <v>505</v>
      </c>
      <c r="C62" s="13" t="str">
        <f t="shared" si="1"/>
        <v>1F3C</v>
      </c>
      <c r="D62" s="1" t="str">
        <f>DEC2HEX(HEX2DEC(INDEX(BaseAddressTable!$B$2:$B$73,(MATCH(A62,BaseAddressTable!$A$2:$A$73,0))))+HEX2DEC(C62))</f>
        <v>A026BF3C</v>
      </c>
      <c r="E62" s="1" t="s">
        <v>53</v>
      </c>
      <c r="F62" s="1" t="s">
        <v>506</v>
      </c>
      <c r="G62" s="1" t="s">
        <v>49</v>
      </c>
      <c r="H62" s="1">
        <v>0</v>
      </c>
      <c r="I62" s="1" t="s">
        <v>485</v>
      </c>
      <c r="J62" s="1" t="s">
        <v>507</v>
      </c>
    </row>
    <row r="63" spans="1:10" s="16" customFormat="1">
      <c r="A63" s="1" t="s">
        <v>12</v>
      </c>
      <c r="B63" s="1" t="s">
        <v>508</v>
      </c>
      <c r="C63" s="13" t="str">
        <f t="shared" si="1"/>
        <v>1F40</v>
      </c>
      <c r="D63" s="1" t="str">
        <f>DEC2HEX(HEX2DEC(INDEX(BaseAddressTable!$B$2:$B$73,(MATCH(A63,BaseAddressTable!$A$2:$A$73,0))))+HEX2DEC(C63))</f>
        <v>A026BF40</v>
      </c>
      <c r="E63" s="1" t="s">
        <v>36</v>
      </c>
      <c r="F63" s="1" t="s">
        <v>509</v>
      </c>
      <c r="G63" s="1" t="s">
        <v>49</v>
      </c>
      <c r="H63" s="1">
        <v>0</v>
      </c>
      <c r="I63" s="1" t="s">
        <v>510</v>
      </c>
      <c r="J63" s="1" t="s">
        <v>511</v>
      </c>
    </row>
    <row r="64" spans="1:10" s="16" customFormat="1">
      <c r="A64" s="1" t="s">
        <v>12</v>
      </c>
      <c r="B64" s="1" t="s">
        <v>512</v>
      </c>
      <c r="C64" s="13" t="str">
        <f t="shared" si="1"/>
        <v>1F44</v>
      </c>
      <c r="D64" s="1" t="str">
        <f>DEC2HEX(HEX2DEC(INDEX(BaseAddressTable!$B$2:$B$73,(MATCH(A64,BaseAddressTable!$A$2:$A$73,0))))+HEX2DEC(C64))</f>
        <v>A026BF44</v>
      </c>
      <c r="E64" s="1" t="s">
        <v>36</v>
      </c>
      <c r="F64" s="1" t="s">
        <v>513</v>
      </c>
      <c r="G64" s="1" t="s">
        <v>49</v>
      </c>
      <c r="H64" s="1">
        <v>0</v>
      </c>
      <c r="I64" s="1" t="s">
        <v>510</v>
      </c>
      <c r="J64" s="1" t="s">
        <v>514</v>
      </c>
    </row>
    <row r="65" spans="1:10" s="16" customFormat="1">
      <c r="A65" s="1" t="s">
        <v>12</v>
      </c>
      <c r="B65" s="1" t="s">
        <v>515</v>
      </c>
      <c r="C65" s="13" t="str">
        <f t="shared" si="1"/>
        <v>1F48</v>
      </c>
      <c r="D65" s="1" t="str">
        <f>DEC2HEX(HEX2DEC(INDEX(BaseAddressTable!$B$2:$B$73,(MATCH(A65,BaseAddressTable!$A$2:$A$73,0))))+HEX2DEC(C65))</f>
        <v>A026BF48</v>
      </c>
      <c r="E65" s="1" t="s">
        <v>36</v>
      </c>
      <c r="F65" s="1" t="s">
        <v>516</v>
      </c>
      <c r="G65" s="1" t="s">
        <v>49</v>
      </c>
      <c r="H65" s="1">
        <v>0</v>
      </c>
      <c r="I65" s="1" t="s">
        <v>510</v>
      </c>
      <c r="J65" s="1" t="s">
        <v>517</v>
      </c>
    </row>
    <row r="66" spans="1:10" s="16" customFormat="1">
      <c r="A66" s="1" t="s">
        <v>12</v>
      </c>
      <c r="B66" s="1" t="s">
        <v>518</v>
      </c>
      <c r="C66" s="13" t="str">
        <f t="shared" si="1"/>
        <v>1F4C</v>
      </c>
      <c r="D66" s="1" t="str">
        <f>DEC2HEX(HEX2DEC(INDEX(BaseAddressTable!$B$2:$B$73,(MATCH(A66,BaseAddressTable!$A$2:$A$73,0))))+HEX2DEC(C66))</f>
        <v>A026BF4C</v>
      </c>
      <c r="E66" s="1" t="s">
        <v>36</v>
      </c>
      <c r="F66" s="1" t="s">
        <v>519</v>
      </c>
      <c r="G66" s="1" t="s">
        <v>49</v>
      </c>
      <c r="H66" s="1">
        <v>0</v>
      </c>
      <c r="I66" s="1" t="s">
        <v>510</v>
      </c>
      <c r="J66" s="1" t="s">
        <v>520</v>
      </c>
    </row>
    <row r="67" spans="1:10">
      <c r="A67" s="4" t="s">
        <v>12</v>
      </c>
      <c r="B67" s="4" t="s">
        <v>521</v>
      </c>
      <c r="C67" s="6" t="s">
        <v>54</v>
      </c>
      <c r="D67" s="4" t="str">
        <f>DEC2HEX(HEX2DEC(INDEX(BaseAddressTable!$B$2:$B$73,(MATCH(A67,BaseAddressTable!$A$2:$A$73,0))))+HEX2DEC(C67))</f>
        <v>A026BFFC</v>
      </c>
      <c r="E67" s="4" t="s">
        <v>36</v>
      </c>
      <c r="F67" s="4" t="s">
        <v>392</v>
      </c>
      <c r="G67" s="4" t="s">
        <v>49</v>
      </c>
      <c r="H67" s="4" t="s">
        <v>393</v>
      </c>
      <c r="I67" s="4"/>
      <c r="J67" s="4"/>
    </row>
  </sheetData>
  <phoneticPr fontId="2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F525EFDE21794F9A4803090456AD18" ma:contentTypeVersion="18" ma:contentTypeDescription="Create a new document." ma:contentTypeScope="" ma:versionID="449ac8b98f8e69f9cd9c44d4dee777aa">
  <xsd:schema xmlns:xsd="http://www.w3.org/2001/XMLSchema" xmlns:xs="http://www.w3.org/2001/XMLSchema" xmlns:p="http://schemas.microsoft.com/office/2006/metadata/properties" xmlns:ns1="http://schemas.microsoft.com/sharepoint/v3" xmlns:ns2="79309e7e-18fb-4c00-8e61-7e4816409353" xmlns:ns3="39d0f8eb-d8f4-4198-82a2-b5e544a3cde6" targetNamespace="http://schemas.microsoft.com/office/2006/metadata/properties" ma:root="true" ma:fieldsID="af1cfa9e49a8b523d2c43d5502c6f619" ns1:_="" ns2:_="" ns3:_="">
    <xsd:import namespace="http://schemas.microsoft.com/sharepoint/v3"/>
    <xsd:import namespace="79309e7e-18fb-4c00-8e61-7e4816409353"/>
    <xsd:import namespace="39d0f8eb-d8f4-4198-82a2-b5e544a3cd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2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3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4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5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6" nillable="true" ma:displayName="Number of Likes" ma:internalName="LikesCount">
      <xsd:simpleType>
        <xsd:restriction base="dms:Unknown"/>
      </xsd:simpleType>
    </xsd:element>
    <xsd:element name="LikedBy" ma:index="17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09e7e-18fb-4c00-8e61-7e48164093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0f8eb-d8f4-4198-82a2-b5e544a3cde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edBy xmlns="http://schemas.microsoft.com/sharepoint/v3">
      <UserInfo>
        <DisplayName/>
        <AccountId xsi:nil="true"/>
        <AccountType/>
      </UserInfo>
    </RatedBy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Props1.xml><?xml version="1.0" encoding="utf-8"?>
<ds:datastoreItem xmlns:ds="http://schemas.openxmlformats.org/officeDocument/2006/customXml" ds:itemID="{0B645280-8E2E-4B07-BDA7-BE18858F6E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9E9116-F16B-497D-B657-E55117334F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09e7e-18fb-4c00-8e61-7e4816409353"/>
    <ds:schemaRef ds:uri="39d0f8eb-d8f4-4198-82a2-b5e544a3c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1A19E-32AB-4F3F-AB74-72907C6503E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BaseAddressTable</vt:lpstr>
      <vt:lpstr>TOP_CTRL_CMN</vt:lpstr>
      <vt:lpstr>TOP_CTRL_HW</vt:lpstr>
      <vt:lpstr>TOP_CTRL_INTR</vt:lpstr>
      <vt:lpstr>TOP_CTRL_TEST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Shehanaj Begum</dc:creator>
  <cp:keywords/>
  <dc:description/>
  <cp:lastModifiedBy>Jade Yu</cp:lastModifiedBy>
  <cp:revision/>
  <dcterms:created xsi:type="dcterms:W3CDTF">2019-01-10T20:01:48Z</dcterms:created>
  <dcterms:modified xsi:type="dcterms:W3CDTF">2021-05-14T07:46:10Z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3072">
    <vt:lpwstr>72</vt:lpwstr>
  </property>
  <property fmtid="{D5CDD505-2E9C-101B-9397-08002B2CF9AE}" pid="3" name="ContentTypeId">
    <vt:lpwstr>0x0101002FF525EFDE21794F9A4803090456AD18</vt:lpwstr>
  </property>
  <property fmtid="{D5CDD505-2E9C-101B-9397-08002B2CF9AE}" pid="4" name="AuthorIds_UIVersion_5120">
    <vt:lpwstr>72</vt:lpwstr>
  </property>
</Properties>
</file>