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<sst xmlns="http://schemas.openxmlformats.org/spreadsheetml/2006/main" count="67" uniqueCount="32">
  <si>
    <t>工作计划表-甘特图</t>
  </si>
  <si>
    <t>年</t>
  </si>
  <si>
    <t>月</t>
  </si>
  <si>
    <t>日</t>
  </si>
  <si>
    <t>一</t>
  </si>
  <si>
    <t>二</t>
  </si>
  <si>
    <t>三</t>
  </si>
  <si>
    <t>四</t>
  </si>
  <si>
    <t>五</t>
  </si>
  <si>
    <t>六</t>
  </si>
  <si>
    <t>工作计划名称</t>
  </si>
  <si>
    <t>开始日期</t>
  </si>
  <si>
    <t>重要程度</t>
  </si>
  <si>
    <t>截止日期</t>
  </si>
  <si>
    <t>持续天数</t>
  </si>
  <si>
    <t>完成进度</t>
  </si>
  <si>
    <t>完成状态</t>
  </si>
  <si>
    <t>计划甘特图</t>
  </si>
  <si>
    <t>计划内容9</t>
  </si>
  <si>
    <t>一般</t>
  </si>
  <si>
    <t>已完成</t>
  </si>
  <si>
    <t>计划内容1</t>
  </si>
  <si>
    <t>计划内容2</t>
  </si>
  <si>
    <t>重要</t>
  </si>
  <si>
    <t>进行中</t>
  </si>
  <si>
    <t>计划内容3</t>
  </si>
  <si>
    <t>日常</t>
  </si>
  <si>
    <t>未开始</t>
  </si>
  <si>
    <t>计划内容4</t>
  </si>
  <si>
    <t>计划内容5</t>
  </si>
  <si>
    <t>计划内容7</t>
  </si>
  <si>
    <t>计划内容6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</si>
</sst>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176" formatCode="yyyy/m/d;@"/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177" formatCode="d"/>
  </numFmts>
  <fonts count="30">
    <font>
      <sz val="11"/>
      <color theme="1"/>
      <name val="宋体"/>
      <charset val="134"/>
      <scheme val="minor"/>
    </font>
    <font>
      <b/>
      <sz val="12"/>
      <name val="字魂45号-冰宇雅宋"/>
      <charset val="134"/>
    </font>
    <font>
      <b/>
      <sz val="11"/>
      <name val="字魂45号-冰宇雅宋"/>
      <charset val="134"/>
    </font>
    <font>
      <b/>
      <sz val="10"/>
      <name val="字魂45号-冰宇雅宋"/>
      <charset val="134"/>
    </font>
    <font>
      <b/>
      <sz val="11"/>
      <color theme="1"/>
      <name val="字魂45号-冰宇雅宋"/>
      <charset val="134"/>
    </font>
    <font>
      <b/>
      <sz val="28"/>
      <name val="字魂45号-冰宇雅宋"/>
      <charset val="134"/>
    </font>
    <font>
      <b/>
      <sz val="12"/>
      <color theme="0"/>
      <name val="字魂45号-冰宇雅宋"/>
      <charset val="134"/>
    </font>
    <font>
      <b/>
      <sz val="14"/>
      <color theme="0"/>
      <name val="字魂45号-冰宇雅宋"/>
      <charset val="134"/>
    </font>
    <font>
      <b/>
      <sz val="18"/>
      <name val="字魂45号-冰宇雅宋"/>
      <charset val="134"/>
    </font>
    <font>
      <b/>
      <i/>
      <sz val="12"/>
      <name val="字魂45号-冰宇雅宋"/>
      <charset val="134"/>
    </font>
    <font>
      <b/>
      <sz val="11"/>
      <color theme="0"/>
      <name val="字魂45号-冰宇雅宋"/>
      <charset val="134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4AACC6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8">
    <border>
      <left/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 style="thin">
        <color theme="0" tint="-0.249977111117893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 tint="-0.249977111117893"/>
      </top>
      <bottom style="thin">
        <color theme="0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149998474074526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149998474074526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2" fillId="11" borderId="1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20" borderId="15" applyNumberFormat="0" applyFont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2" fillId="0" borderId="10" applyNumberFormat="0" applyFill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20" fillId="0" borderId="14" applyNumberFormat="0" applyFill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7" fillId="6" borderId="13" applyNumberFormat="0" applyAlignment="0" applyProtection="0">
      <alignment vertical="center"/>
    </xf>
    <xf numFmtId="0" fontId="16" fillId="6" borderId="12" applyNumberFormat="0" applyAlignment="0" applyProtection="0">
      <alignment vertical="center"/>
    </xf>
    <xf numFmtId="0" fontId="27" fillId="23" borderId="17" applyNumberFormat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</cellStyleXfs>
  <cellXfs count="60">
    <xf numFmtId="0" fontId="0" fillId="0" borderId="0" xfId="0">
      <alignment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176" fontId="1" fillId="0" borderId="0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9" fontId="1" fillId="0" borderId="0" xfId="11" applyFont="1" applyFill="1" applyBorder="1" applyAlignment="1">
      <alignment horizontal="center" vertical="center"/>
    </xf>
    <xf numFmtId="0" fontId="4" fillId="0" borderId="0" xfId="0" applyFont="1" applyFill="1" applyAlignment="1">
      <alignment vertical="center"/>
    </xf>
    <xf numFmtId="0" fontId="4" fillId="0" borderId="0" xfId="0" applyFont="1">
      <alignment vertical="center"/>
    </xf>
    <xf numFmtId="0" fontId="5" fillId="0" borderId="0" xfId="0" applyFont="1" applyFill="1" applyAlignment="1">
      <alignment horizontal="center" vertical="center"/>
    </xf>
    <xf numFmtId="0" fontId="6" fillId="0" borderId="0" xfId="0" applyFont="1" applyFill="1" applyBorder="1" applyAlignment="1">
      <alignment vertical="center"/>
    </xf>
    <xf numFmtId="0" fontId="7" fillId="0" borderId="0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 wrapText="1"/>
    </xf>
    <xf numFmtId="0" fontId="9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10" fillId="2" borderId="1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177" fontId="1" fillId="3" borderId="0" xfId="0" applyNumberFormat="1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2" fillId="3" borderId="0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/>
    </xf>
    <xf numFmtId="0" fontId="2" fillId="3" borderId="0" xfId="0" applyNumberFormat="1" applyFont="1" applyFill="1" applyAlignment="1">
      <alignment horizontal="center" vertical="center"/>
    </xf>
    <xf numFmtId="0" fontId="2" fillId="3" borderId="0" xfId="0" applyNumberFormat="1" applyFont="1" applyFill="1" applyAlignment="1">
      <alignment vertical="center"/>
    </xf>
    <xf numFmtId="177" fontId="2" fillId="3" borderId="0" xfId="0" applyNumberFormat="1" applyFont="1" applyFill="1" applyAlignment="1">
      <alignment horizontal="center" vertical="center"/>
    </xf>
    <xf numFmtId="177" fontId="2" fillId="3" borderId="0" xfId="0" applyNumberFormat="1" applyFont="1" applyFill="1" applyAlignment="1">
      <alignment vertical="center"/>
    </xf>
    <xf numFmtId="177" fontId="2" fillId="3" borderId="0" xfId="0" applyNumberFormat="1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vertical="center"/>
    </xf>
    <xf numFmtId="177" fontId="2" fillId="0" borderId="0" xfId="0" applyNumberFormat="1" applyFont="1" applyFill="1" applyBorder="1" applyAlignment="1">
      <alignment horizontal="center" vertical="center"/>
    </xf>
    <xf numFmtId="177" fontId="1" fillId="0" borderId="0" xfId="0" applyNumberFormat="1" applyFont="1" applyFill="1" applyBorder="1" applyAlignment="1">
      <alignment horizontal="center" vertical="center"/>
    </xf>
    <xf numFmtId="177" fontId="1" fillId="0" borderId="0" xfId="0" applyNumberFormat="1" applyFont="1" applyFill="1" applyBorder="1" applyAlignment="1">
      <alignment horizontal="center" vertical="top"/>
    </xf>
    <xf numFmtId="176" fontId="5" fillId="0" borderId="0" xfId="0" applyNumberFormat="1" applyFont="1" applyFill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176" fontId="6" fillId="0" borderId="0" xfId="0" applyNumberFormat="1" applyFont="1" applyFill="1" applyBorder="1" applyAlignment="1">
      <alignment horizontal="center" vertical="center"/>
    </xf>
    <xf numFmtId="0" fontId="6" fillId="0" borderId="0" xfId="0" applyNumberFormat="1" applyFont="1" applyFill="1" applyBorder="1" applyAlignment="1">
      <alignment horizontal="center" vertical="center"/>
    </xf>
    <xf numFmtId="0" fontId="1" fillId="0" borderId="0" xfId="11" applyNumberFormat="1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176" fontId="10" fillId="2" borderId="5" xfId="0" applyNumberFormat="1" applyFont="1" applyFill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/>
    </xf>
    <xf numFmtId="0" fontId="10" fillId="2" borderId="5" xfId="0" applyNumberFormat="1" applyFont="1" applyFill="1" applyBorder="1" applyAlignment="1">
      <alignment horizontal="center" vertical="center"/>
    </xf>
    <xf numFmtId="9" fontId="10" fillId="2" borderId="5" xfId="11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176" fontId="2" fillId="3" borderId="6" xfId="0" applyNumberFormat="1" applyFont="1" applyFill="1" applyBorder="1" applyAlignment="1">
      <alignment horizontal="center" vertical="center"/>
    </xf>
    <xf numFmtId="176" fontId="2" fillId="0" borderId="6" xfId="0" applyNumberFormat="1" applyFont="1" applyFill="1" applyBorder="1" applyAlignment="1">
      <alignment horizontal="center" vertical="center"/>
    </xf>
    <xf numFmtId="0" fontId="2" fillId="0" borderId="6" xfId="0" applyNumberFormat="1" applyFont="1" applyFill="1" applyBorder="1" applyAlignment="1">
      <alignment horizontal="center" vertical="center"/>
    </xf>
    <xf numFmtId="9" fontId="2" fillId="0" borderId="6" xfId="11" applyNumberFormat="1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176" fontId="2" fillId="0" borderId="8" xfId="0" applyNumberFormat="1" applyFont="1" applyFill="1" applyBorder="1" applyAlignment="1">
      <alignment horizontal="center" vertical="center"/>
    </xf>
    <xf numFmtId="9" fontId="2" fillId="0" borderId="8" xfId="11" applyNumberFormat="1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176" fontId="2" fillId="3" borderId="8" xfId="0" applyNumberFormat="1" applyFont="1" applyFill="1" applyBorder="1" applyAlignment="1">
      <alignment horizontal="center" vertical="center"/>
    </xf>
    <xf numFmtId="0" fontId="10" fillId="2" borderId="0" xfId="0" applyFon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3">
    <dxf>
      <fill>
        <patternFill patternType="solid">
          <bgColor theme="5" tint="0.599993896298105"/>
        </patternFill>
      </fill>
    </dxf>
    <dxf>
      <font>
        <color theme="0" tint="-0.0499893185216834"/>
      </font>
    </dxf>
    <dxf>
      <fill>
        <gradientFill degree="90">
          <stop position="0">
            <color rgb="FFECC7C7"/>
          </stop>
          <stop position="1">
            <color rgb="FFECC7C7"/>
          </stop>
        </gradientFill>
      </fill>
    </dxf>
  </dxfs>
  <tableStyles count="0" defaultTableStyle="TableStyleMedium2" defaultPivotStyle="PivotStyleLight16"/>
  <colors>
    <mruColors>
      <color rgb="004AACC6"/>
      <color rgb="00C34F4F"/>
      <color rgb="00ECC7C7"/>
      <color rgb="00DFA1A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Sheet1!$K$5</c:f>
              <c:strCache>
                <c:ptCount val="1"/>
                <c:pt idx="0">
                  <c:v>开始日期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Sheet1!$J$6:$J$19</c:f>
              <c:strCache>
                <c:ptCount val="14"/>
                <c:pt idx="0">
                  <c:v>计划内容9</c:v>
                </c:pt>
                <c:pt idx="1">
                  <c:v>计划内容1</c:v>
                </c:pt>
                <c:pt idx="2">
                  <c:v>计划内容2</c:v>
                </c:pt>
                <c:pt idx="3">
                  <c:v>计划内容3</c:v>
                </c:pt>
                <c:pt idx="4">
                  <c:v>计划内容4</c:v>
                </c:pt>
                <c:pt idx="5">
                  <c:v>计划内容5</c:v>
                </c:pt>
                <c:pt idx="6">
                  <c:v>计划内容7</c:v>
                </c:pt>
                <c:pt idx="7">
                  <c:v>计划内容6</c:v>
                </c:pt>
                <c:pt idx="8">
                  <c:v>计划内容2</c:v>
                </c:pt>
                <c:pt idx="9">
                  <c:v>计划内容3</c:v>
                </c:pt>
                <c:pt idx="10">
                  <c:v>计划内容4</c:v>
                </c:pt>
                <c:pt idx="11">
                  <c:v>计划内容5</c:v>
                </c:pt>
                <c:pt idx="12">
                  <c:v>计划内容7</c:v>
                </c:pt>
                <c:pt idx="13">
                  <c:v>计划内容6</c:v>
                </c:pt>
              </c:strCache>
            </c:strRef>
          </c:cat>
          <c:val>
            <c:numRef>
              <c:f>Sheet1!$K$6:$K$19</c:f>
              <c:numCache>
                <c:formatCode>yyyy/m/d;@</c:formatCode>
                <c:ptCount val="14"/>
                <c:pt idx="0">
                  <c:v>44044</c:v>
                </c:pt>
                <c:pt idx="1">
                  <c:v>44046</c:v>
                </c:pt>
                <c:pt idx="2">
                  <c:v>44048</c:v>
                </c:pt>
                <c:pt idx="3">
                  <c:v>44050</c:v>
                </c:pt>
                <c:pt idx="4">
                  <c:v>44052</c:v>
                </c:pt>
                <c:pt idx="5">
                  <c:v>44054</c:v>
                </c:pt>
                <c:pt idx="6">
                  <c:v>44060</c:v>
                </c:pt>
                <c:pt idx="7">
                  <c:v>44058</c:v>
                </c:pt>
                <c:pt idx="8">
                  <c:v>44048</c:v>
                </c:pt>
                <c:pt idx="9">
                  <c:v>44050</c:v>
                </c:pt>
                <c:pt idx="10">
                  <c:v>44052</c:v>
                </c:pt>
                <c:pt idx="11">
                  <c:v>44054</c:v>
                </c:pt>
                <c:pt idx="12">
                  <c:v>44060</c:v>
                </c:pt>
                <c:pt idx="13">
                  <c:v>44058</c:v>
                </c:pt>
              </c:numCache>
            </c:numRef>
          </c:val>
        </c:ser>
        <c:ser>
          <c:idx val="1"/>
          <c:order val="1"/>
          <c:tx>
            <c:strRef>
              <c:f>Sheet1!$N$5</c:f>
              <c:strCache>
                <c:ptCount val="1"/>
                <c:pt idx="0">
                  <c:v>持续天数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Sheet1!$J$6:$J$19</c:f>
              <c:strCache>
                <c:ptCount val="14"/>
                <c:pt idx="0">
                  <c:v>计划内容9</c:v>
                </c:pt>
                <c:pt idx="1">
                  <c:v>计划内容1</c:v>
                </c:pt>
                <c:pt idx="2">
                  <c:v>计划内容2</c:v>
                </c:pt>
                <c:pt idx="3">
                  <c:v>计划内容3</c:v>
                </c:pt>
                <c:pt idx="4">
                  <c:v>计划内容4</c:v>
                </c:pt>
                <c:pt idx="5">
                  <c:v>计划内容5</c:v>
                </c:pt>
                <c:pt idx="6">
                  <c:v>计划内容7</c:v>
                </c:pt>
                <c:pt idx="7">
                  <c:v>计划内容6</c:v>
                </c:pt>
                <c:pt idx="8">
                  <c:v>计划内容2</c:v>
                </c:pt>
                <c:pt idx="9">
                  <c:v>计划内容3</c:v>
                </c:pt>
                <c:pt idx="10">
                  <c:v>计划内容4</c:v>
                </c:pt>
                <c:pt idx="11">
                  <c:v>计划内容5</c:v>
                </c:pt>
                <c:pt idx="12">
                  <c:v>计划内容7</c:v>
                </c:pt>
                <c:pt idx="13">
                  <c:v>计划内容6</c:v>
                </c:pt>
              </c:strCache>
            </c:strRef>
          </c:cat>
          <c:val>
            <c:numRef>
              <c:f>Sheet1!$N$6:$N$19</c:f>
              <c:numCache>
                <c:formatCode>General</c:formatCode>
                <c:ptCount val="14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14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279766323"/>
        <c:axId val="560020428"/>
      </c:barChart>
      <c:catAx>
        <c:axId val="279766323"/>
        <c:scaling>
          <c:orientation val="maxMin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8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字魂45号-冰宇雅宋" panose="00000500000000000000" charset="-122"/>
                <a:ea typeface="字魂45号-冰宇雅宋" panose="00000500000000000000" charset="-122"/>
                <a:cs typeface="字魂45号-冰宇雅宋" panose="00000500000000000000" charset="-122"/>
                <a:sym typeface="字魂45号-冰宇雅宋" panose="00000500000000000000" charset="-122"/>
              </a:defRPr>
            </a:pPr>
          </a:p>
        </c:txPr>
        <c:crossAx val="560020428"/>
        <c:crosses val="autoZero"/>
        <c:auto val="1"/>
        <c:lblAlgn val="ctr"/>
        <c:lblOffset val="100"/>
        <c:noMultiLvlLbl val="0"/>
      </c:catAx>
      <c:valAx>
        <c:axId val="560020428"/>
        <c:scaling>
          <c:orientation val="minMax"/>
          <c:max val="44074"/>
          <c:min val="44044"/>
        </c:scaling>
        <c:delete val="1"/>
        <c:axPos val="t"/>
        <c:numFmt formatCode="yyyy/m/d;@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字魂45号-冰宇雅宋" panose="00000500000000000000" charset="-122"/>
                <a:ea typeface="字魂45号-冰宇雅宋" panose="00000500000000000000" charset="-122"/>
                <a:cs typeface="字魂45号-冰宇雅宋" panose="00000500000000000000" charset="-122"/>
                <a:sym typeface="字魂45号-冰宇雅宋" panose="00000500000000000000" charset="-122"/>
              </a:defRPr>
            </a:pPr>
          </a:p>
        </c:txPr>
        <c:crossAx val="2797663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字魂45号-冰宇雅宋" panose="00000500000000000000" charset="-122"/>
                <a:ea typeface="字魂45号-冰宇雅宋" panose="00000500000000000000" charset="-122"/>
                <a:cs typeface="字魂45号-冰宇雅宋" panose="00000500000000000000" charset="-122"/>
                <a:sym typeface="字魂45号-冰宇雅宋" panose="00000500000000000000" charset="-122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字魂45号-冰宇雅宋" panose="00000500000000000000" charset="-122"/>
                <a:ea typeface="字魂45号-冰宇雅宋" panose="00000500000000000000" charset="-122"/>
                <a:cs typeface="字魂45号-冰宇雅宋" panose="00000500000000000000" charset="-122"/>
                <a:sym typeface="字魂45号-冰宇雅宋" panose="00000500000000000000" charset="-122"/>
              </a:defRPr>
            </a:pPr>
          </a:p>
        </c:txPr>
      </c:legendEntry>
      <c:layout>
        <c:manualLayout>
          <c:xMode val="edge"/>
          <c:yMode val="edge"/>
          <c:x val="0.610253296321999"/>
          <c:y val="0.0444150693985459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字魂45号-冰宇雅宋" panose="00000500000000000000" charset="-122"/>
              <a:ea typeface="字魂45号-冰宇雅宋" panose="00000500000000000000" charset="-122"/>
              <a:cs typeface="字魂45号-冰宇雅宋" panose="00000500000000000000" charset="-122"/>
              <a:sym typeface="字魂45号-冰宇雅宋" panose="00000500000000000000" charset="-122"/>
            </a:defRPr>
          </a:pPr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zh-CN" b="1">
          <a:latin typeface="字魂45号-冰宇雅宋" panose="00000500000000000000" charset="-122"/>
          <a:ea typeface="字魂45号-冰宇雅宋" panose="00000500000000000000" charset="-122"/>
          <a:cs typeface="字魂45号-冰宇雅宋" panose="00000500000000000000" charset="-122"/>
          <a:sym typeface="字魂45号-冰宇雅宋" panose="00000500000000000000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16</xdr:col>
      <xdr:colOff>113030</xdr:colOff>
      <xdr:row>2</xdr:row>
      <xdr:rowOff>365760</xdr:rowOff>
    </xdr:from>
    <xdr:to>
      <xdr:col>20</xdr:col>
      <xdr:colOff>565150</xdr:colOff>
      <xdr:row>19</xdr:row>
      <xdr:rowOff>117475</xdr:rowOff>
    </xdr:to>
    <xdr:graphicFrame>
      <xdr:nvGraphicFramePr>
        <xdr:cNvPr id="6" name="图表 5"/>
        <xdr:cNvGraphicFramePr/>
      </xdr:nvGraphicFramePr>
      <xdr:xfrm>
        <a:off x="9749790" y="1305560"/>
        <a:ext cx="3656965" cy="48063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B27"/>
  <sheetViews>
    <sheetView showGridLines="0" tabSelected="1" workbookViewId="0">
      <selection activeCell="N8" sqref="N8"/>
    </sheetView>
  </sheetViews>
  <sheetFormatPr defaultColWidth="9" defaultRowHeight="23" customHeight="1"/>
  <cols>
    <col min="1" max="1" width="4.90740740740741" style="4" customWidth="1"/>
    <col min="2" max="8" width="5.81481481481481" style="1" customWidth="1"/>
    <col min="9" max="9" width="1.90740740740741" style="4" customWidth="1"/>
    <col min="10" max="10" width="15.2685185185185" style="1" customWidth="1"/>
    <col min="11" max="11" width="12.1851851851852" style="5" customWidth="1"/>
    <col min="12" max="12" width="14.2685185185185" style="1" customWidth="1"/>
    <col min="13" max="13" width="13.1851851851852" style="5" customWidth="1"/>
    <col min="14" max="14" width="10.4537037037037" style="6" customWidth="1"/>
    <col min="15" max="15" width="13.5462962962963" style="7" customWidth="1"/>
    <col min="16" max="16" width="14.0925925925926" style="1" customWidth="1"/>
    <col min="17" max="17" width="19.7314814814815" style="1" customWidth="1"/>
    <col min="18" max="16364" width="9" style="1"/>
    <col min="16365" max="16382" width="9" style="8"/>
    <col min="16383" max="16384" width="9" style="9"/>
  </cols>
  <sheetData>
    <row r="1" s="1" customFormat="1" ht="12" customHeight="1" spans="1:16382">
      <c r="A1" s="4"/>
      <c r="I1" s="4"/>
      <c r="K1" s="5"/>
      <c r="M1" s="5"/>
      <c r="N1" s="6"/>
      <c r="O1" s="7"/>
      <c r="XEK1" s="8"/>
      <c r="XEL1" s="8"/>
      <c r="XEM1" s="8"/>
      <c r="XEN1" s="8"/>
      <c r="XEO1" s="8"/>
      <c r="XEP1" s="8"/>
      <c r="XEQ1" s="8"/>
      <c r="XER1" s="8"/>
      <c r="XES1" s="8"/>
      <c r="XET1" s="8"/>
      <c r="XEU1" s="8"/>
      <c r="XEV1" s="8"/>
      <c r="XEW1" s="8"/>
      <c r="XEX1" s="8"/>
      <c r="XEY1" s="8"/>
      <c r="XEZ1" s="8"/>
      <c r="XFA1" s="8"/>
      <c r="XFB1" s="8"/>
    </row>
    <row r="2" s="1" customFormat="1" ht="62" customHeight="1" spans="2:16382">
      <c r="B2" s="10" t="s">
        <v>0</v>
      </c>
      <c r="C2" s="10"/>
      <c r="D2" s="10"/>
      <c r="E2" s="10"/>
      <c r="F2" s="10"/>
      <c r="G2" s="10"/>
      <c r="H2" s="10"/>
      <c r="I2" s="10"/>
      <c r="J2" s="10"/>
      <c r="K2" s="38"/>
      <c r="L2" s="10"/>
      <c r="M2" s="38"/>
      <c r="N2" s="10"/>
      <c r="O2" s="10"/>
      <c r="P2" s="10"/>
      <c r="Q2" s="10"/>
      <c r="R2" s="10"/>
      <c r="S2" s="10"/>
      <c r="T2" s="10"/>
      <c r="U2" s="10"/>
      <c r="XEK2" s="8"/>
      <c r="XEL2" s="8"/>
      <c r="XEM2" s="8"/>
      <c r="XEN2" s="8"/>
      <c r="XEO2" s="8"/>
      <c r="XEP2" s="8"/>
      <c r="XEQ2" s="8"/>
      <c r="XER2" s="8"/>
      <c r="XES2" s="8"/>
      <c r="XET2" s="8"/>
      <c r="XEU2" s="8"/>
      <c r="XEV2" s="8"/>
      <c r="XEW2" s="8"/>
      <c r="XEX2" s="8"/>
      <c r="XEY2" s="8"/>
      <c r="XEZ2" s="8"/>
      <c r="XFA2" s="8"/>
      <c r="XFB2" s="8"/>
    </row>
    <row r="3" s="1" customFormat="1" ht="29" customHeight="1" spans="1:15">
      <c r="A3" s="11">
        <f>D3</f>
        <v>2020</v>
      </c>
      <c r="C3" s="12">
        <f>G3</f>
        <v>8</v>
      </c>
      <c r="D3" s="13">
        <v>2020</v>
      </c>
      <c r="E3" s="13"/>
      <c r="F3" s="14" t="s">
        <v>1</v>
      </c>
      <c r="G3" s="15">
        <v>8</v>
      </c>
      <c r="H3" s="14" t="s">
        <v>2</v>
      </c>
      <c r="I3" s="4"/>
      <c r="J3" s="39"/>
      <c r="K3" s="40"/>
      <c r="M3" s="40"/>
      <c r="N3" s="41"/>
      <c r="O3" s="42"/>
    </row>
    <row r="4" s="1" customFormat="1" ht="9" customHeight="1" spans="1:15">
      <c r="A4" s="4"/>
      <c r="B4" s="16"/>
      <c r="C4" s="17"/>
      <c r="I4" s="4"/>
      <c r="K4" s="5"/>
      <c r="M4" s="5"/>
      <c r="N4" s="6"/>
      <c r="O4" s="7"/>
    </row>
    <row r="5" s="2" customFormat="1" ht="24" customHeight="1" spans="1:21">
      <c r="A5" s="18"/>
      <c r="B5" s="19" t="s">
        <v>3</v>
      </c>
      <c r="C5" s="20" t="s">
        <v>4</v>
      </c>
      <c r="D5" s="20" t="s">
        <v>5</v>
      </c>
      <c r="E5" s="20" t="s">
        <v>6</v>
      </c>
      <c r="F5" s="20" t="s">
        <v>7</v>
      </c>
      <c r="G5" s="20" t="s">
        <v>8</v>
      </c>
      <c r="H5" s="21" t="s">
        <v>9</v>
      </c>
      <c r="I5" s="18"/>
      <c r="J5" s="43" t="s">
        <v>10</v>
      </c>
      <c r="K5" s="44" t="s">
        <v>11</v>
      </c>
      <c r="L5" s="45" t="s">
        <v>12</v>
      </c>
      <c r="M5" s="44" t="s">
        <v>13</v>
      </c>
      <c r="N5" s="46" t="s">
        <v>14</v>
      </c>
      <c r="O5" s="47" t="s">
        <v>15</v>
      </c>
      <c r="P5" s="45" t="s">
        <v>16</v>
      </c>
      <c r="Q5" s="21" t="s">
        <v>17</v>
      </c>
      <c r="R5" s="59"/>
      <c r="S5" s="59"/>
      <c r="T5" s="59"/>
      <c r="U5" s="59"/>
    </row>
    <row r="6" s="2" customFormat="1" ht="24" customHeight="1" spans="1:21">
      <c r="A6" s="18"/>
      <c r="B6" s="22">
        <f>DATE($A$3,$C$3,1)-WEEKDAY(DATE(A3,C3,1),2)</f>
        <v>44038</v>
      </c>
      <c r="C6" s="22">
        <f t="shared" ref="C6:H6" si="0">B6+1</f>
        <v>44039</v>
      </c>
      <c r="D6" s="22">
        <f t="shared" si="0"/>
        <v>44040</v>
      </c>
      <c r="E6" s="22">
        <f t="shared" si="0"/>
        <v>44041</v>
      </c>
      <c r="F6" s="22">
        <f t="shared" si="0"/>
        <v>44042</v>
      </c>
      <c r="G6" s="22">
        <f t="shared" si="0"/>
        <v>44043</v>
      </c>
      <c r="H6" s="22">
        <f t="shared" si="0"/>
        <v>44044</v>
      </c>
      <c r="I6" s="18"/>
      <c r="J6" s="48" t="s">
        <v>18</v>
      </c>
      <c r="K6" s="49">
        <v>44044</v>
      </c>
      <c r="L6" s="48" t="s">
        <v>19</v>
      </c>
      <c r="M6" s="50">
        <v>44052</v>
      </c>
      <c r="N6" s="51">
        <f>IF(K6="","",M6-K6+1)</f>
        <v>9</v>
      </c>
      <c r="O6" s="52">
        <v>0</v>
      </c>
      <c r="P6" s="53" t="s">
        <v>20</v>
      </c>
      <c r="Q6" s="54"/>
      <c r="R6" s="54"/>
      <c r="S6" s="54"/>
      <c r="T6" s="54"/>
      <c r="U6" s="54"/>
    </row>
    <row r="7" s="2" customFormat="1" ht="24" customHeight="1" spans="1:21">
      <c r="A7" s="18"/>
      <c r="B7" s="22">
        <f t="shared" ref="B7:B11" si="1">H6+1</f>
        <v>44045</v>
      </c>
      <c r="C7" s="22">
        <f t="shared" ref="C7:H7" si="2">B7+1</f>
        <v>44046</v>
      </c>
      <c r="D7" s="22">
        <f t="shared" si="2"/>
        <v>44047</v>
      </c>
      <c r="E7" s="22">
        <f t="shared" si="2"/>
        <v>44048</v>
      </c>
      <c r="F7" s="22">
        <f t="shared" si="2"/>
        <v>44049</v>
      </c>
      <c r="G7" s="22">
        <f t="shared" si="2"/>
        <v>44050</v>
      </c>
      <c r="H7" s="22">
        <f t="shared" si="2"/>
        <v>44051</v>
      </c>
      <c r="I7" s="18"/>
      <c r="J7" s="54" t="s">
        <v>21</v>
      </c>
      <c r="K7" s="55">
        <v>44046</v>
      </c>
      <c r="L7" s="54" t="s">
        <v>19</v>
      </c>
      <c r="M7" s="55">
        <v>44055</v>
      </c>
      <c r="N7" s="51">
        <f>IF(K7="","",M7-K7+1)</f>
        <v>10</v>
      </c>
      <c r="O7" s="56">
        <v>1</v>
      </c>
      <c r="P7" s="57" t="s">
        <v>20</v>
      </c>
      <c r="Q7" s="54"/>
      <c r="R7" s="54"/>
      <c r="S7" s="54"/>
      <c r="T7" s="54"/>
      <c r="U7" s="54"/>
    </row>
    <row r="8" s="2" customFormat="1" ht="24" customHeight="1" spans="1:21">
      <c r="A8" s="18"/>
      <c r="B8" s="22">
        <f t="shared" si="1"/>
        <v>44052</v>
      </c>
      <c r="C8" s="22">
        <f t="shared" ref="C8:H8" si="3">B8+1</f>
        <v>44053</v>
      </c>
      <c r="D8" s="22">
        <f t="shared" si="3"/>
        <v>44054</v>
      </c>
      <c r="E8" s="22">
        <f t="shared" si="3"/>
        <v>44055</v>
      </c>
      <c r="F8" s="22">
        <f t="shared" si="3"/>
        <v>44056</v>
      </c>
      <c r="G8" s="22">
        <f t="shared" si="3"/>
        <v>44057</v>
      </c>
      <c r="H8" s="22">
        <f t="shared" si="3"/>
        <v>44058</v>
      </c>
      <c r="I8" s="18"/>
      <c r="J8" s="54" t="s">
        <v>22</v>
      </c>
      <c r="K8" s="55">
        <v>44048</v>
      </c>
      <c r="L8" s="54" t="s">
        <v>23</v>
      </c>
      <c r="M8" s="55">
        <v>44058</v>
      </c>
      <c r="N8" s="51">
        <f>IF(K8="","",M8-K8+1)</f>
        <v>11</v>
      </c>
      <c r="O8" s="56">
        <v>0.9</v>
      </c>
      <c r="P8" s="57" t="s">
        <v>24</v>
      </c>
      <c r="Q8" s="54"/>
      <c r="R8" s="54"/>
      <c r="S8" s="54"/>
      <c r="T8" s="54"/>
      <c r="U8" s="54"/>
    </row>
    <row r="9" s="2" customFormat="1" ht="24" customHeight="1" spans="1:21">
      <c r="A9" s="18"/>
      <c r="B9" s="22">
        <f t="shared" si="1"/>
        <v>44059</v>
      </c>
      <c r="C9" s="22">
        <f t="shared" ref="C9:H9" si="4">B9+1</f>
        <v>44060</v>
      </c>
      <c r="D9" s="22">
        <f t="shared" si="4"/>
        <v>44061</v>
      </c>
      <c r="E9" s="22">
        <f t="shared" si="4"/>
        <v>44062</v>
      </c>
      <c r="F9" s="22">
        <f t="shared" si="4"/>
        <v>44063</v>
      </c>
      <c r="G9" s="22">
        <f t="shared" si="4"/>
        <v>44064</v>
      </c>
      <c r="H9" s="22">
        <f t="shared" si="4"/>
        <v>44065</v>
      </c>
      <c r="I9" s="18"/>
      <c r="J9" s="54" t="s">
        <v>25</v>
      </c>
      <c r="K9" s="55">
        <v>44050</v>
      </c>
      <c r="L9" s="54" t="s">
        <v>26</v>
      </c>
      <c r="M9" s="55">
        <v>44061</v>
      </c>
      <c r="N9" s="51">
        <f t="shared" ref="N9:N19" si="5">IF(K9="","",M9-K9+1)</f>
        <v>12</v>
      </c>
      <c r="O9" s="56">
        <v>0.8</v>
      </c>
      <c r="P9" s="57" t="s">
        <v>27</v>
      </c>
      <c r="Q9" s="54"/>
      <c r="R9" s="54"/>
      <c r="S9" s="54"/>
      <c r="T9" s="54"/>
      <c r="U9" s="54"/>
    </row>
    <row r="10" s="2" customFormat="1" ht="24" customHeight="1" spans="1:21">
      <c r="A10" s="18"/>
      <c r="B10" s="22">
        <f t="shared" si="1"/>
        <v>44066</v>
      </c>
      <c r="C10" s="22">
        <f t="shared" ref="C10:H10" si="6">B10+1</f>
        <v>44067</v>
      </c>
      <c r="D10" s="22">
        <f t="shared" si="6"/>
        <v>44068</v>
      </c>
      <c r="E10" s="22">
        <f t="shared" si="6"/>
        <v>44069</v>
      </c>
      <c r="F10" s="22">
        <f t="shared" si="6"/>
        <v>44070</v>
      </c>
      <c r="G10" s="22">
        <f t="shared" si="6"/>
        <v>44071</v>
      </c>
      <c r="H10" s="22">
        <f t="shared" si="6"/>
        <v>44072</v>
      </c>
      <c r="I10" s="18"/>
      <c r="J10" s="54" t="s">
        <v>28</v>
      </c>
      <c r="K10" s="55">
        <v>44052</v>
      </c>
      <c r="L10" s="54" t="s">
        <v>19</v>
      </c>
      <c r="M10" s="55">
        <v>44064</v>
      </c>
      <c r="N10" s="51">
        <f t="shared" si="5"/>
        <v>13</v>
      </c>
      <c r="O10" s="56">
        <v>0.7</v>
      </c>
      <c r="P10" s="57" t="s">
        <v>20</v>
      </c>
      <c r="Q10" s="54"/>
      <c r="R10" s="54"/>
      <c r="S10" s="54"/>
      <c r="T10" s="54"/>
      <c r="U10" s="54"/>
    </row>
    <row r="11" s="2" customFormat="1" ht="24" customHeight="1" spans="1:21">
      <c r="A11" s="18"/>
      <c r="B11" s="22">
        <f t="shared" si="1"/>
        <v>44073</v>
      </c>
      <c r="C11" s="22">
        <f t="shared" ref="C11:H11" si="7">B11+1</f>
        <v>44074</v>
      </c>
      <c r="D11" s="22">
        <f t="shared" si="7"/>
        <v>44075</v>
      </c>
      <c r="E11" s="22">
        <f t="shared" si="7"/>
        <v>44076</v>
      </c>
      <c r="F11" s="22">
        <f t="shared" si="7"/>
        <v>44077</v>
      </c>
      <c r="G11" s="22">
        <f t="shared" si="7"/>
        <v>44078</v>
      </c>
      <c r="H11" s="22">
        <f t="shared" si="7"/>
        <v>44079</v>
      </c>
      <c r="I11" s="18"/>
      <c r="J11" s="54" t="s">
        <v>29</v>
      </c>
      <c r="K11" s="55">
        <v>44054</v>
      </c>
      <c r="L11" s="54" t="s">
        <v>23</v>
      </c>
      <c r="M11" s="55">
        <v>44067</v>
      </c>
      <c r="N11" s="51">
        <f t="shared" si="5"/>
        <v>14</v>
      </c>
      <c r="O11" s="56">
        <v>0.6</v>
      </c>
      <c r="P11" s="57" t="s">
        <v>24</v>
      </c>
      <c r="Q11" s="54"/>
      <c r="R11" s="54"/>
      <c r="S11" s="54"/>
      <c r="T11" s="54"/>
      <c r="U11" s="54"/>
    </row>
    <row r="12" s="1" customFormat="1" ht="24" customHeight="1" spans="1:21">
      <c r="A12" s="4"/>
      <c r="B12" s="23" t="s">
        <v>16</v>
      </c>
      <c r="C12" s="23"/>
      <c r="D12" s="23"/>
      <c r="E12" s="23"/>
      <c r="F12" s="23"/>
      <c r="G12" s="23"/>
      <c r="H12" s="23"/>
      <c r="I12" s="18"/>
      <c r="J12" s="54" t="s">
        <v>30</v>
      </c>
      <c r="K12" s="55">
        <v>44060</v>
      </c>
      <c r="L12" s="54" t="s">
        <v>23</v>
      </c>
      <c r="M12" s="58">
        <v>44074</v>
      </c>
      <c r="N12" s="51">
        <f t="shared" si="5"/>
        <v>15</v>
      </c>
      <c r="O12" s="56">
        <v>0</v>
      </c>
      <c r="P12" s="57" t="s">
        <v>24</v>
      </c>
      <c r="Q12" s="54"/>
      <c r="R12" s="54"/>
      <c r="S12" s="54"/>
      <c r="T12" s="54"/>
      <c r="U12" s="54"/>
    </row>
    <row r="13" s="2" customFormat="1" ht="24" customHeight="1" spans="1:21">
      <c r="A13" s="18"/>
      <c r="B13" s="24"/>
      <c r="C13" s="25"/>
      <c r="D13" s="25"/>
      <c r="E13" s="25"/>
      <c r="F13" s="25"/>
      <c r="G13" s="25"/>
      <c r="H13" s="25"/>
      <c r="I13" s="18"/>
      <c r="J13" s="54" t="s">
        <v>31</v>
      </c>
      <c r="K13" s="55">
        <v>44058</v>
      </c>
      <c r="L13" s="54" t="s">
        <v>26</v>
      </c>
      <c r="M13" s="55">
        <v>44071</v>
      </c>
      <c r="N13" s="51">
        <f t="shared" si="5"/>
        <v>14</v>
      </c>
      <c r="O13" s="56">
        <v>0.5</v>
      </c>
      <c r="P13" s="57" t="s">
        <v>27</v>
      </c>
      <c r="Q13" s="54"/>
      <c r="R13" s="54"/>
      <c r="S13" s="54"/>
      <c r="T13" s="54"/>
      <c r="U13" s="54"/>
    </row>
    <row r="14" s="1" customFormat="1" ht="24" customHeight="1" spans="1:21">
      <c r="A14" s="4"/>
      <c r="B14" s="26" t="s">
        <v>20</v>
      </c>
      <c r="C14" s="27"/>
      <c r="D14" s="28" t="s">
        <v>24</v>
      </c>
      <c r="E14" s="29"/>
      <c r="F14" s="28" t="s">
        <v>27</v>
      </c>
      <c r="G14" s="28"/>
      <c r="H14" s="30"/>
      <c r="I14" s="4"/>
      <c r="J14" s="54" t="s">
        <v>22</v>
      </c>
      <c r="K14" s="55">
        <v>44048</v>
      </c>
      <c r="L14" s="54" t="s">
        <v>23</v>
      </c>
      <c r="M14" s="55">
        <v>44058</v>
      </c>
      <c r="N14" s="51">
        <f t="shared" si="5"/>
        <v>11</v>
      </c>
      <c r="O14" s="56">
        <v>0.9</v>
      </c>
      <c r="P14" s="57" t="s">
        <v>24</v>
      </c>
      <c r="Q14" s="54"/>
      <c r="R14" s="54"/>
      <c r="S14" s="54"/>
      <c r="T14" s="54"/>
      <c r="U14" s="54"/>
    </row>
    <row r="15" s="1" customFormat="1" ht="24" customHeight="1" spans="1:21">
      <c r="A15" s="4"/>
      <c r="B15" s="31">
        <f>COUNTIF($P$6:$P$197,"已完成")</f>
        <v>4</v>
      </c>
      <c r="C15" s="31"/>
      <c r="D15" s="31">
        <f>COUNTIF($P$6:$P$197,"进行中")</f>
        <v>6</v>
      </c>
      <c r="E15" s="31"/>
      <c r="F15" s="31">
        <f>COUNTIF($P$6:$P$197,"未开始")</f>
        <v>4</v>
      </c>
      <c r="G15" s="31"/>
      <c r="H15" s="30"/>
      <c r="I15" s="4"/>
      <c r="J15" s="54" t="s">
        <v>25</v>
      </c>
      <c r="K15" s="55">
        <v>44050</v>
      </c>
      <c r="L15" s="54" t="s">
        <v>26</v>
      </c>
      <c r="M15" s="55">
        <v>44061</v>
      </c>
      <c r="N15" s="51">
        <f t="shared" si="5"/>
        <v>12</v>
      </c>
      <c r="O15" s="56">
        <v>0.8</v>
      </c>
      <c r="P15" s="57" t="s">
        <v>27</v>
      </c>
      <c r="Q15" s="54"/>
      <c r="R15" s="54"/>
      <c r="S15" s="54"/>
      <c r="T15" s="54"/>
      <c r="U15" s="54"/>
    </row>
    <row r="16" s="1" customFormat="1" ht="24" customHeight="1" spans="1:21">
      <c r="A16" s="4"/>
      <c r="B16" s="26"/>
      <c r="C16" s="27"/>
      <c r="D16" s="27"/>
      <c r="E16" s="27"/>
      <c r="F16" s="28"/>
      <c r="G16" s="28"/>
      <c r="H16" s="30"/>
      <c r="I16" s="4"/>
      <c r="J16" s="54" t="s">
        <v>28</v>
      </c>
      <c r="K16" s="55">
        <v>44052</v>
      </c>
      <c r="L16" s="54" t="s">
        <v>19</v>
      </c>
      <c r="M16" s="55">
        <v>44064</v>
      </c>
      <c r="N16" s="51">
        <f t="shared" si="5"/>
        <v>13</v>
      </c>
      <c r="O16" s="56">
        <v>0.7</v>
      </c>
      <c r="P16" s="57" t="s">
        <v>20</v>
      </c>
      <c r="Q16" s="54"/>
      <c r="R16" s="54"/>
      <c r="S16" s="54"/>
      <c r="T16" s="54"/>
      <c r="U16" s="54"/>
    </row>
    <row r="17" s="1" customFormat="1" ht="24" customHeight="1" spans="1:21">
      <c r="A17" s="4"/>
      <c r="B17" s="26" t="s">
        <v>23</v>
      </c>
      <c r="C17" s="27"/>
      <c r="D17" s="28" t="s">
        <v>19</v>
      </c>
      <c r="E17" s="29"/>
      <c r="F17" s="28" t="s">
        <v>26</v>
      </c>
      <c r="G17" s="28"/>
      <c r="H17" s="30"/>
      <c r="I17" s="4"/>
      <c r="J17" s="54" t="s">
        <v>29</v>
      </c>
      <c r="K17" s="55">
        <v>44054</v>
      </c>
      <c r="L17" s="54" t="s">
        <v>23</v>
      </c>
      <c r="M17" s="55">
        <v>44067</v>
      </c>
      <c r="N17" s="51">
        <f t="shared" si="5"/>
        <v>14</v>
      </c>
      <c r="O17" s="56">
        <v>0.6</v>
      </c>
      <c r="P17" s="57" t="s">
        <v>24</v>
      </c>
      <c r="Q17" s="54"/>
      <c r="R17" s="54"/>
      <c r="S17" s="54"/>
      <c r="T17" s="54"/>
      <c r="U17" s="54"/>
    </row>
    <row r="18" s="1" customFormat="1" ht="24" customHeight="1" spans="1:21">
      <c r="A18" s="4"/>
      <c r="B18" s="31">
        <f>COUNTIF($L$6:$L$1997,"重要")</f>
        <v>6</v>
      </c>
      <c r="C18" s="31"/>
      <c r="D18" s="31">
        <f>COUNTIF($L$6:$L$1997,"一般")</f>
        <v>4</v>
      </c>
      <c r="E18" s="31"/>
      <c r="F18" s="31">
        <f>COUNTIF($L$6:$L$1997,"日常")</f>
        <v>4</v>
      </c>
      <c r="G18" s="31"/>
      <c r="H18" s="30"/>
      <c r="I18" s="4"/>
      <c r="J18" s="54" t="s">
        <v>30</v>
      </c>
      <c r="K18" s="55">
        <v>44060</v>
      </c>
      <c r="L18" s="54" t="s">
        <v>23</v>
      </c>
      <c r="M18" s="55">
        <v>44074</v>
      </c>
      <c r="N18" s="51">
        <f t="shared" si="5"/>
        <v>15</v>
      </c>
      <c r="O18" s="56">
        <v>0</v>
      </c>
      <c r="P18" s="57" t="s">
        <v>24</v>
      </c>
      <c r="Q18" s="54"/>
      <c r="R18" s="54"/>
      <c r="S18" s="54"/>
      <c r="T18" s="54"/>
      <c r="U18" s="54"/>
    </row>
    <row r="19" s="1" customFormat="1" ht="24" customHeight="1" spans="1:16368">
      <c r="A19" s="4"/>
      <c r="B19" s="32"/>
      <c r="C19" s="32"/>
      <c r="D19" s="32"/>
      <c r="E19" s="32"/>
      <c r="F19" s="32"/>
      <c r="G19" s="32"/>
      <c r="H19" s="32"/>
      <c r="I19" s="4"/>
      <c r="J19" s="54" t="s">
        <v>31</v>
      </c>
      <c r="K19" s="55">
        <v>44058</v>
      </c>
      <c r="L19" s="54" t="s">
        <v>26</v>
      </c>
      <c r="M19" s="55">
        <v>44071</v>
      </c>
      <c r="N19" s="51">
        <f t="shared" si="5"/>
        <v>14</v>
      </c>
      <c r="O19" s="56">
        <v>0.5</v>
      </c>
      <c r="P19" s="57" t="s">
        <v>27</v>
      </c>
      <c r="Q19" s="54"/>
      <c r="R19" s="54"/>
      <c r="S19" s="54"/>
      <c r="T19" s="54"/>
      <c r="U19" s="54"/>
      <c r="XEK19" s="8"/>
      <c r="XEL19" s="8"/>
      <c r="XEM19" s="8"/>
      <c r="XEN19" s="8"/>
    </row>
    <row r="20" s="1" customFormat="1" ht="20" customHeight="1" spans="1:19">
      <c r="A20" s="4"/>
      <c r="B20" s="33"/>
      <c r="C20" s="2"/>
      <c r="D20" s="2"/>
      <c r="E20" s="2"/>
      <c r="F20" s="2"/>
      <c r="G20" s="2"/>
      <c r="H20" s="2"/>
      <c r="I20" s="4"/>
      <c r="K20" s="5"/>
      <c r="M20" s="5"/>
      <c r="N20" s="6"/>
      <c r="R20" s="3"/>
      <c r="S20" s="3"/>
    </row>
    <row r="21" s="3" customFormat="1" ht="15" customHeight="1" spans="1:17">
      <c r="A21" s="34"/>
      <c r="B21" s="35"/>
      <c r="C21" s="35"/>
      <c r="D21" s="35"/>
      <c r="E21" s="35"/>
      <c r="F21" s="35"/>
      <c r="G21" s="35"/>
      <c r="H21" s="35"/>
      <c r="I21" s="34"/>
      <c r="J21" s="1"/>
      <c r="K21" s="5"/>
      <c r="L21" s="1"/>
      <c r="M21" s="5"/>
      <c r="N21" s="6"/>
      <c r="O21" s="1"/>
      <c r="P21" s="1"/>
      <c r="Q21" s="1"/>
    </row>
    <row r="22" s="3" customFormat="1" ht="15" customHeight="1" spans="1:17">
      <c r="A22" s="34"/>
      <c r="B22" s="35"/>
      <c r="C22" s="35"/>
      <c r="D22" s="35"/>
      <c r="E22" s="35"/>
      <c r="F22" s="35"/>
      <c r="G22" s="35"/>
      <c r="H22" s="35"/>
      <c r="I22" s="34"/>
      <c r="J22" s="1"/>
      <c r="K22" s="5"/>
      <c r="L22" s="1"/>
      <c r="M22" s="5"/>
      <c r="N22" s="6"/>
      <c r="O22" s="7"/>
      <c r="P22" s="1"/>
      <c r="Q22" s="1"/>
    </row>
    <row r="23" s="3" customFormat="1" ht="15" customHeight="1" spans="1:18">
      <c r="A23" s="34"/>
      <c r="B23" s="35"/>
      <c r="C23" s="35"/>
      <c r="D23" s="35"/>
      <c r="E23" s="35"/>
      <c r="F23" s="35"/>
      <c r="G23" s="35"/>
      <c r="H23" s="35"/>
      <c r="I23" s="34"/>
      <c r="J23" s="1"/>
      <c r="K23" s="5"/>
      <c r="L23" s="1"/>
      <c r="M23" s="5"/>
      <c r="N23" s="6"/>
      <c r="O23" s="7"/>
      <c r="P23" s="1"/>
      <c r="Q23" s="1"/>
      <c r="R23" s="1"/>
    </row>
    <row r="24" s="3" customFormat="1" ht="15" customHeight="1" spans="1:18">
      <c r="A24" s="34"/>
      <c r="B24" s="35"/>
      <c r="C24" s="35"/>
      <c r="D24" s="35"/>
      <c r="E24" s="35"/>
      <c r="F24" s="35"/>
      <c r="G24" s="35"/>
      <c r="H24" s="35"/>
      <c r="I24" s="34"/>
      <c r="J24" s="1"/>
      <c r="K24" s="5"/>
      <c r="L24" s="1"/>
      <c r="M24" s="5"/>
      <c r="N24" s="6"/>
      <c r="O24" s="7"/>
      <c r="P24" s="1"/>
      <c r="Q24" s="1"/>
      <c r="R24" s="1"/>
    </row>
    <row r="25" s="3" customFormat="1" ht="15" customHeight="1" spans="1:19">
      <c r="A25" s="34"/>
      <c r="B25" s="35"/>
      <c r="C25" s="35"/>
      <c r="D25" s="35"/>
      <c r="E25" s="35"/>
      <c r="F25" s="35"/>
      <c r="G25" s="35"/>
      <c r="H25" s="35"/>
      <c r="I25" s="34"/>
      <c r="J25" s="1"/>
      <c r="K25" s="5"/>
      <c r="L25" s="1"/>
      <c r="M25" s="5"/>
      <c r="N25" s="6"/>
      <c r="O25" s="7"/>
      <c r="P25" s="1"/>
      <c r="Q25" s="1"/>
      <c r="R25" s="1"/>
      <c r="S25" s="1"/>
    </row>
    <row r="26" s="1" customFormat="1" ht="17" customHeight="1" spans="1:15">
      <c r="A26" s="4"/>
      <c r="B26" s="36"/>
      <c r="C26" s="36"/>
      <c r="D26" s="37"/>
      <c r="E26" s="37"/>
      <c r="F26" s="37"/>
      <c r="G26" s="37"/>
      <c r="H26" s="37"/>
      <c r="I26" s="4"/>
      <c r="K26" s="5"/>
      <c r="M26" s="5"/>
      <c r="N26" s="6"/>
      <c r="O26" s="7"/>
    </row>
    <row r="27" s="1" customFormat="1" customHeight="1" spans="1:16368">
      <c r="A27" s="4"/>
      <c r="I27" s="4"/>
      <c r="K27" s="5"/>
      <c r="M27" s="5"/>
      <c r="N27" s="6"/>
      <c r="O27" s="7"/>
      <c r="XEK27" s="8"/>
      <c r="XEL27" s="8"/>
      <c r="XEM27" s="8"/>
      <c r="XEN27" s="8"/>
    </row>
  </sheetData>
  <mergeCells count="31">
    <mergeCell ref="B2:U2"/>
    <mergeCell ref="D3:E3"/>
    <mergeCell ref="Q5:U5"/>
    <mergeCell ref="Q6:U6"/>
    <mergeCell ref="Q7:U7"/>
    <mergeCell ref="Q8:U8"/>
    <mergeCell ref="Q9:U9"/>
    <mergeCell ref="Q10:U10"/>
    <mergeCell ref="Q11:U11"/>
    <mergeCell ref="B12:H12"/>
    <mergeCell ref="Q12:U12"/>
    <mergeCell ref="Q13:U13"/>
    <mergeCell ref="B14:C14"/>
    <mergeCell ref="D14:E14"/>
    <mergeCell ref="F14:G14"/>
    <mergeCell ref="Q14:U14"/>
    <mergeCell ref="B15:C15"/>
    <mergeCell ref="D15:E15"/>
    <mergeCell ref="F15:G15"/>
    <mergeCell ref="Q15:U15"/>
    <mergeCell ref="B16:C16"/>
    <mergeCell ref="Q16:U16"/>
    <mergeCell ref="B17:C17"/>
    <mergeCell ref="D17:E17"/>
    <mergeCell ref="F17:G17"/>
    <mergeCell ref="Q17:U17"/>
    <mergeCell ref="B18:C18"/>
    <mergeCell ref="D18:E18"/>
    <mergeCell ref="F18:G18"/>
    <mergeCell ref="Q18:U18"/>
    <mergeCell ref="Q19:U19"/>
  </mergeCells>
  <conditionalFormatting sqref="Q5">
    <cfRule type="expression" dxfId="0" priority="3">
      <formula>$L5="重要"</formula>
    </cfRule>
  </conditionalFormatting>
  <conditionalFormatting sqref="B6:H6">
    <cfRule type="expression" dxfId="1" priority="29">
      <formula>MONTH(B6)&lt;&gt;$C$3</formula>
    </cfRule>
  </conditionalFormatting>
  <conditionalFormatting sqref="B7:H7">
    <cfRule type="expression" dxfId="1" priority="27">
      <formula>MONTH(B7)&lt;&gt;$C$3</formula>
    </cfRule>
  </conditionalFormatting>
  <conditionalFormatting sqref="B8:H8">
    <cfRule type="expression" dxfId="1" priority="26">
      <formula>MONTH(B8)&lt;&gt;$C$3</formula>
    </cfRule>
  </conditionalFormatting>
  <conditionalFormatting sqref="B9:H9">
    <cfRule type="expression" dxfId="1" priority="25">
      <formula>MONTH(B9)&lt;&gt;$C$3</formula>
    </cfRule>
  </conditionalFormatting>
  <conditionalFormatting sqref="B10:H10">
    <cfRule type="expression" dxfId="1" priority="24">
      <formula>MONTH(B10)&lt;&gt;$C$3</formula>
    </cfRule>
  </conditionalFormatting>
  <conditionalFormatting sqref="B11:H11">
    <cfRule type="expression" dxfId="1" priority="28">
      <formula>MONTH(B11)&lt;&gt;$C$3</formula>
    </cfRule>
  </conditionalFormatting>
  <conditionalFormatting sqref="B15:G15">
    <cfRule type="dataBar" priority="7">
      <dataBar>
        <cfvo type="min"/>
        <cfvo type="max"/>
        <color rgb="FFDFA1A1"/>
      </dataBar>
      <extLst>
        <ext xmlns:x14="http://schemas.microsoft.com/office/spreadsheetml/2009/9/main" uri="{B025F937-C7B1-47D3-B67F-A62EFF666E3E}">
          <x14:id>{0cf4bdc6-c4de-4584-b613-41c520bbb0ad}</x14:id>
        </ext>
      </extLst>
    </cfRule>
  </conditionalFormatting>
  <conditionalFormatting sqref="H16">
    <cfRule type="expression" dxfId="1" priority="19">
      <formula>MONTH(H16)&lt;&gt;$C$3</formula>
    </cfRule>
  </conditionalFormatting>
  <conditionalFormatting sqref="B17">
    <cfRule type="expression" dxfId="1" priority="9">
      <formula>MONTH(B17)&lt;&gt;$C$3</formula>
    </cfRule>
  </conditionalFormatting>
  <conditionalFormatting sqref="H17">
    <cfRule type="expression" dxfId="1" priority="18">
      <formula>MONTH(H17)&lt;&gt;$C$3</formula>
    </cfRule>
  </conditionalFormatting>
  <conditionalFormatting sqref="B18:G18">
    <cfRule type="dataBar" priority="4">
      <dataBar>
        <cfvo type="min"/>
        <cfvo type="max"/>
        <color rgb="FFDFA1A1"/>
      </dataBar>
      <extLst>
        <ext xmlns:x14="http://schemas.microsoft.com/office/spreadsheetml/2009/9/main" uri="{B025F937-C7B1-47D3-B67F-A62EFF666E3E}">
          <x14:id>{02ecab10-6b3b-4276-bc1b-d5a0bd56d5c3}</x14:id>
        </ext>
      </extLst>
    </cfRule>
  </conditionalFormatting>
  <conditionalFormatting sqref="H18">
    <cfRule type="expression" dxfId="1" priority="5">
      <formula>MONTH(H18)&lt;&gt;$C$3</formula>
    </cfRule>
  </conditionalFormatting>
  <conditionalFormatting sqref="B21:H21">
    <cfRule type="expression" dxfId="1" priority="17">
      <formula>MONTH(B21)&lt;&gt;$C$3</formula>
    </cfRule>
  </conditionalFormatting>
  <conditionalFormatting sqref="B22:H22">
    <cfRule type="expression" dxfId="1" priority="15">
      <formula>MONTH(B22)&lt;&gt;$C$3</formula>
    </cfRule>
  </conditionalFormatting>
  <conditionalFormatting sqref="B23:H23">
    <cfRule type="expression" dxfId="1" priority="14">
      <formula>MONTH(B23)&lt;&gt;$C$3</formula>
    </cfRule>
  </conditionalFormatting>
  <conditionalFormatting sqref="B24:H24">
    <cfRule type="expression" dxfId="1" priority="13">
      <formula>MONTH(B24)&lt;&gt;$C$3</formula>
    </cfRule>
  </conditionalFormatting>
  <conditionalFormatting sqref="B25:H25">
    <cfRule type="expression" dxfId="1" priority="12">
      <formula>MONTH(B25)&lt;&gt;$C$3</formula>
    </cfRule>
  </conditionalFormatting>
  <conditionalFormatting sqref="B26:H26">
    <cfRule type="expression" dxfId="1" priority="16">
      <formula>MONTH(B26)&lt;&gt;$C$3</formula>
    </cfRule>
  </conditionalFormatting>
  <conditionalFormatting sqref="L$1:L$1048576">
    <cfRule type="expression" dxfId="2" priority="2">
      <formula>$L1="重要"</formula>
    </cfRule>
  </conditionalFormatting>
  <conditionalFormatting sqref="O6:O19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{f81fe6e8-9885-46ca-b6ca-a791aa18f885}</x14:id>
        </ext>
      </extLst>
    </cfRule>
  </conditionalFormatting>
  <conditionalFormatting sqref="B14 H14 B16">
    <cfRule type="expression" dxfId="1" priority="21">
      <formula>MONTH(B14)&lt;&gt;$C$3</formula>
    </cfRule>
  </conditionalFormatting>
  <conditionalFormatting sqref="D14 H15 F14">
    <cfRule type="expression" dxfId="1" priority="20">
      <formula>MONTH(D14)&lt;&gt;$C$3</formula>
    </cfRule>
  </conditionalFormatting>
  <conditionalFormatting sqref="D17 F17">
    <cfRule type="expression" dxfId="1" priority="8">
      <formula>MONTH(D17)&lt;&gt;$C$3</formula>
    </cfRule>
  </conditionalFormatting>
  <dataValidations count="2">
    <dataValidation type="list" allowBlank="1" showInputMessage="1" showErrorMessage="1" sqref="L12 L13 L18 L19 L6:L11 L14:L17 L20:L1048576">
      <formula1>"重要,一般,日常"</formula1>
    </dataValidation>
    <dataValidation type="list" allowBlank="1" showInputMessage="1" showErrorMessage="1" sqref="P12 P13 P18 P19 P6:P11 P14:P17 P20:P1048576">
      <formula1>"已完成,进行中,未开始"</formula1>
    </dataValidation>
  </dataValidations>
  <pageMargins left="0.75" right="0.75" top="1" bottom="1" header="0.5" footer="0.5"/>
  <pageSetup paperSize="9" orientation="portrait"/>
  <headerFooter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cf4bdc6-c4de-4584-b613-41c520bbb0a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B15:G15</xm:sqref>
        </x14:conditionalFormatting>
        <x14:conditionalFormatting xmlns:xm="http://schemas.microsoft.com/office/excel/2006/main">
          <x14:cfRule type="dataBar" id="{02ecab10-6b3b-4276-bc1b-d5a0bd56d5c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B18:G18</xm:sqref>
        </x14:conditionalFormatting>
        <x14:conditionalFormatting xmlns:xm="http://schemas.microsoft.com/office/excel/2006/main">
          <x14:cfRule type="dataBar" id="{f81fe6e8-9885-46ca-b6ca-a791aa18f885}">
            <x14:dataBar minLength="0" maxLength="100" negativeBarBorderColorSameAsPositive="0">
              <x14:cfvo type="autoMin"/>
              <x14:cfvo type="autoMax"/>
              <x14:negativeFillColor rgb="FFFF0000"/>
              <x14:negativeBorderColor rgb="FFFF0000"/>
              <x14:axisColor rgb="FF000000"/>
            </x14:dataBar>
          </x14:cfRule>
          <xm:sqref>O6:O19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儿微微</cp:lastModifiedBy>
  <dcterms:created xsi:type="dcterms:W3CDTF">2020-07-31T06:09:00Z</dcterms:created>
  <dcterms:modified xsi:type="dcterms:W3CDTF">2021-07-02T12:43:20Z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5DE9CE0B55CA4334AF6C245383344150</vt:lpwstr>
  </property>
  <property fmtid="{D5CDD505-2E9C-101B-9397-08002B2CF9AE}" pid="3" name="KSOProductBuildVer">
    <vt:lpwstr>2052-11.1.0.10578</vt:lpwstr>
  </property>
  <property fmtid="{D5CDD505-2E9C-101B-9397-08002B2CF9AE}" pid="4" name="KSOTemplateUUID">
    <vt:lpwstr>v1.0_mb_rydhCNdkqrJSF4s7FWU3gQ==</vt:lpwstr>
  </property>
</Properties>
</file>