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日历工作计划表" sheetId="1" r:id="rId1"/>
  </sheets>
  <calcPr calcId="144525"/>
</workbook>
</file>

<file path=xl/sharedStrings.xml><?xml version="1.0" encoding="utf-8"?>
<sst xmlns="http://schemas.openxmlformats.org/spreadsheetml/2006/main" count="87" uniqueCount="42">
  <si>
    <t>年</t>
  </si>
  <si>
    <t>月</t>
  </si>
  <si>
    <t>工作进度、计划表</t>
  </si>
  <si>
    <t>一</t>
  </si>
  <si>
    <t>二</t>
  </si>
  <si>
    <t>三</t>
  </si>
  <si>
    <t>四</t>
  </si>
  <si>
    <t>五</t>
  </si>
  <si>
    <t>六</t>
  </si>
  <si>
    <t>日</t>
  </si>
  <si>
    <t>已完成</t>
  </si>
  <si>
    <t>已取消</t>
  </si>
  <si>
    <t>进行中</t>
  </si>
  <si>
    <t>未完成</t>
  </si>
  <si>
    <t>未开始</t>
  </si>
  <si>
    <t>月 度 总 结 与 反 思</t>
  </si>
  <si>
    <t>序号</t>
  </si>
  <si>
    <t>工作事项</t>
  </si>
  <si>
    <t>工作目标</t>
  </si>
  <si>
    <t>重要程度</t>
  </si>
  <si>
    <t>责任人</t>
  </si>
  <si>
    <t>开始时间</t>
  </si>
  <si>
    <t>完成时间</t>
  </si>
  <si>
    <t>完成进度</t>
  </si>
  <si>
    <t>工作状态</t>
  </si>
  <si>
    <t>备注</t>
  </si>
  <si>
    <t>☹☹☹</t>
  </si>
  <si>
    <t>甲</t>
  </si>
  <si>
    <t>☹☹</t>
  </si>
  <si>
    <t>乙</t>
  </si>
  <si>
    <t>☹☹☹☹</t>
  </si>
  <si>
    <t>丙</t>
  </si>
  <si>
    <t>2021/43</t>
  </si>
  <si>
    <t>☹</t>
  </si>
  <si>
    <t>丁</t>
  </si>
  <si>
    <t>戊</t>
  </si>
  <si>
    <t>☹☹☹☹☹</t>
  </si>
  <si>
    <t>己</t>
  </si>
  <si>
    <t>庚</t>
  </si>
  <si>
    <t>辛</t>
  </si>
  <si>
    <t>壬</t>
  </si>
  <si>
    <t>癸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</si>
</sst>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h:mm;@"/>
    <numFmt numFmtId="177" formatCode="yyyy/m/d;@"/>
    <numFmt numFmtId="41" formatCode="_ * #,##0_ ;_ * \-#,##0_ ;_ * &quot;-&quot;_ ;_ @_ "/>
    <numFmt numFmtId="178" formatCode="yyyy&quot;年&quot;m&quot;月&quot;d&quot;日&quot;;@"/>
  </numFmts>
  <fonts count="39">
    <font>
      <sz val="11"/>
      <color theme="1"/>
      <name val="方正姚体"/>
      <charset val="134"/>
      <scheme val="minor"/>
    </font>
    <font>
      <b/>
      <sz val="11"/>
      <color theme="1"/>
      <name val="字魂45号-冰宇雅宋"/>
      <charset val="134"/>
    </font>
    <font>
      <b/>
      <sz val="32"/>
      <color theme="5" tint="-0.25"/>
      <name val="字魂45号-冰宇雅宋"/>
      <charset val="134"/>
    </font>
    <font>
      <b/>
      <sz val="16"/>
      <color rgb="FFFF0000"/>
      <name val="字魂45号-冰宇雅宋"/>
      <charset val="134"/>
    </font>
    <font>
      <b/>
      <sz val="15"/>
      <color rgb="FFFF0000"/>
      <name val="字魂45号-冰宇雅宋"/>
      <charset val="134"/>
    </font>
    <font>
      <b/>
      <sz val="16"/>
      <color rgb="FF00B0F0"/>
      <name val="字魂45号-冰宇雅宋"/>
      <charset val="134"/>
    </font>
    <font>
      <b/>
      <sz val="16"/>
      <color theme="1"/>
      <name val="字魂45号-冰宇雅宋"/>
      <charset val="134"/>
    </font>
    <font>
      <b/>
      <sz val="15"/>
      <color theme="6" tint="-0.25"/>
      <name val="字魂45号-冰宇雅宋"/>
      <charset val="134"/>
    </font>
    <font>
      <b/>
      <sz val="12"/>
      <color theme="1"/>
      <name val="字魂45号-冰宇雅宋"/>
      <charset val="134"/>
    </font>
    <font>
      <b/>
      <sz val="11"/>
      <color theme="0"/>
      <name val="字魂45号-冰宇雅宋"/>
      <charset val="134"/>
    </font>
    <font>
      <b/>
      <sz val="11"/>
      <color rgb="FFFF0000"/>
      <name val="字魂45号-冰宇雅宋"/>
      <charset val="134"/>
    </font>
    <font>
      <b/>
      <sz val="12"/>
      <color theme="0"/>
      <name val="字魂45号-冰宇雅宋"/>
      <charset val="134"/>
    </font>
    <font>
      <b/>
      <sz val="22"/>
      <color rgb="FF0070C0"/>
      <name val="字魂45号-冰宇雅宋"/>
      <charset val="134"/>
    </font>
    <font>
      <b/>
      <sz val="22"/>
      <color rgb="FF00B0F0"/>
      <name val="字魂45号-冰宇雅宋"/>
      <charset val="134"/>
    </font>
    <font>
      <b/>
      <sz val="12"/>
      <color theme="4" tint="-0.25"/>
      <name val="字魂45号-冰宇雅宋"/>
      <charset val="134"/>
    </font>
    <font>
      <b/>
      <sz val="13"/>
      <color theme="4" tint="-0.25"/>
      <name val="字魂45号-冰宇雅宋"/>
      <charset val="134"/>
    </font>
    <font>
      <b/>
      <sz val="18"/>
      <color theme="1"/>
      <name val="宋体"/>
      <charset val="134"/>
    </font>
    <font>
      <b/>
      <sz val="18"/>
      <color theme="1"/>
      <name val="字魂45号-冰宇雅宋"/>
      <charset val="134"/>
    </font>
    <font>
      <b/>
      <sz val="14"/>
      <color theme="1"/>
      <name val="字魂45号-冰宇雅宋"/>
      <charset val="134"/>
    </font>
    <font>
      <b/>
      <sz val="11"/>
      <color rgb="FFDFF8FF"/>
      <name val="字魂45号-冰宇雅宋"/>
      <charset val="134"/>
    </font>
    <font>
      <b/>
      <sz val="15"/>
      <color theme="3"/>
      <name val="方正姚体"/>
      <charset val="134"/>
      <scheme val="minor"/>
    </font>
    <font>
      <sz val="11"/>
      <color theme="1"/>
      <name val="方正姚体"/>
      <charset val="0"/>
      <scheme val="minor"/>
    </font>
    <font>
      <sz val="11"/>
      <color theme="0"/>
      <name val="方正姚体"/>
      <charset val="0"/>
      <scheme val="minor"/>
    </font>
    <font>
      <b/>
      <sz val="11"/>
      <color rgb="FFFA7D00"/>
      <name val="方正姚体"/>
      <charset val="0"/>
      <scheme val="minor"/>
    </font>
    <font>
      <sz val="11"/>
      <color rgb="FF3F3F76"/>
      <name val="方正姚体"/>
      <charset val="0"/>
      <scheme val="minor"/>
    </font>
    <font>
      <sz val="11"/>
      <color rgb="FF9C0006"/>
      <name val="方正姚体"/>
      <charset val="0"/>
      <scheme val="minor"/>
    </font>
    <font>
      <b/>
      <sz val="11"/>
      <color rgb="FF3F3F3F"/>
      <name val="方正姚体"/>
      <charset val="0"/>
      <scheme val="minor"/>
    </font>
    <font>
      <sz val="11"/>
      <color rgb="FFFF0000"/>
      <name val="方正姚体"/>
      <charset val="0"/>
      <scheme val="minor"/>
    </font>
    <font>
      <u/>
      <sz val="11"/>
      <color rgb="FF0000FF"/>
      <name val="方正姚体"/>
      <charset val="0"/>
      <scheme val="minor"/>
    </font>
    <font>
      <u/>
      <sz val="11"/>
      <color rgb="FF800080"/>
      <name val="方正姚体"/>
      <charset val="0"/>
      <scheme val="minor"/>
    </font>
    <font>
      <sz val="11"/>
      <color rgb="FF006100"/>
      <name val="方正姚体"/>
      <charset val="0"/>
      <scheme val="minor"/>
    </font>
    <font>
      <b/>
      <sz val="13"/>
      <color theme="3"/>
      <name val="方正姚体"/>
      <charset val="134"/>
      <scheme val="minor"/>
    </font>
    <font>
      <b/>
      <sz val="11"/>
      <color theme="3"/>
      <name val="方正姚体"/>
      <charset val="134"/>
      <scheme val="minor"/>
    </font>
    <font>
      <b/>
      <sz val="18"/>
      <color theme="3"/>
      <name val="方正姚体"/>
      <charset val="134"/>
      <scheme val="minor"/>
    </font>
    <font>
      <i/>
      <sz val="11"/>
      <color rgb="FF7F7F7F"/>
      <name val="方正姚体"/>
      <charset val="0"/>
      <scheme val="minor"/>
    </font>
    <font>
      <sz val="11"/>
      <color rgb="FF9C6500"/>
      <name val="方正姚体"/>
      <charset val="0"/>
      <scheme val="minor"/>
    </font>
    <font>
      <b/>
      <sz val="11"/>
      <color rgb="FFFFFFFF"/>
      <name val="方正姚体"/>
      <charset val="0"/>
      <scheme val="minor"/>
    </font>
    <font>
      <sz val="11"/>
      <color rgb="FFFA7D00"/>
      <name val="方正姚体"/>
      <charset val="0"/>
      <scheme val="minor"/>
    </font>
    <font>
      <b/>
      <sz val="11"/>
      <color theme="1"/>
      <name val="方正姚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EBAD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C3C3"/>
        <bgColor indexed="64"/>
      </patternFill>
    </fill>
    <fill>
      <patternFill patternType="solid">
        <fgColor rgb="FFB9EE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24">
    <border>
      <left/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B0F0"/>
      </left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/>
      <bottom style="thin">
        <color theme="0" tint="-0.15"/>
      </bottom>
      <diagonal/>
    </border>
    <border>
      <left style="thin">
        <color rgb="FF00B0F0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rgb="FF00B0F0"/>
      </left>
      <right style="thin">
        <color theme="0" tint="-0.15"/>
      </right>
      <top style="thin">
        <color theme="0" tint="-0.15"/>
      </top>
      <bottom style="thin">
        <color rgb="FF00B0F0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rgb="FF00B0F0"/>
      </bottom>
      <diagonal/>
    </border>
    <border>
      <left style="thin">
        <color theme="0"/>
      </left>
      <right/>
      <top/>
      <bottom/>
      <diagonal/>
    </border>
    <border>
      <left style="thin">
        <color theme="0" tint="-0.15"/>
      </left>
      <right style="thin">
        <color rgb="FF00B0F0"/>
      </right>
      <top/>
      <bottom style="thin">
        <color theme="0" tint="-0.15"/>
      </bottom>
      <diagonal/>
    </border>
    <border>
      <left style="thin">
        <color theme="0" tint="-0.15"/>
      </left>
      <right style="thin">
        <color rgb="FF00B0F0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thin">
        <color rgb="FF00B0F0"/>
      </right>
      <top style="thin">
        <color theme="0" tint="-0.15"/>
      </top>
      <bottom style="thin">
        <color rgb="FF00B0F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4" fillId="15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6" fillId="13" borderId="19" applyNumberFormat="0" applyAlignment="0" applyProtection="0">
      <alignment vertical="center"/>
    </xf>
    <xf numFmtId="0" fontId="23" fillId="13" borderId="18" applyNumberFormat="0" applyAlignment="0" applyProtection="0">
      <alignment vertical="center"/>
    </xf>
    <xf numFmtId="0" fontId="36" fillId="32" borderId="20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77" fontId="12" fillId="0" borderId="0" xfId="0" applyNumberFormat="1" applyFont="1" applyFill="1" applyAlignment="1">
      <alignment horizontal="center" vertical="center"/>
    </xf>
    <xf numFmtId="176" fontId="12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78" fontId="15" fillId="0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14" fontId="1" fillId="0" borderId="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77" fontId="1" fillId="0" borderId="9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176" fontId="17" fillId="0" borderId="9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177" fontId="1" fillId="0" borderId="11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176" fontId="17" fillId="0" borderId="11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0" fontId="18" fillId="5" borderId="0" xfId="0" applyNumberFormat="1" applyFont="1" applyFill="1" applyAlignment="1">
      <alignment horizontal="center" vertical="center"/>
    </xf>
    <xf numFmtId="10" fontId="19" fillId="5" borderId="0" xfId="0" applyNumberFormat="1" applyFont="1" applyFill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9" fontId="1" fillId="0" borderId="7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9" fontId="1" fillId="0" borderId="9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9" fontId="1" fillId="0" borderId="11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b val="1"/>
        <i val="0"/>
        <color theme="0"/>
      </font>
      <fill>
        <patternFill patternType="solid">
          <bgColor rgb="FF5BD7FF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ill>
        <patternFill patternType="solid">
          <bgColor theme="0" tint="-0.05"/>
        </patternFill>
      </fill>
    </dxf>
    <dxf>
      <fill>
        <patternFill patternType="solid">
          <bgColor rgb="FFFFDBDB"/>
        </patternFill>
      </fill>
      <border>
        <left style="thin">
          <color rgb="FFFF6969"/>
        </left>
        <right style="thin">
          <color rgb="FFFF6969"/>
        </right>
        <top style="thin">
          <color rgb="FFFF6969"/>
        </top>
        <bottom style="thin">
          <color rgb="FFFF6969"/>
        </bottom>
      </border>
    </dxf>
    <dxf>
      <fill>
        <patternFill patternType="solid">
          <bgColor rgb="FFFFF5D5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solid">
          <bgColor theme="5" tint="0.6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solid">
          <bgColor rgb="FFDFF8FF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colors>
    <mruColors>
      <color rgb="00FF6969"/>
      <color rgb="00FFDBDB"/>
      <color rgb="00FFF5D5"/>
      <color rgb="00FFEBAD"/>
      <color rgb="00CFE0CF"/>
      <color rgb="00FFC3C3"/>
      <color rgb="00B9EEFF"/>
      <color rgb="00B7EEFF"/>
      <color rgb="00DFF8FF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9" Type="http://schemas.microsoft.com/office/2011/relationships/chartColorStyle" Target="colors1.xml"/><Relationship Id="rId8" Type="http://schemas.microsoft.com/office/2011/relationships/chartStyle" Target="style1.xml"/><Relationship Id="rId7" Type="http://schemas.openxmlformats.org/officeDocument/2006/relationships/image" Target="../media/image6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0416724545075705"/>
          <c:y val="0.00919963201471941"/>
          <c:w val="0.991665509098486"/>
          <c:h val="0.981600735970561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>
              <a:outerShdw blurRad="2413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blipFill rotWithShape="1"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>
                <a:outerShdw blurRad="2413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blipFill rotWithShape="1"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2413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blipFill rotWithShape="1"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>
                <a:outerShdw blurRad="2413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blipFill rotWithShape="1"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>
                <a:outerShdw blurRad="2413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invertIfNegative val="0"/>
            <c:bubble3D val="0"/>
            <c:spPr>
              <a:blipFill rotWithShape="1"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>
                <a:outerShdw blurRad="2413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日历工作计划表!$L$12:$P$12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"/>
        <c:overlap val="27"/>
        <c:axId val="250883340"/>
        <c:axId val="233189066"/>
      </c:barChart>
      <c:catAx>
        <c:axId val="250883340"/>
        <c:scaling>
          <c:orientation val="minMax"/>
        </c:scaling>
        <c:delete val="1"/>
        <c:axPos val="b"/>
        <c:majorGridlines>
          <c:spPr>
            <a:ln w="12700" cap="flat" cmpd="sng" algn="ctr">
              <a:noFill/>
              <a:prstDash val="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233189066"/>
        <c:crosses val="autoZero"/>
        <c:auto val="1"/>
        <c:lblAlgn val="ctr"/>
        <c:lblOffset val="100"/>
        <c:noMultiLvlLbl val="0"/>
      </c:catAx>
      <c:valAx>
        <c:axId val="23318906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2508833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98110614908966"/>
          <c:y val="0.0978507914587656"/>
          <c:w val="0.885949845413947"/>
          <c:h val="0.839791598827743"/>
        </c:manualLayout>
      </c:layout>
      <c:doughnutChart>
        <c:varyColors val="1"/>
        <c:ser>
          <c:idx val="2"/>
          <c:order val="0"/>
          <c:spPr>
            <a:solidFill>
              <a:schemeClr val="bg1">
                <a:lumMod val="95000"/>
              </a:schemeClr>
            </a:solidFill>
            <a:ln w="19050">
              <a:noFill/>
            </a:ln>
            <a:effectLst>
              <a:outerShdw blurRad="254000" sx="102000" sy="102000" algn="ctr" rotWithShape="0">
                <a:prstClr val="black">
                  <a:alpha val="40000"/>
                </a:prstClr>
              </a:outerShdw>
            </a:effectLst>
          </c:spPr>
          <c:explosion val="0"/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>
                <a:outerShdw blurRad="2540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>
                <a:outerShdw blurRad="2540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Lbls>
            <c:delete val="1"/>
          </c:dLbls>
          <c:val>
            <c:numRef>
              <c:f>日历工作计划表!$R$10:$R$11</c:f>
              <c:numCache>
                <c:formatCode>0.00%</c:formatCode>
                <c:ptCount val="2"/>
                <c:pt idx="0">
                  <c:v>0.583333333333333</c:v>
                </c:pt>
                <c:pt idx="1">
                  <c:v>0.416666666666667</c:v>
                </c:pt>
              </c:numCache>
            </c:numRef>
          </c:val>
        </c:ser>
        <c:ser>
          <c:idx val="3"/>
          <c:order val="1"/>
          <c:spPr>
            <a:noFill/>
            <a:ln w="19050">
              <a:noFill/>
            </a:ln>
          </c:spPr>
          <c:explosion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日历工作计划表!$R$10:$R$11</c:f>
              <c:numCache>
                <c:formatCode>0.00%</c:formatCode>
                <c:ptCount val="2"/>
                <c:pt idx="0">
                  <c:v>0.583333333333333</c:v>
                </c:pt>
                <c:pt idx="1">
                  <c:v>0.416666666666667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doughnutChart>
        <c:varyColors val="1"/>
        <c:ser>
          <c:idx val="4"/>
          <c:order val="2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FF6969"/>
              </a:solidFill>
              <a:ln w="19050">
                <a:noFill/>
              </a:ln>
              <a:effectLst>
                <a:outerShdw blurRad="2540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日历工作计划表!$R$10:$R$11</c:f>
              <c:numCache>
                <c:formatCode>0.00%</c:formatCode>
                <c:ptCount val="2"/>
                <c:pt idx="0">
                  <c:v>0.583333333333333</c:v>
                </c:pt>
                <c:pt idx="1">
                  <c:v>0.416666666666667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337820</xdr:colOff>
      <xdr:row>4</xdr:row>
      <xdr:rowOff>365760</xdr:rowOff>
    </xdr:from>
    <xdr:to>
      <xdr:col>16</xdr:col>
      <xdr:colOff>20955</xdr:colOff>
      <xdr:row>11</xdr:row>
      <xdr:rowOff>240665</xdr:rowOff>
    </xdr:to>
    <xdr:graphicFrame>
      <xdr:nvGraphicFramePr>
        <xdr:cNvPr id="2" name="图表 1"/>
        <xdr:cNvGraphicFramePr/>
      </xdr:nvGraphicFramePr>
      <xdr:xfrm>
        <a:off x="3753485" y="1362710"/>
        <a:ext cx="4719955" cy="1652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37465</xdr:colOff>
      <xdr:row>5</xdr:row>
      <xdr:rowOff>11430</xdr:rowOff>
    </xdr:from>
    <xdr:to>
      <xdr:col>18</xdr:col>
      <xdr:colOff>933450</xdr:colOff>
      <xdr:row>13</xdr:row>
      <xdr:rowOff>120015</xdr:rowOff>
    </xdr:to>
    <xdr:graphicFrame>
      <xdr:nvGraphicFramePr>
        <xdr:cNvPr id="7" name="图表 6"/>
        <xdr:cNvGraphicFramePr/>
      </xdr:nvGraphicFramePr>
      <xdr:xfrm>
        <a:off x="9425305" y="1389380"/>
        <a:ext cx="1831340" cy="2013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theme/theme1.xml><?xml version="1.0" encoding="utf-8"?>
<a:theme xmlns:a="http://schemas.openxmlformats.org/drawingml/2006/main" name="沉稳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Foundry">
      <a:maj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67500" t="35000" r="32500" b="65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T56"/>
  <sheetViews>
    <sheetView showGridLines="0" tabSelected="1" zoomScale="86" zoomScaleNormal="86" topLeftCell="D1" workbookViewId="0">
      <selection activeCell="V16" sqref="V16"/>
    </sheetView>
  </sheetViews>
  <sheetFormatPr defaultColWidth="9" defaultRowHeight="20" customHeight="1"/>
  <cols>
    <col min="1" max="2" width="2.62962962962963" style="1" customWidth="1"/>
    <col min="3" max="9" width="6.12962962962963" style="1" customWidth="1"/>
    <col min="10" max="10" width="1.63888888888889" style="1" customWidth="1"/>
    <col min="11" max="11" width="5.25" style="1" customWidth="1"/>
    <col min="12" max="12" width="13.6388888888889" style="2" customWidth="1"/>
    <col min="13" max="14" width="13.6388888888889" style="3" customWidth="1"/>
    <col min="15" max="15" width="13.6388888888889" style="1" customWidth="1"/>
    <col min="16" max="16" width="13.6388888888889" style="2" customWidth="1"/>
    <col min="17" max="20" width="13.6388888888889" style="1" customWidth="1"/>
    <col min="21" max="21" width="2.62962962962963" style="1" customWidth="1"/>
    <col min="22" max="16384" width="9" style="4"/>
  </cols>
  <sheetData>
    <row r="1" ht="13.5" customHeight="1"/>
    <row r="2" ht="15" customHeight="1"/>
    <row r="3" s="1" customFormat="1" ht="45" customHeight="1" spans="3:20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="1" customFormat="1" ht="5" customHeight="1" spans="3:18">
      <c r="C4" s="6"/>
      <c r="D4" s="6"/>
      <c r="F4" s="7"/>
      <c r="K4" s="18"/>
      <c r="L4" s="19"/>
      <c r="M4" s="20"/>
      <c r="N4" s="20"/>
      <c r="O4" s="18"/>
      <c r="P4" s="19"/>
      <c r="Q4" s="18"/>
      <c r="R4" s="18"/>
    </row>
    <row r="5" s="1" customFormat="1" ht="30" customHeight="1" spans="3:20">
      <c r="C5" s="6"/>
      <c r="D5" s="8">
        <v>2021</v>
      </c>
      <c r="E5" s="8"/>
      <c r="F5" s="9" t="s">
        <v>0</v>
      </c>
      <c r="G5" s="8">
        <v>1</v>
      </c>
      <c r="H5" s="9" t="s">
        <v>1</v>
      </c>
      <c r="K5" s="21" t="s">
        <v>2</v>
      </c>
      <c r="L5" s="21"/>
      <c r="M5" s="21"/>
      <c r="N5" s="21"/>
      <c r="O5" s="21"/>
      <c r="P5" s="21"/>
      <c r="Q5" s="21"/>
      <c r="R5" s="21"/>
      <c r="S5" s="21"/>
      <c r="T5" s="21"/>
    </row>
    <row r="6" s="1" customFormat="1" ht="10" customHeight="1" spans="3:18">
      <c r="C6" s="6"/>
      <c r="D6" s="10"/>
      <c r="E6" s="10"/>
      <c r="F6" s="11"/>
      <c r="G6" s="10"/>
      <c r="H6" s="11"/>
      <c r="K6" s="18"/>
      <c r="L6" s="19"/>
      <c r="M6" s="22"/>
      <c r="N6" s="22"/>
      <c r="O6" s="23"/>
      <c r="P6" s="19"/>
      <c r="Q6" s="18"/>
      <c r="R6" s="18"/>
    </row>
    <row r="7" s="1" customFormat="1" customHeight="1" spans="3:20">
      <c r="C7" s="12" t="s">
        <v>3</v>
      </c>
      <c r="D7" s="12" t="s">
        <v>4</v>
      </c>
      <c r="E7" s="12" t="s">
        <v>5</v>
      </c>
      <c r="F7" s="12" t="s">
        <v>6</v>
      </c>
      <c r="G7" s="12" t="s">
        <v>7</v>
      </c>
      <c r="H7" s="13" t="s">
        <v>8</v>
      </c>
      <c r="I7" s="13" t="s">
        <v>9</v>
      </c>
      <c r="K7" s="24"/>
      <c r="L7" s="24"/>
      <c r="M7" s="24"/>
      <c r="N7" s="24"/>
      <c r="O7" s="24"/>
      <c r="P7" s="24"/>
      <c r="Q7" s="24"/>
      <c r="R7" s="24"/>
      <c r="S7" s="24"/>
      <c r="T7" s="24"/>
    </row>
    <row r="8" s="1" customFormat="1" customHeight="1" spans="3:20">
      <c r="C8" s="14" t="str">
        <f>IF(WEEKDAY(DATE($D$5,$G$5,1),2)=1,1,"")</f>
        <v/>
      </c>
      <c r="D8" s="14" t="str">
        <f>IF(C8&lt;&gt;"",C8+1,IF(WEEKDAY(DATE($D$5,$G$5,1),2)=2,1,""))</f>
        <v/>
      </c>
      <c r="E8" s="14" t="str">
        <f>IF(D8&lt;&gt;"",D8+1,IF(WEEKDAY(DATE($D$5,$G$5,1),2)=3,1,""))</f>
        <v/>
      </c>
      <c r="F8" s="14" t="str">
        <f>IF(E8&lt;&gt;"",E8+1,IF(WEEKDAY(DATE($D$5,$G$5,1),2)=4,1,""))</f>
        <v/>
      </c>
      <c r="G8" s="14">
        <f>IF(F8&lt;&gt;"",F8+1,IF(WEEKDAY(DATE($D$5,$G$5,1),2)=5,1,""))</f>
        <v>1</v>
      </c>
      <c r="H8" s="15">
        <f>IF(G8&lt;&gt;"",G8+1,IF(WEEKDAY(DATE($D$5,$G$5,1),2)=6,1,""))</f>
        <v>2</v>
      </c>
      <c r="I8" s="15">
        <f>IF(H8&lt;&gt;"",H8+1,IF(WEEKDAY(DATE($D$5,$G$5,1),2)=7,1,""))</f>
        <v>3</v>
      </c>
      <c r="K8" s="24"/>
      <c r="L8" s="24"/>
      <c r="M8" s="24"/>
      <c r="N8" s="24"/>
      <c r="O8" s="24"/>
      <c r="P8" s="24"/>
      <c r="Q8" s="24"/>
      <c r="R8" s="24"/>
      <c r="S8" s="24"/>
      <c r="T8" s="24"/>
    </row>
    <row r="9" s="1" customFormat="1" customHeight="1" spans="3:20">
      <c r="C9" s="14">
        <f>I8+1</f>
        <v>4</v>
      </c>
      <c r="D9" s="14">
        <f t="shared" ref="D9:I9" si="0">C9+1</f>
        <v>5</v>
      </c>
      <c r="E9" s="14">
        <f t="shared" si="0"/>
        <v>6</v>
      </c>
      <c r="F9" s="14">
        <f t="shared" si="0"/>
        <v>7</v>
      </c>
      <c r="G9" s="14">
        <f t="shared" si="0"/>
        <v>8</v>
      </c>
      <c r="H9" s="15">
        <f t="shared" si="0"/>
        <v>9</v>
      </c>
      <c r="I9" s="15">
        <f t="shared" si="0"/>
        <v>10</v>
      </c>
      <c r="K9" s="24"/>
      <c r="L9" s="24"/>
      <c r="M9" s="24"/>
      <c r="N9" s="24"/>
      <c r="O9" s="24"/>
      <c r="P9" s="24"/>
      <c r="Q9" s="24"/>
      <c r="R9" s="24"/>
      <c r="S9" s="24"/>
      <c r="T9" s="24"/>
    </row>
    <row r="10" s="1" customFormat="1" customHeight="1" spans="3:20">
      <c r="C10" s="14">
        <f>I9+1</f>
        <v>11</v>
      </c>
      <c r="D10" s="14">
        <f t="shared" ref="D10:I10" si="1">C10+1</f>
        <v>12</v>
      </c>
      <c r="E10" s="14">
        <f t="shared" si="1"/>
        <v>13</v>
      </c>
      <c r="F10" s="14">
        <f t="shared" si="1"/>
        <v>14</v>
      </c>
      <c r="G10" s="14">
        <f t="shared" si="1"/>
        <v>15</v>
      </c>
      <c r="H10" s="15">
        <f t="shared" si="1"/>
        <v>16</v>
      </c>
      <c r="I10" s="15">
        <f t="shared" si="1"/>
        <v>17</v>
      </c>
      <c r="K10" s="24"/>
      <c r="L10" s="24"/>
      <c r="M10" s="24"/>
      <c r="N10" s="24"/>
      <c r="O10" s="24"/>
      <c r="P10" s="24"/>
      <c r="Q10" s="24"/>
      <c r="R10" s="48">
        <f>(L12+M12)/SUM(L12:P12)</f>
        <v>0.583333333333333</v>
      </c>
      <c r="S10" s="48"/>
      <c r="T10" s="24"/>
    </row>
    <row r="11" s="1" customFormat="1" customHeight="1" spans="3:20">
      <c r="C11" s="14">
        <f>I10+1</f>
        <v>18</v>
      </c>
      <c r="D11" s="14">
        <f t="shared" ref="D11:I11" si="2">C11+1</f>
        <v>19</v>
      </c>
      <c r="E11" s="14">
        <f t="shared" si="2"/>
        <v>20</v>
      </c>
      <c r="F11" s="14">
        <f t="shared" si="2"/>
        <v>21</v>
      </c>
      <c r="G11" s="14">
        <f t="shared" si="2"/>
        <v>22</v>
      </c>
      <c r="H11" s="15">
        <f t="shared" si="2"/>
        <v>23</v>
      </c>
      <c r="I11" s="15">
        <f t="shared" si="2"/>
        <v>24</v>
      </c>
      <c r="K11" s="24"/>
      <c r="L11" s="24"/>
      <c r="M11" s="24"/>
      <c r="N11" s="24"/>
      <c r="O11" s="24"/>
      <c r="P11" s="24"/>
      <c r="Q11" s="24"/>
      <c r="R11" s="49">
        <f>1-R10</f>
        <v>0.416666666666667</v>
      </c>
      <c r="S11" s="24"/>
      <c r="T11" s="24"/>
    </row>
    <row r="12" s="1" customFormat="1" customHeight="1" spans="3:20">
      <c r="C12" s="14">
        <f>IF(I11&gt;=IF($G$5=2,IF(OR($D$5/400=INT($D$5/400),AND($D$5/4=INT($D$5/4),$D$5/100&lt;&gt;INT($D$5/100))),29,28),IF(OR($G$5=4,$G$5=6,$G$5=9,$G$5=11),30,31)),"",I11+1)</f>
        <v>25</v>
      </c>
      <c r="D12" s="14">
        <f t="shared" ref="D12:I12" si="3">IF(C12&gt;=IF($G$5=2,IF(OR($D$5/400=INT($D$5/400),AND($D$5/4=INT($D$5/4),$D$5/100&lt;&gt;INT($D$5/100))),29,28),IF(OR($G$5=4,$G$5=6,$G$5=9,$G$5=11),30,31)),"",C12+1)</f>
        <v>26</v>
      </c>
      <c r="E12" s="14">
        <f t="shared" si="3"/>
        <v>27</v>
      </c>
      <c r="F12" s="14">
        <f t="shared" si="3"/>
        <v>28</v>
      </c>
      <c r="G12" s="14">
        <f t="shared" si="3"/>
        <v>29</v>
      </c>
      <c r="H12" s="15">
        <f t="shared" si="3"/>
        <v>30</v>
      </c>
      <c r="I12" s="15">
        <f t="shared" si="3"/>
        <v>31</v>
      </c>
      <c r="K12" s="24"/>
      <c r="L12" s="24">
        <f>COUNTIF($S$16:$S$20020,L13)</f>
        <v>6</v>
      </c>
      <c r="M12" s="24">
        <f>COUNTIF($S$16:$S$20020,M13)</f>
        <v>1</v>
      </c>
      <c r="N12" s="24">
        <f>COUNTIF($S$16:$S$20020,N13)</f>
        <v>2</v>
      </c>
      <c r="O12" s="24">
        <f>COUNTIF($S$16:$S$20020,O13)</f>
        <v>2</v>
      </c>
      <c r="P12" s="24">
        <f>COUNTIF($S$16:$S$20020,P13)</f>
        <v>1</v>
      </c>
      <c r="Q12" s="24"/>
      <c r="R12" s="24"/>
      <c r="S12" s="24"/>
      <c r="T12" s="24"/>
    </row>
    <row r="13" s="1" customFormat="1" customHeight="1" spans="3:20">
      <c r="C13" s="14" t="str">
        <f>IF(I12&gt;=IF($G$5=2,IF(OR($D$5/400=INT($D$5/400),AND($D$5/4=INT($D$5/4),$D$5/100&lt;&gt;INT($D$5/100))),29,28),IF(OR($G$5=4,$G$5=6,$G$5=9,$G$5=11),30,31)),"",I12+1)</f>
        <v/>
      </c>
      <c r="D13" s="14" t="str">
        <f t="shared" ref="D13:I13" si="4">IF(C13&gt;=IF($G$5=2,IF(OR($D$5/400=INT($D$5/400),AND($D$5/4=INT($D$5/4),$D$5/100&lt;&gt;INT($D$5/100))),29,28),IF(OR($G$5=4,$G$5=6,$G$5=9,$G$5=11),30,31)),"",C13+1)</f>
        <v/>
      </c>
      <c r="E13" s="14" t="str">
        <f t="shared" si="4"/>
        <v/>
      </c>
      <c r="F13" s="14" t="str">
        <f t="shared" si="4"/>
        <v/>
      </c>
      <c r="G13" s="14" t="str">
        <f t="shared" si="4"/>
        <v/>
      </c>
      <c r="H13" s="15" t="str">
        <f t="shared" si="4"/>
        <v/>
      </c>
      <c r="I13" s="15" t="str">
        <f t="shared" si="4"/>
        <v/>
      </c>
      <c r="K13" s="24"/>
      <c r="L13" s="25" t="s">
        <v>10</v>
      </c>
      <c r="M13" s="26" t="s">
        <v>11</v>
      </c>
      <c r="N13" s="27" t="s">
        <v>12</v>
      </c>
      <c r="O13" s="28" t="s">
        <v>13</v>
      </c>
      <c r="P13" s="29" t="s">
        <v>14</v>
      </c>
      <c r="Q13" s="24"/>
      <c r="R13" s="24"/>
      <c r="S13" s="24"/>
      <c r="T13" s="24"/>
    </row>
    <row r="14" s="1" customFormat="1" ht="10" customHeight="1" spans="3:20">
      <c r="C14" s="14"/>
      <c r="D14" s="14"/>
      <c r="E14" s="14"/>
      <c r="F14" s="14"/>
      <c r="G14" s="14"/>
      <c r="H14" s="15"/>
      <c r="I14" s="15"/>
      <c r="K14" s="24"/>
      <c r="L14" s="24"/>
      <c r="M14" s="24"/>
      <c r="N14" s="24"/>
      <c r="O14" s="24"/>
      <c r="P14" s="24"/>
      <c r="Q14" s="24"/>
      <c r="R14" s="24"/>
      <c r="S14" s="24"/>
      <c r="T14" s="24"/>
    </row>
    <row r="15" customHeight="1" spans="3:20">
      <c r="C15" s="16" t="s">
        <v>15</v>
      </c>
      <c r="D15" s="16"/>
      <c r="E15" s="16"/>
      <c r="F15" s="16"/>
      <c r="G15" s="16"/>
      <c r="H15" s="16"/>
      <c r="I15" s="16"/>
      <c r="K15" s="30" t="s">
        <v>16</v>
      </c>
      <c r="L15" s="31" t="s">
        <v>17</v>
      </c>
      <c r="M15" s="31" t="s">
        <v>18</v>
      </c>
      <c r="N15" s="31" t="s">
        <v>19</v>
      </c>
      <c r="O15" s="31" t="s">
        <v>20</v>
      </c>
      <c r="P15" s="31" t="s">
        <v>21</v>
      </c>
      <c r="Q15" s="31" t="s">
        <v>22</v>
      </c>
      <c r="R15" s="31" t="s">
        <v>23</v>
      </c>
      <c r="S15" s="31" t="s">
        <v>24</v>
      </c>
      <c r="T15" s="50" t="s">
        <v>25</v>
      </c>
    </row>
    <row r="16" customHeight="1" spans="3:20">
      <c r="C16" s="14"/>
      <c r="D16" s="14"/>
      <c r="E16" s="14"/>
      <c r="F16" s="14"/>
      <c r="G16" s="14"/>
      <c r="H16" s="14"/>
      <c r="I16" s="14"/>
      <c r="K16" s="32">
        <v>1</v>
      </c>
      <c r="L16" s="33" t="s">
        <v>17</v>
      </c>
      <c r="M16" s="34" t="s">
        <v>18</v>
      </c>
      <c r="N16" s="35" t="s">
        <v>26</v>
      </c>
      <c r="O16" s="34" t="s">
        <v>27</v>
      </c>
      <c r="P16" s="33">
        <v>44287</v>
      </c>
      <c r="Q16" s="33">
        <v>44287</v>
      </c>
      <c r="R16" s="51">
        <v>1</v>
      </c>
      <c r="S16" s="34" t="s">
        <v>10</v>
      </c>
      <c r="T16" s="52"/>
    </row>
    <row r="17" customHeight="1" spans="3:20">
      <c r="C17" s="17"/>
      <c r="D17" s="17"/>
      <c r="E17" s="17"/>
      <c r="F17" s="17"/>
      <c r="G17" s="17"/>
      <c r="H17" s="17"/>
      <c r="I17" s="17"/>
      <c r="K17" s="36">
        <v>2</v>
      </c>
      <c r="L17" s="33" t="s">
        <v>17</v>
      </c>
      <c r="M17" s="34" t="s">
        <v>18</v>
      </c>
      <c r="N17" s="35" t="s">
        <v>28</v>
      </c>
      <c r="O17" s="34" t="s">
        <v>29</v>
      </c>
      <c r="P17" s="37">
        <v>44288</v>
      </c>
      <c r="Q17" s="37">
        <v>44288</v>
      </c>
      <c r="R17" s="53">
        <v>1</v>
      </c>
      <c r="S17" s="42" t="s">
        <v>12</v>
      </c>
      <c r="T17" s="54"/>
    </row>
    <row r="18" customHeight="1" spans="3:20">
      <c r="C18" s="14"/>
      <c r="D18" s="14"/>
      <c r="E18" s="14"/>
      <c r="F18" s="14"/>
      <c r="G18" s="14"/>
      <c r="H18" s="14"/>
      <c r="I18" s="14"/>
      <c r="K18" s="36">
        <v>3</v>
      </c>
      <c r="L18" s="33" t="s">
        <v>17</v>
      </c>
      <c r="M18" s="34" t="s">
        <v>18</v>
      </c>
      <c r="N18" s="35" t="s">
        <v>30</v>
      </c>
      <c r="O18" s="34" t="s">
        <v>31</v>
      </c>
      <c r="P18" s="37">
        <v>44289</v>
      </c>
      <c r="Q18" s="37" t="s">
        <v>32</v>
      </c>
      <c r="R18" s="53">
        <v>1</v>
      </c>
      <c r="S18" s="42" t="s">
        <v>10</v>
      </c>
      <c r="T18" s="54"/>
    </row>
    <row r="19" customHeight="1" spans="3:20">
      <c r="C19" s="17"/>
      <c r="D19" s="17"/>
      <c r="E19" s="17"/>
      <c r="F19" s="17"/>
      <c r="G19" s="17"/>
      <c r="H19" s="17"/>
      <c r="I19" s="17"/>
      <c r="K19" s="36">
        <v>4</v>
      </c>
      <c r="L19" s="33" t="s">
        <v>17</v>
      </c>
      <c r="M19" s="34" t="s">
        <v>18</v>
      </c>
      <c r="N19" s="35" t="s">
        <v>33</v>
      </c>
      <c r="O19" s="34" t="s">
        <v>34</v>
      </c>
      <c r="P19" s="37">
        <v>44289</v>
      </c>
      <c r="Q19" s="37"/>
      <c r="R19" s="53">
        <v>0</v>
      </c>
      <c r="S19" s="42" t="s">
        <v>11</v>
      </c>
      <c r="T19" s="54"/>
    </row>
    <row r="20" customHeight="1" spans="3:20">
      <c r="C20" s="14"/>
      <c r="D20" s="14"/>
      <c r="E20" s="14"/>
      <c r="F20" s="14"/>
      <c r="G20" s="14"/>
      <c r="H20" s="14"/>
      <c r="I20" s="14"/>
      <c r="K20" s="36">
        <v>5</v>
      </c>
      <c r="L20" s="33" t="s">
        <v>17</v>
      </c>
      <c r="M20" s="34" t="s">
        <v>18</v>
      </c>
      <c r="N20" s="35" t="s">
        <v>26</v>
      </c>
      <c r="O20" s="34" t="s">
        <v>35</v>
      </c>
      <c r="P20" s="37">
        <v>44292</v>
      </c>
      <c r="Q20" s="37">
        <v>44293</v>
      </c>
      <c r="R20" s="53">
        <v>0.5</v>
      </c>
      <c r="S20" s="42" t="s">
        <v>10</v>
      </c>
      <c r="T20" s="54"/>
    </row>
    <row r="21" customHeight="1" spans="3:20">
      <c r="C21" s="17"/>
      <c r="D21" s="17"/>
      <c r="E21" s="17"/>
      <c r="F21" s="17"/>
      <c r="G21" s="17"/>
      <c r="H21" s="17"/>
      <c r="I21" s="17"/>
      <c r="K21" s="36">
        <v>6</v>
      </c>
      <c r="L21" s="33" t="s">
        <v>17</v>
      </c>
      <c r="M21" s="34" t="s">
        <v>18</v>
      </c>
      <c r="N21" s="35" t="s">
        <v>36</v>
      </c>
      <c r="O21" s="34" t="s">
        <v>37</v>
      </c>
      <c r="P21" s="37">
        <v>44294</v>
      </c>
      <c r="Q21" s="37">
        <v>44294</v>
      </c>
      <c r="R21" s="53">
        <v>0.7</v>
      </c>
      <c r="S21" s="42" t="s">
        <v>10</v>
      </c>
      <c r="T21" s="54"/>
    </row>
    <row r="22" customHeight="1" spans="3:20">
      <c r="C22" s="14"/>
      <c r="D22" s="14"/>
      <c r="E22" s="14"/>
      <c r="F22" s="14"/>
      <c r="G22" s="14"/>
      <c r="H22" s="14"/>
      <c r="I22" s="14"/>
      <c r="K22" s="36">
        <v>7</v>
      </c>
      <c r="L22" s="33" t="s">
        <v>17</v>
      </c>
      <c r="M22" s="34" t="s">
        <v>18</v>
      </c>
      <c r="N22" s="35" t="s">
        <v>26</v>
      </c>
      <c r="O22" s="34" t="s">
        <v>38</v>
      </c>
      <c r="P22" s="37">
        <v>44295</v>
      </c>
      <c r="Q22" s="37">
        <v>44295</v>
      </c>
      <c r="R22" s="53">
        <v>0.89</v>
      </c>
      <c r="S22" s="42" t="s">
        <v>13</v>
      </c>
      <c r="T22" s="54"/>
    </row>
    <row r="23" customHeight="1" spans="3:20">
      <c r="C23" s="17"/>
      <c r="D23" s="17"/>
      <c r="E23" s="17"/>
      <c r="F23" s="17"/>
      <c r="G23" s="17"/>
      <c r="H23" s="17"/>
      <c r="I23" s="17"/>
      <c r="K23" s="36">
        <v>8</v>
      </c>
      <c r="L23" s="33" t="s">
        <v>17</v>
      </c>
      <c r="M23" s="34" t="s">
        <v>18</v>
      </c>
      <c r="N23" s="35" t="s">
        <v>33</v>
      </c>
      <c r="O23" s="34" t="s">
        <v>39</v>
      </c>
      <c r="P23" s="37">
        <v>44296</v>
      </c>
      <c r="Q23" s="37">
        <v>44296</v>
      </c>
      <c r="R23" s="53">
        <v>1</v>
      </c>
      <c r="S23" s="42" t="s">
        <v>10</v>
      </c>
      <c r="T23" s="54"/>
    </row>
    <row r="24" customHeight="1" spans="3:20">
      <c r="C24" s="14"/>
      <c r="D24" s="14"/>
      <c r="E24" s="14"/>
      <c r="F24" s="14"/>
      <c r="G24" s="14"/>
      <c r="H24" s="14"/>
      <c r="I24" s="14"/>
      <c r="K24" s="36">
        <v>9</v>
      </c>
      <c r="L24" s="33" t="s">
        <v>17</v>
      </c>
      <c r="M24" s="34" t="s">
        <v>18</v>
      </c>
      <c r="N24" s="35" t="s">
        <v>28</v>
      </c>
      <c r="O24" s="34" t="s">
        <v>40</v>
      </c>
      <c r="P24" s="37">
        <v>44297</v>
      </c>
      <c r="Q24" s="37">
        <v>44297</v>
      </c>
      <c r="R24" s="53">
        <v>0.2</v>
      </c>
      <c r="S24" s="42" t="s">
        <v>13</v>
      </c>
      <c r="T24" s="54"/>
    </row>
    <row r="25" customHeight="1" spans="3:20">
      <c r="C25" s="17"/>
      <c r="D25" s="17"/>
      <c r="E25" s="17"/>
      <c r="F25" s="17"/>
      <c r="G25" s="17"/>
      <c r="H25" s="17"/>
      <c r="I25" s="17"/>
      <c r="K25" s="36">
        <v>10</v>
      </c>
      <c r="L25" s="33" t="s">
        <v>17</v>
      </c>
      <c r="M25" s="34" t="s">
        <v>18</v>
      </c>
      <c r="N25" s="35" t="s">
        <v>28</v>
      </c>
      <c r="O25" s="34" t="s">
        <v>41</v>
      </c>
      <c r="P25" s="37">
        <v>44298</v>
      </c>
      <c r="Q25" s="37">
        <v>44298</v>
      </c>
      <c r="R25" s="53">
        <v>0.35</v>
      </c>
      <c r="S25" s="42" t="s">
        <v>10</v>
      </c>
      <c r="T25" s="54"/>
    </row>
    <row r="26" customHeight="1" spans="3:20">
      <c r="C26" s="14"/>
      <c r="D26" s="14"/>
      <c r="E26" s="14"/>
      <c r="F26" s="14"/>
      <c r="G26" s="14"/>
      <c r="H26" s="14"/>
      <c r="I26" s="14"/>
      <c r="K26" s="36">
        <v>11</v>
      </c>
      <c r="L26" s="33" t="s">
        <v>17</v>
      </c>
      <c r="M26" s="34" t="s">
        <v>18</v>
      </c>
      <c r="N26" s="35" t="s">
        <v>33</v>
      </c>
      <c r="O26" s="34" t="s">
        <v>27</v>
      </c>
      <c r="P26" s="37">
        <v>44299</v>
      </c>
      <c r="Q26" s="37">
        <v>44299</v>
      </c>
      <c r="R26" s="53">
        <v>0.4</v>
      </c>
      <c r="S26" s="42" t="s">
        <v>12</v>
      </c>
      <c r="T26" s="54"/>
    </row>
    <row r="27" customHeight="1" spans="3:20">
      <c r="C27" s="17"/>
      <c r="D27" s="17"/>
      <c r="E27" s="17"/>
      <c r="F27" s="17"/>
      <c r="G27" s="17"/>
      <c r="H27" s="17"/>
      <c r="I27" s="17"/>
      <c r="K27" s="36">
        <v>12</v>
      </c>
      <c r="L27" s="33" t="s">
        <v>17</v>
      </c>
      <c r="M27" s="34" t="s">
        <v>18</v>
      </c>
      <c r="N27" s="35" t="s">
        <v>30</v>
      </c>
      <c r="O27" s="34" t="s">
        <v>29</v>
      </c>
      <c r="P27" s="37">
        <v>44300</v>
      </c>
      <c r="Q27" s="37">
        <v>44300</v>
      </c>
      <c r="R27" s="53">
        <v>0</v>
      </c>
      <c r="S27" s="42" t="s">
        <v>14</v>
      </c>
      <c r="T27" s="54"/>
    </row>
    <row r="28" customHeight="1" spans="3:20">
      <c r="C28" s="14"/>
      <c r="D28" s="14"/>
      <c r="E28" s="14"/>
      <c r="F28" s="14"/>
      <c r="G28" s="14"/>
      <c r="H28" s="14"/>
      <c r="I28" s="14"/>
      <c r="K28" s="38"/>
      <c r="L28" s="39"/>
      <c r="M28" s="40"/>
      <c r="N28" s="41"/>
      <c r="O28" s="42"/>
      <c r="P28" s="39"/>
      <c r="Q28" s="42"/>
      <c r="R28" s="53"/>
      <c r="S28" s="42"/>
      <c r="T28" s="54"/>
    </row>
    <row r="29" customHeight="1" spans="3:20">
      <c r="C29" s="17"/>
      <c r="D29" s="17"/>
      <c r="E29" s="17"/>
      <c r="F29" s="17"/>
      <c r="G29" s="17"/>
      <c r="H29" s="17"/>
      <c r="I29" s="17"/>
      <c r="K29" s="38"/>
      <c r="L29" s="39"/>
      <c r="M29" s="40"/>
      <c r="N29" s="41"/>
      <c r="O29" s="42"/>
      <c r="P29" s="39"/>
      <c r="Q29" s="42"/>
      <c r="R29" s="53"/>
      <c r="S29" s="42"/>
      <c r="T29" s="54"/>
    </row>
    <row r="30" customHeight="1" spans="11:20">
      <c r="K30" s="38"/>
      <c r="L30" s="39"/>
      <c r="M30" s="40"/>
      <c r="N30" s="41"/>
      <c r="O30" s="42"/>
      <c r="P30" s="39"/>
      <c r="Q30" s="42"/>
      <c r="R30" s="53"/>
      <c r="S30" s="42"/>
      <c r="T30" s="54"/>
    </row>
    <row r="31" customHeight="1" spans="3:20">
      <c r="C31" s="17"/>
      <c r="D31" s="17"/>
      <c r="E31" s="17"/>
      <c r="F31" s="17"/>
      <c r="G31" s="17"/>
      <c r="H31" s="17"/>
      <c r="I31" s="17"/>
      <c r="K31" s="38"/>
      <c r="L31" s="39"/>
      <c r="M31" s="40"/>
      <c r="N31" s="41"/>
      <c r="O31" s="42"/>
      <c r="P31" s="39"/>
      <c r="Q31" s="42"/>
      <c r="R31" s="53"/>
      <c r="S31" s="42"/>
      <c r="T31" s="54"/>
    </row>
    <row r="32" customHeight="1" spans="11:20">
      <c r="K32" s="38"/>
      <c r="L32" s="39"/>
      <c r="M32" s="40"/>
      <c r="N32" s="41"/>
      <c r="O32" s="42"/>
      <c r="P32" s="39"/>
      <c r="Q32" s="42"/>
      <c r="R32" s="53"/>
      <c r="S32" s="42"/>
      <c r="T32" s="54"/>
    </row>
    <row r="33" customHeight="1" spans="3:20">
      <c r="C33" s="17"/>
      <c r="D33" s="17"/>
      <c r="E33" s="17"/>
      <c r="F33" s="17"/>
      <c r="G33" s="17"/>
      <c r="H33" s="17"/>
      <c r="I33" s="17"/>
      <c r="K33" s="38"/>
      <c r="L33" s="39"/>
      <c r="M33" s="40"/>
      <c r="N33" s="41"/>
      <c r="O33" s="42"/>
      <c r="P33" s="39"/>
      <c r="Q33" s="42"/>
      <c r="R33" s="53"/>
      <c r="S33" s="42"/>
      <c r="T33" s="54"/>
    </row>
    <row r="34" customHeight="1" spans="11:20">
      <c r="K34" s="38"/>
      <c r="L34" s="39"/>
      <c r="M34" s="40"/>
      <c r="N34" s="41"/>
      <c r="O34" s="42"/>
      <c r="P34" s="39"/>
      <c r="Q34" s="42"/>
      <c r="R34" s="53"/>
      <c r="S34" s="42"/>
      <c r="T34" s="54"/>
    </row>
    <row r="35" customHeight="1" spans="3:20">
      <c r="C35" s="17"/>
      <c r="D35" s="17"/>
      <c r="E35" s="17"/>
      <c r="F35" s="17"/>
      <c r="G35" s="17"/>
      <c r="H35" s="17"/>
      <c r="I35" s="17"/>
      <c r="K35" s="38"/>
      <c r="L35" s="39"/>
      <c r="M35" s="40"/>
      <c r="N35" s="41"/>
      <c r="O35" s="42"/>
      <c r="P35" s="39"/>
      <c r="Q35" s="42"/>
      <c r="R35" s="53"/>
      <c r="S35" s="42"/>
      <c r="T35" s="54"/>
    </row>
    <row r="36" customHeight="1" spans="11:20">
      <c r="K36" s="38"/>
      <c r="L36" s="39"/>
      <c r="M36" s="40"/>
      <c r="N36" s="41"/>
      <c r="O36" s="42"/>
      <c r="P36" s="39"/>
      <c r="Q36" s="42"/>
      <c r="R36" s="53"/>
      <c r="S36" s="42"/>
      <c r="T36" s="54"/>
    </row>
    <row r="37" customHeight="1" spans="3:20">
      <c r="C37" s="17"/>
      <c r="D37" s="17"/>
      <c r="E37" s="17"/>
      <c r="F37" s="17"/>
      <c r="G37" s="17"/>
      <c r="H37" s="17"/>
      <c r="I37" s="17"/>
      <c r="K37" s="38"/>
      <c r="L37" s="39"/>
      <c r="M37" s="40"/>
      <c r="N37" s="41"/>
      <c r="O37" s="42"/>
      <c r="P37" s="39"/>
      <c r="Q37" s="42"/>
      <c r="R37" s="53"/>
      <c r="S37" s="42"/>
      <c r="T37" s="54"/>
    </row>
    <row r="38" customHeight="1" spans="11:20">
      <c r="K38" s="38"/>
      <c r="L38" s="39"/>
      <c r="M38" s="40"/>
      <c r="N38" s="41"/>
      <c r="O38" s="42"/>
      <c r="P38" s="39"/>
      <c r="Q38" s="42"/>
      <c r="R38" s="53"/>
      <c r="S38" s="42"/>
      <c r="T38" s="54"/>
    </row>
    <row r="39" customHeight="1" spans="3:20">
      <c r="C39" s="17"/>
      <c r="D39" s="17"/>
      <c r="E39" s="17"/>
      <c r="F39" s="17"/>
      <c r="G39" s="17"/>
      <c r="H39" s="17"/>
      <c r="I39" s="17"/>
      <c r="K39" s="38"/>
      <c r="L39" s="39"/>
      <c r="M39" s="40"/>
      <c r="N39" s="41"/>
      <c r="O39" s="42"/>
      <c r="P39" s="39"/>
      <c r="Q39" s="42"/>
      <c r="R39" s="53"/>
      <c r="S39" s="42"/>
      <c r="T39" s="54"/>
    </row>
    <row r="40" customHeight="1" spans="11:20">
      <c r="K40" s="38"/>
      <c r="L40" s="39"/>
      <c r="M40" s="40"/>
      <c r="N40" s="41"/>
      <c r="O40" s="42"/>
      <c r="P40" s="39"/>
      <c r="Q40" s="42"/>
      <c r="R40" s="53"/>
      <c r="S40" s="42"/>
      <c r="T40" s="54"/>
    </row>
    <row r="41" customHeight="1" spans="3:20">
      <c r="C41" s="17"/>
      <c r="D41" s="17"/>
      <c r="E41" s="17"/>
      <c r="F41" s="17"/>
      <c r="G41" s="17"/>
      <c r="H41" s="17"/>
      <c r="I41" s="17"/>
      <c r="K41" s="38"/>
      <c r="L41" s="39"/>
      <c r="M41" s="40"/>
      <c r="N41" s="41"/>
      <c r="O41" s="42"/>
      <c r="P41" s="39"/>
      <c r="Q41" s="42"/>
      <c r="R41" s="53"/>
      <c r="S41" s="42"/>
      <c r="T41" s="54"/>
    </row>
    <row r="42" customHeight="1" spans="11:20">
      <c r="K42" s="38"/>
      <c r="L42" s="39"/>
      <c r="M42" s="40"/>
      <c r="N42" s="41"/>
      <c r="O42" s="42"/>
      <c r="P42" s="39"/>
      <c r="Q42" s="42"/>
      <c r="R42" s="53"/>
      <c r="S42" s="42"/>
      <c r="T42" s="54"/>
    </row>
    <row r="43" customHeight="1" spans="3:20">
      <c r="C43" s="17"/>
      <c r="D43" s="17"/>
      <c r="E43" s="17"/>
      <c r="F43" s="17"/>
      <c r="G43" s="17"/>
      <c r="H43" s="17"/>
      <c r="I43" s="17"/>
      <c r="K43" s="38"/>
      <c r="L43" s="39"/>
      <c r="M43" s="40"/>
      <c r="N43" s="41"/>
      <c r="O43" s="42"/>
      <c r="P43" s="39"/>
      <c r="Q43" s="42"/>
      <c r="R43" s="53"/>
      <c r="S43" s="42"/>
      <c r="T43" s="54"/>
    </row>
    <row r="44" customHeight="1" spans="11:20">
      <c r="K44" s="38"/>
      <c r="L44" s="39"/>
      <c r="M44" s="40"/>
      <c r="N44" s="41"/>
      <c r="O44" s="42"/>
      <c r="P44" s="39"/>
      <c r="Q44" s="42"/>
      <c r="R44" s="53"/>
      <c r="S44" s="42"/>
      <c r="T44" s="54"/>
    </row>
    <row r="45" customHeight="1" spans="3:20">
      <c r="C45" s="17"/>
      <c r="D45" s="17"/>
      <c r="E45" s="17"/>
      <c r="F45" s="17"/>
      <c r="G45" s="17"/>
      <c r="H45" s="17"/>
      <c r="I45" s="17"/>
      <c r="K45" s="38"/>
      <c r="L45" s="39"/>
      <c r="M45" s="40"/>
      <c r="N45" s="41"/>
      <c r="O45" s="42"/>
      <c r="P45" s="39"/>
      <c r="Q45" s="42"/>
      <c r="R45" s="53"/>
      <c r="S45" s="42"/>
      <c r="T45" s="54"/>
    </row>
    <row r="46" customHeight="1" spans="11:20">
      <c r="K46" s="38"/>
      <c r="L46" s="39"/>
      <c r="M46" s="40"/>
      <c r="N46" s="41"/>
      <c r="O46" s="42"/>
      <c r="P46" s="39"/>
      <c r="Q46" s="42"/>
      <c r="R46" s="53"/>
      <c r="S46" s="42"/>
      <c r="T46" s="54"/>
    </row>
    <row r="47" customHeight="1" spans="3:20">
      <c r="C47" s="17"/>
      <c r="D47" s="17"/>
      <c r="E47" s="17"/>
      <c r="F47" s="17"/>
      <c r="G47" s="17"/>
      <c r="H47" s="17"/>
      <c r="I47" s="17"/>
      <c r="K47" s="38"/>
      <c r="L47" s="39"/>
      <c r="M47" s="40"/>
      <c r="N47" s="41"/>
      <c r="O47" s="42"/>
      <c r="P47" s="39"/>
      <c r="Q47" s="42"/>
      <c r="R47" s="53"/>
      <c r="S47" s="42"/>
      <c r="T47" s="54"/>
    </row>
    <row r="48" customHeight="1" spans="11:20">
      <c r="K48" s="38"/>
      <c r="L48" s="39"/>
      <c r="M48" s="40"/>
      <c r="N48" s="41"/>
      <c r="O48" s="42"/>
      <c r="P48" s="39"/>
      <c r="Q48" s="42"/>
      <c r="R48" s="53"/>
      <c r="S48" s="42"/>
      <c r="T48" s="54"/>
    </row>
    <row r="49" customHeight="1" spans="3:20">
      <c r="C49" s="17"/>
      <c r="D49" s="17"/>
      <c r="E49" s="17"/>
      <c r="F49" s="17"/>
      <c r="G49" s="17"/>
      <c r="H49" s="17"/>
      <c r="I49" s="17"/>
      <c r="K49" s="38"/>
      <c r="L49" s="39"/>
      <c r="M49" s="40"/>
      <c r="N49" s="41"/>
      <c r="O49" s="42"/>
      <c r="P49" s="39"/>
      <c r="Q49" s="42"/>
      <c r="R49" s="53"/>
      <c r="S49" s="42"/>
      <c r="T49" s="54"/>
    </row>
    <row r="50" customHeight="1" spans="11:20">
      <c r="K50" s="38"/>
      <c r="L50" s="39"/>
      <c r="M50" s="40"/>
      <c r="N50" s="41"/>
      <c r="O50" s="42"/>
      <c r="P50" s="39"/>
      <c r="Q50" s="42"/>
      <c r="R50" s="53"/>
      <c r="S50" s="42"/>
      <c r="T50" s="54"/>
    </row>
    <row r="51" customHeight="1" spans="3:20">
      <c r="C51" s="17"/>
      <c r="D51" s="17"/>
      <c r="E51" s="17"/>
      <c r="F51" s="17"/>
      <c r="G51" s="17"/>
      <c r="H51" s="17"/>
      <c r="I51" s="17"/>
      <c r="K51" s="38"/>
      <c r="L51" s="39"/>
      <c r="M51" s="40"/>
      <c r="N51" s="41"/>
      <c r="O51" s="42"/>
      <c r="P51" s="39"/>
      <c r="Q51" s="42"/>
      <c r="R51" s="53"/>
      <c r="S51" s="42"/>
      <c r="T51" s="54"/>
    </row>
    <row r="52" customHeight="1" spans="3:20">
      <c r="C52" s="14"/>
      <c r="D52" s="14"/>
      <c r="E52" s="14"/>
      <c r="F52" s="14"/>
      <c r="G52" s="14"/>
      <c r="H52" s="14"/>
      <c r="I52" s="14"/>
      <c r="K52" s="38"/>
      <c r="L52" s="39"/>
      <c r="M52" s="40"/>
      <c r="N52" s="41"/>
      <c r="O52" s="42"/>
      <c r="P52" s="39"/>
      <c r="Q52" s="42"/>
      <c r="R52" s="53"/>
      <c r="S52" s="42"/>
      <c r="T52" s="54"/>
    </row>
    <row r="53" customHeight="1" spans="3:20">
      <c r="C53" s="17"/>
      <c r="D53" s="17"/>
      <c r="E53" s="17"/>
      <c r="F53" s="17"/>
      <c r="G53" s="17"/>
      <c r="H53" s="17"/>
      <c r="I53" s="17"/>
      <c r="K53" s="38"/>
      <c r="L53" s="39"/>
      <c r="M53" s="40"/>
      <c r="N53" s="41"/>
      <c r="O53" s="42"/>
      <c r="P53" s="39"/>
      <c r="Q53" s="42"/>
      <c r="R53" s="53"/>
      <c r="S53" s="42"/>
      <c r="T53" s="54"/>
    </row>
    <row r="54" customHeight="1" spans="11:20">
      <c r="K54" s="38"/>
      <c r="L54" s="39"/>
      <c r="M54" s="40"/>
      <c r="N54" s="41"/>
      <c r="O54" s="42"/>
      <c r="P54" s="39"/>
      <c r="Q54" s="42"/>
      <c r="R54" s="53"/>
      <c r="S54" s="42"/>
      <c r="T54" s="54"/>
    </row>
    <row r="55" customHeight="1" spans="3:20">
      <c r="C55" s="17"/>
      <c r="D55" s="17"/>
      <c r="E55" s="17"/>
      <c r="F55" s="17"/>
      <c r="G55" s="17"/>
      <c r="H55" s="17"/>
      <c r="I55" s="17"/>
      <c r="K55" s="43"/>
      <c r="L55" s="44"/>
      <c r="M55" s="45"/>
      <c r="N55" s="46"/>
      <c r="O55" s="47"/>
      <c r="P55" s="44"/>
      <c r="Q55" s="47"/>
      <c r="R55" s="55"/>
      <c r="S55" s="47"/>
      <c r="T55" s="56"/>
    </row>
    <row r="56" customHeight="1" spans="3:9">
      <c r="C56" s="14"/>
      <c r="D56" s="14"/>
      <c r="E56" s="14"/>
      <c r="F56" s="14"/>
      <c r="G56" s="14"/>
      <c r="H56" s="14"/>
      <c r="I56" s="14"/>
    </row>
  </sheetData>
  <mergeCells count="35">
    <mergeCell ref="C3:T3"/>
    <mergeCell ref="D5:E5"/>
    <mergeCell ref="K5:T5"/>
    <mergeCell ref="R10:S10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24:I24"/>
    <mergeCell ref="C25:I25"/>
    <mergeCell ref="C26:I26"/>
    <mergeCell ref="C27:I27"/>
    <mergeCell ref="C28:I28"/>
    <mergeCell ref="C29:I29"/>
    <mergeCell ref="C30:I30"/>
    <mergeCell ref="C31:I31"/>
    <mergeCell ref="C32:I32"/>
    <mergeCell ref="C34:I34"/>
    <mergeCell ref="C36:I36"/>
    <mergeCell ref="C38:I38"/>
    <mergeCell ref="C40:I40"/>
    <mergeCell ref="C42:I42"/>
    <mergeCell ref="C44:I44"/>
    <mergeCell ref="C46:I46"/>
    <mergeCell ref="C48:I48"/>
    <mergeCell ref="C50:I50"/>
    <mergeCell ref="C52:I52"/>
    <mergeCell ref="C53:I53"/>
    <mergeCell ref="C55:I55"/>
    <mergeCell ref="C56:I56"/>
  </mergeCells>
  <conditionalFormatting sqref="R16:R30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:I14">
    <cfRule type="expression" dxfId="0" priority="10">
      <formula>DATE($D$5,$G$5,C8)=TODAY()</formula>
    </cfRule>
    <cfRule type="expression" dxfId="1" priority="11">
      <formula>MOD(ROW(),2)=1</formula>
    </cfRule>
  </conditionalFormatting>
  <conditionalFormatting sqref="K16:T27">
    <cfRule type="expression" dxfId="2" priority="2">
      <formula>$S16="未完成"</formula>
    </cfRule>
    <cfRule type="expression" dxfId="3" priority="3">
      <formula>$S16="已取消"</formula>
    </cfRule>
    <cfRule type="expression" dxfId="4" priority="4">
      <formula>$S16="进行中"</formula>
    </cfRule>
    <cfRule type="expression" dxfId="5" priority="5">
      <formula>$S16="未开始"</formula>
    </cfRule>
  </conditionalFormatting>
  <dataValidations count="5">
    <dataValidation type="list" allowBlank="1" showInputMessage="1" showErrorMessage="1" sqref="D5">
      <formula1>"2020,2021,2022,2023,2024,2025"</formula1>
    </dataValidation>
    <dataValidation type="list" allowBlank="1" showInputMessage="1" showErrorMessage="1" sqref="G5">
      <formula1>"1,2,3,4,5,6,7,8,9,10,11,12"</formula1>
    </dataValidation>
    <dataValidation type="list" allowBlank="1" showInputMessage="1" showErrorMessage="1" sqref="N16:N31 N32:N51 N52:N55">
      <formula1>"☹,☹☹,☹☹☹,☹☹☹☹,☹☹☹☹☹"</formula1>
    </dataValidation>
    <dataValidation type="list" allowBlank="1" showInputMessage="1" showErrorMessage="1" sqref="Q28 Q31 Q29:Q30 Q32:Q51 Q52:Q55">
      <formula1>"完成,未完成"</formula1>
    </dataValidation>
    <dataValidation type="list" allowBlank="1" showInputMessage="1" showErrorMessage="1" sqref="S16:S27">
      <formula1>"未开始,进行中,已完成,已取消,未完成"</formula1>
    </dataValidation>
  </dataValidations>
  <pageMargins left="0.393055555555556" right="0.393055555555556" top="0.590277777777778" bottom="0.471527777777778" header="0.432638888888889" footer="0.393055555555556"/>
  <pageSetup paperSize="9" scale="94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日历工作计划表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儿微微</cp:lastModifiedBy>
  <dcterms:created xsi:type="dcterms:W3CDTF">2018-11-24T09:35:00Z</dcterms:created>
  <dcterms:modified xsi:type="dcterms:W3CDTF">2021-06-29T13:44:53Z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D5079AE639624A428AE101A2BF99A1D0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v1.0_mb_wMtvMf7MBp3Vc9+y4pKBCw==</vt:lpwstr>
  </property>
</Properties>
</file>