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3" sheetId="3" r:id="rId1"/>
  </sheets>
  <calcPr calcId="144525"/>
</workbook>
</file>

<file path=xl/sharedStrings.xml><?xml version="1.0" encoding="utf-8"?>
<sst xmlns="http://schemas.openxmlformats.org/spreadsheetml/2006/main" count="58" uniqueCount="33">
  <si>
    <t>工作计划进度跟踪表</t>
  </si>
  <si>
    <t>当前日期：</t>
  </si>
  <si>
    <t>年</t>
  </si>
  <si>
    <t>月</t>
  </si>
  <si>
    <t>序号</t>
  </si>
  <si>
    <t>工作计划</t>
  </si>
  <si>
    <t>负责人</t>
  </si>
  <si>
    <t>状态</t>
  </si>
  <si>
    <t>开始</t>
  </si>
  <si>
    <t>结束</t>
  </si>
  <si>
    <t>用时</t>
  </si>
  <si>
    <t>类别</t>
  </si>
  <si>
    <t>工作计划1</t>
  </si>
  <si>
    <t>甲</t>
  </si>
  <si>
    <t>重要</t>
  </si>
  <si>
    <t>工作计划2</t>
  </si>
  <si>
    <t>一般</t>
  </si>
  <si>
    <t>工作计划3</t>
  </si>
  <si>
    <t>公开</t>
  </si>
  <si>
    <t>工作计划4</t>
  </si>
  <si>
    <t>秘密</t>
  </si>
  <si>
    <t>工作计划5</t>
  </si>
  <si>
    <t>工作计划6</t>
  </si>
  <si>
    <t>工作计划7</t>
  </si>
  <si>
    <t>工作计划8</t>
  </si>
  <si>
    <t>工作计划9</t>
  </si>
  <si>
    <t>工作计划10</t>
  </si>
  <si>
    <t>工作计划11</t>
  </si>
  <si>
    <t>工作计划12</t>
  </si>
  <si>
    <t>工作计划13</t>
  </si>
  <si>
    <t>类别1</t>
  </si>
  <si>
    <t>类别2</t>
  </si>
  <si>
    <t>使用说明：1.工作计划、负责人、开始结束日期、类别直接录入对应信息即可自动生成图形；2.状态：完成录入1，未完成录入0即可；3.年月可下拉选择，星期数据自动更新。</t>
  </si>
</sst>
</file>

<file path=xl/styles.xml><?xml version="1.0" encoding="utf-8"?>
<styleSheet xmlns="http://schemas.openxmlformats.org/spreadsheetml/2006/main">
  <numFmts count="6">
    <numFmt numFmtId="176" formatCode="#&quot;日&quot;"/>
    <numFmt numFmtId="42" formatCode="_ &quot;￥&quot;* #,##0_ ;_ &quot;￥&quot;* \-#,##0_ ;_ &quot;￥&quot;* &quot;-&quot;_ ;_ @_ "/>
    <numFmt numFmtId="41" formatCode="_ * #,##0_ ;_ * \-#,##0_ ;_ * &quot;-&quot;_ ;_ @_ "/>
    <numFmt numFmtId="177" formatCode="#&quot;天&quot;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b/>
      <sz val="11"/>
      <color theme="1"/>
      <name val="字魂45号-冰宇雅宋"/>
      <charset val="134"/>
    </font>
    <font>
      <b/>
      <sz val="18"/>
      <color theme="0"/>
      <name val="字魂45号-冰宇雅宋"/>
      <charset val="134"/>
    </font>
    <font>
      <b/>
      <sz val="13"/>
      <color theme="0"/>
      <name val="字魂45号-冰宇雅宋"/>
      <charset val="134"/>
    </font>
    <font>
      <b/>
      <sz val="10"/>
      <color theme="0"/>
      <name val="字魂45号-冰宇雅宋"/>
      <charset val="134"/>
    </font>
    <font>
      <b/>
      <sz val="10"/>
      <color theme="8" tint="-0.25"/>
      <name val="字魂45号-冰宇雅宋"/>
      <charset val="134"/>
    </font>
    <font>
      <b/>
      <sz val="10"/>
      <color theme="1" tint="0.35"/>
      <name val="字魂45号-冰宇雅宋"/>
      <charset val="134"/>
    </font>
    <font>
      <b/>
      <sz val="10"/>
      <color rgb="FF225D4C"/>
      <name val="字魂45号-冰宇雅宋"/>
      <charset val="134"/>
    </font>
    <font>
      <b/>
      <sz val="8"/>
      <color rgb="FF4ABA99"/>
      <name val="字魂45号-冰宇雅宋"/>
      <charset val="134"/>
    </font>
    <font>
      <b/>
      <sz val="11"/>
      <color rgb="FF4ABA99"/>
      <name val="字魂45号-冰宇雅宋"/>
      <charset val="134"/>
    </font>
    <font>
      <b/>
      <sz val="11"/>
      <color rgb="FF53C1A3"/>
      <name val="字魂45号-冰宇雅宋"/>
      <charset val="134"/>
    </font>
    <font>
      <b/>
      <sz val="8"/>
      <color theme="0"/>
      <name val="字魂45号-冰宇雅宋"/>
      <charset val="134"/>
    </font>
    <font>
      <b/>
      <sz val="11"/>
      <color theme="0"/>
      <name val="字魂45号-冰宇雅宋"/>
      <charset val="134"/>
    </font>
    <font>
      <b/>
      <sz val="13"/>
      <color theme="8" tint="-0.25"/>
      <name val="字魂45号-冰宇雅宋"/>
      <charset val="134"/>
    </font>
    <font>
      <b/>
      <sz val="10"/>
      <color theme="1" tint="0.25"/>
      <name val="字魂45号-冰宇雅宋"/>
      <charset val="134"/>
    </font>
    <font>
      <b/>
      <sz val="11"/>
      <color theme="8" tint="-0.25"/>
      <name val="字魂45号-冰宇雅宋"/>
      <charset val="134"/>
    </font>
    <font>
      <b/>
      <sz val="10"/>
      <color theme="0" tint="-0.05"/>
      <name val="字魂45号-冰宇雅宋"/>
      <charset val="134"/>
    </font>
    <font>
      <b/>
      <sz val="13"/>
      <name val="字魂45号-冰宇雅宋"/>
      <charset val="134"/>
    </font>
    <font>
      <b/>
      <sz val="12"/>
      <color theme="0"/>
      <name val="字魂45号-冰宇雅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5C1A3"/>
        <bgColor indexed="64"/>
      </patternFill>
    </fill>
    <fill>
      <patternFill patternType="solid">
        <fgColor rgb="FFF1FAF7"/>
        <bgColor indexed="64"/>
      </patternFill>
    </fill>
    <fill>
      <patternFill patternType="solid">
        <fgColor rgb="FFC9ECE1"/>
        <bgColor indexed="64"/>
      </patternFill>
    </fill>
    <fill>
      <patternFill patternType="solid">
        <fgColor rgb="FFFCF6EF"/>
        <bgColor indexed="64"/>
      </patternFill>
    </fill>
    <fill>
      <patternFill patternType="solid">
        <fgColor rgb="FFE6F7E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/>
      <top/>
      <bottom style="thin">
        <color theme="6" tint="0.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6" tint="0.4"/>
      </top>
      <bottom style="thin">
        <color theme="6" tint="0.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6" tint="0.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20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13" borderId="19" applyNumberFormat="0" applyAlignment="0" applyProtection="0">
      <alignment vertical="center"/>
    </xf>
    <xf numFmtId="0" fontId="29" fillId="13" borderId="21" applyNumberFormat="0" applyAlignment="0" applyProtection="0">
      <alignment vertical="center"/>
    </xf>
    <xf numFmtId="0" fontId="21" fillId="11" borderId="17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2" borderId="0" xfId="0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8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176" fontId="6" fillId="3" borderId="8" xfId="0" applyNumberFormat="1" applyFont="1" applyFill="1" applyBorder="1" applyAlignment="1">
      <alignment horizontal="center" vertical="center"/>
    </xf>
    <xf numFmtId="177" fontId="6" fillId="3" borderId="8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 vertical="center" indent="2"/>
    </xf>
    <xf numFmtId="0" fontId="7" fillId="4" borderId="4" xfId="0" applyFont="1" applyFill="1" applyBorder="1" applyAlignment="1">
      <alignment horizontal="left" vertical="center" indent="2"/>
    </xf>
    <xf numFmtId="0" fontId="8" fillId="2" borderId="4" xfId="0" applyFont="1" applyFill="1" applyBorder="1" applyAlignment="1">
      <alignment horizontal="center" vertical="center"/>
    </xf>
    <xf numFmtId="10" fontId="8" fillId="2" borderId="4" xfId="11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>
      <alignment vertical="center"/>
    </xf>
    <xf numFmtId="0" fontId="11" fillId="0" borderId="0" xfId="0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0" fontId="12" fillId="0" borderId="0" xfId="0" applyFont="1" applyFill="1" applyBorder="1">
      <alignment vertical="center"/>
    </xf>
    <xf numFmtId="0" fontId="3" fillId="2" borderId="12" xfId="0" applyFont="1" applyFill="1" applyBorder="1" applyAlignment="1">
      <alignment horizontal="left" vertical="center"/>
    </xf>
    <xf numFmtId="0" fontId="13" fillId="2" borderId="13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13" fillId="2" borderId="15" xfId="0" applyFont="1" applyFill="1" applyBorder="1" applyAlignment="1">
      <alignment vertical="center"/>
    </xf>
    <xf numFmtId="0" fontId="14" fillId="3" borderId="8" xfId="0" applyFont="1" applyFill="1" applyBorder="1" applyAlignment="1">
      <alignment horizontal="center" vertical="center"/>
    </xf>
    <xf numFmtId="14" fontId="15" fillId="2" borderId="8" xfId="0" applyNumberFormat="1" applyFont="1" applyFill="1" applyBorder="1">
      <alignment vertical="center"/>
    </xf>
    <xf numFmtId="0" fontId="5" fillId="2" borderId="16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5" fillId="3" borderId="8" xfId="0" applyFont="1" applyFill="1" applyBorder="1">
      <alignment vertical="center"/>
    </xf>
    <xf numFmtId="0" fontId="5" fillId="2" borderId="12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0" fontId="12" fillId="2" borderId="1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center" indent="2"/>
    </xf>
    <xf numFmtId="0" fontId="9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6" borderId="0" xfId="0" applyFont="1" applyFill="1">
      <alignment vertical="center"/>
    </xf>
    <xf numFmtId="0" fontId="1" fillId="6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fill>
        <patternFill patternType="solid">
          <bgColor rgb="FF225D4C"/>
        </patternFill>
      </fill>
    </dxf>
    <dxf>
      <font>
        <color theme="9" tint="0.8"/>
      </font>
    </dxf>
    <dxf>
      <border>
        <right style="thin">
          <color rgb="FFFF0000"/>
        </right>
      </border>
    </dxf>
    <dxf>
      <border>
        <right style="thin">
          <color rgb="FF225D4C"/>
        </right>
      </border>
    </dxf>
    <dxf>
      <fill>
        <patternFill patternType="solid">
          <bgColor rgb="FF1A493B"/>
        </patternFill>
      </fill>
    </dxf>
    <dxf>
      <fill>
        <patternFill patternType="solid">
          <bgColor rgb="FF30846B"/>
        </patternFill>
      </fill>
    </dxf>
    <dxf>
      <fill>
        <patternFill patternType="solid">
          <bgColor rgb="FF4ABA99"/>
        </patternFill>
      </fill>
    </dxf>
    <dxf>
      <fill>
        <patternFill patternType="solid">
          <bgColor rgb="FF84D0BA"/>
        </patternFill>
      </fill>
    </dxf>
    <dxf>
      <fill>
        <patternFill patternType="solid">
          <bgColor rgb="FF53C1A3"/>
        </patternFill>
      </fill>
    </dxf>
  </dxfs>
  <tableStyles count="1" defaultTableStyle="表样式 1" defaultPivotStyle="PivotStyleLight16">
    <tableStyle name="表样式 1" pivot="0" count="0"/>
  </tableStyles>
  <colors>
    <mruColors>
      <color rgb="004ABA99"/>
      <color rgb="0055C1A3"/>
      <color rgb="00F4FDF9"/>
      <color rgb="00F1FAF7"/>
      <color rgb="00389A7B"/>
      <color rgb="0053C1A3"/>
      <color rgb="00E6F7EF"/>
      <color rgb="00C9ECE1"/>
      <color rgb="00225D4C"/>
      <color rgb="001A473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  <a:r>
              <a:rPr altLang="en-US" sz="1200" b="1"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rPr>
              <a:t>工作完成率</a:t>
            </a:r>
            <a:endParaRPr lang="en-US" altLang="zh-CN" sz="1200" b="1"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endParaRPr>
          </a:p>
        </c:rich>
      </c:tx>
      <c:layout>
        <c:manualLayout>
          <c:xMode val="edge"/>
          <c:yMode val="edge"/>
          <c:x val="0.384264840189655"/>
          <c:y val="0.013425412595567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0995079278294"/>
          <c:y val="0.246485779666558"/>
          <c:w val="0.933023510114817"/>
          <c:h val="0.6845374305328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Sheet3!$B$34</c:f>
              <c:strCache>
                <c:ptCount val="1"/>
                <c:pt idx="0">
                  <c:v>类别1</c:v>
                </c:pt>
              </c:strCache>
            </c:strRef>
          </c:tx>
          <c:spPr>
            <a:solidFill>
              <a:schemeClr val="accent3">
                <a:shade val="76667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shade val="76667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Sheet3!$C$34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Sheet3!$B$35</c:f>
              <c:strCache>
                <c:ptCount val="1"/>
                <c:pt idx="0">
                  <c:v>类别2</c:v>
                </c:pt>
              </c:strCache>
            </c:strRef>
          </c:tx>
          <c:spPr>
            <a:solidFill>
              <a:schemeClr val="accent3">
                <a:tint val="76667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tint val="76667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149460282313867"/>
                  <c:y val="0.093465346534653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cap="none" spc="0" normalizeH="0" baseline="0">
                      <a:solidFill>
                        <a:srgbClr val="2A755F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字魂45号-冰宇雅宋" panose="00000500000000000000" charset="-122"/>
                      <a:ea typeface="字魂45号-冰宇雅宋" panose="00000500000000000000" charset="-122"/>
                      <a:cs typeface="字魂45号-冰宇雅宋" panose="00000500000000000000" charset="-122"/>
                      <a:sym typeface="字魂45号-冰宇雅宋" panose="00000500000000000000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4251314696928"/>
                      <c:h val="0.25306930693069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cap="none" spc="0" normalizeH="0" baseline="0">
                    <a:solidFill>
                      <a:srgbClr val="2A755F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Sheet3!$C$35</c:f>
              <c:numCache>
                <c:formatCode>0%</c:formatCode>
                <c:ptCount val="1"/>
                <c:pt idx="0">
                  <c:v>0.692307692307692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712673700"/>
        <c:axId val="886225367"/>
      </c:barChart>
      <c:catAx>
        <c:axId val="71267370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886225367"/>
        <c:crosses val="autoZero"/>
        <c:auto val="1"/>
        <c:lblAlgn val="ctr"/>
        <c:lblOffset val="100"/>
        <c:noMultiLvlLbl val="0"/>
      </c:catAx>
      <c:valAx>
        <c:axId val="886225367"/>
        <c:scaling>
          <c:orientation val="minMax"/>
          <c:max val="1"/>
        </c:scaling>
        <c:delete val="1"/>
        <c:axPos val="l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7126737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  <a:r>
              <a:rPr sz="1200" b="1"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rPr>
              <a:t>预计完成天数</a:t>
            </a:r>
            <a:endParaRPr sz="1200" b="1"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endParaRPr>
          </a:p>
        </c:rich>
      </c:tx>
      <c:layout>
        <c:manualLayout>
          <c:xMode val="edge"/>
          <c:yMode val="edge"/>
          <c:x val="0.219628269360725"/>
          <c:y val="0.01909664354181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0814760686883"/>
          <c:y val="0.120951751487112"/>
          <c:w val="0.732188527584947"/>
          <c:h val="0.78418153778365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rgbClr val="4ABA99"/>
            </a:solidFill>
            <a:ln>
              <a:noFill/>
            </a:ln>
            <a:effectLst/>
          </c:spPr>
          <c:invertIfNegative val="0"/>
          <c:dLbls>
            <c:numFmt formatCode="#&quot;天&quot;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rgbClr val="30846B"/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Sheet3!$K$34:$W$34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13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0"/>
        <c:axId val="523994159"/>
        <c:axId val="619424284"/>
      </c:barChart>
      <c:catAx>
        <c:axId val="52399415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619424284"/>
        <c:crosses val="autoZero"/>
        <c:auto val="1"/>
        <c:lblAlgn val="ctr"/>
        <c:lblOffset val="100"/>
        <c:noMultiLvlLbl val="0"/>
      </c:catAx>
      <c:valAx>
        <c:axId val="6194242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52399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67945</xdr:colOff>
      <xdr:row>1</xdr:row>
      <xdr:rowOff>34290</xdr:rowOff>
    </xdr:from>
    <xdr:to>
      <xdr:col>73</xdr:col>
      <xdr:colOff>596265</xdr:colOff>
      <xdr:row>12</xdr:row>
      <xdr:rowOff>309880</xdr:rowOff>
    </xdr:to>
    <xdr:grpSp>
      <xdr:nvGrpSpPr>
        <xdr:cNvPr id="5" name="组合 4"/>
        <xdr:cNvGrpSpPr/>
      </xdr:nvGrpSpPr>
      <xdr:grpSpPr>
        <a:xfrm>
          <a:off x="9649460" y="529590"/>
          <a:ext cx="3051175" cy="2396490"/>
          <a:chOff x="17253" y="3986"/>
          <a:chExt cx="4280" cy="3058"/>
        </a:xfrm>
      </xdr:grpSpPr>
      <xdr:graphicFrame>
        <xdr:nvGraphicFramePr>
          <xdr:cNvPr id="9" name="图表 8"/>
          <xdr:cNvGraphicFramePr/>
        </xdr:nvGraphicFramePr>
        <xdr:xfrm>
          <a:off x="17253" y="3986"/>
          <a:ext cx="4280" cy="30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3" name="组合 12"/>
          <xdr:cNvGrpSpPr/>
        </xdr:nvGrpSpPr>
        <xdr:grpSpPr>
          <a:xfrm rot="16200000">
            <a:off x="18283" y="5085"/>
            <a:ext cx="2309" cy="1218"/>
            <a:chOff x="7324725" y="1614940"/>
            <a:chExt cx="1404313" cy="600075"/>
          </a:xfrm>
        </xdr:grpSpPr>
        <xdr:sp>
          <xdr:nvSpPr>
            <xdr:cNvPr id="14" name="圆角矩形 8"/>
            <xdr:cNvSpPr/>
          </xdr:nvSpPr>
          <xdr:spPr>
            <a:xfrm>
              <a:off x="7324725" y="1614940"/>
              <a:ext cx="1333500" cy="600075"/>
            </a:xfrm>
            <a:prstGeom prst="roundRect">
              <a:avLst/>
            </a:prstGeom>
            <a:noFill/>
            <a:ln w="38100">
              <a:solidFill>
                <a:srgbClr val="71CBB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15" name="同侧圆角矩形 9"/>
            <xdr:cNvSpPr/>
          </xdr:nvSpPr>
          <xdr:spPr>
            <a:xfrm rot="5400000">
              <a:off x="8555672" y="1884033"/>
              <a:ext cx="295275" cy="51457"/>
            </a:xfrm>
            <a:prstGeom prst="roundRect">
              <a:avLst/>
            </a:prstGeom>
            <a:solidFill>
              <a:srgbClr val="30846B"/>
            </a:solidFill>
            <a:ln>
              <a:solidFill>
                <a:srgbClr val="30846B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71</xdr:col>
      <xdr:colOff>15875</xdr:colOff>
      <xdr:row>14</xdr:row>
      <xdr:rowOff>70485</xdr:rowOff>
    </xdr:from>
    <xdr:to>
      <xdr:col>71</xdr:col>
      <xdr:colOff>1753870</xdr:colOff>
      <xdr:row>32</xdr:row>
      <xdr:rowOff>248285</xdr:rowOff>
    </xdr:to>
    <xdr:graphicFrame>
      <xdr:nvGraphicFramePr>
        <xdr:cNvPr id="49" name="图表 48"/>
        <xdr:cNvGraphicFramePr/>
      </xdr:nvGraphicFramePr>
      <xdr:xfrm>
        <a:off x="10337800" y="3093085"/>
        <a:ext cx="1595755" cy="383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75</xdr:col>
      <xdr:colOff>0</xdr:colOff>
      <xdr:row>28</xdr:row>
      <xdr:rowOff>0</xdr:rowOff>
    </xdr:from>
    <xdr:to>
      <xdr:col>76</xdr:col>
      <xdr:colOff>15240</xdr:colOff>
      <xdr:row>29</xdr:row>
      <xdr:rowOff>10160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338810" y="5867400"/>
          <a:ext cx="632460" cy="365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36"/>
  <sheetViews>
    <sheetView showGridLines="0" tabSelected="1" zoomScale="78" zoomScaleNormal="78" workbookViewId="0">
      <selection activeCell="BV17" sqref="BV17"/>
    </sheetView>
  </sheetViews>
  <sheetFormatPr defaultColWidth="9" defaultRowHeight="13.8"/>
  <cols>
    <col min="1" max="1" width="2.49074074074074" style="2" customWidth="1"/>
    <col min="2" max="2" width="4.62962962962963" style="2" customWidth="1"/>
    <col min="3" max="3" width="9.99074074074074" style="2" customWidth="1"/>
    <col min="4" max="4" width="6.9537037037037" style="2" customWidth="1"/>
    <col min="5" max="5" width="5.43518518518519" style="2" customWidth="1"/>
    <col min="6" max="8" width="4.62962962962963" style="2" customWidth="1"/>
    <col min="9" max="9" width="7.28703703703704" style="2" customWidth="1"/>
    <col min="10" max="10" width="1.40740740740741" style="2" customWidth="1"/>
    <col min="11" max="41" width="3.12962962962963" style="2" customWidth="1"/>
    <col min="42" max="42" width="1.40740740740741" style="2" customWidth="1"/>
    <col min="43" max="71" width="9" style="2" hidden="1" customWidth="1"/>
    <col min="72" max="72" width="23.5" style="2" customWidth="1"/>
    <col min="73" max="73" width="2.49074074074074" style="2" customWidth="1"/>
    <col min="74" max="78" width="9" style="3"/>
    <col min="79" max="16384" width="9" style="2"/>
  </cols>
  <sheetData>
    <row r="1" ht="39" customHeight="1" spans="1:73">
      <c r="A1" s="4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9"/>
      <c r="BU1" s="63"/>
    </row>
    <row r="2" ht="24" customHeight="1" spans="1:73">
      <c r="A2" s="6"/>
      <c r="B2" s="7" t="s">
        <v>1</v>
      </c>
      <c r="C2" s="8"/>
      <c r="D2" s="8"/>
      <c r="E2" s="9" t="str">
        <f ca="1">TEXT(TODAY(),"yyyy年m月d日")</f>
        <v>2021年6月29日</v>
      </c>
      <c r="F2" s="9"/>
      <c r="G2" s="9"/>
      <c r="H2" s="9"/>
      <c r="I2" s="33"/>
      <c r="J2" s="34"/>
      <c r="K2" s="35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50">
        <v>2020</v>
      </c>
      <c r="X2" s="50"/>
      <c r="Y2" s="50" t="s">
        <v>2</v>
      </c>
      <c r="Z2" s="50">
        <v>9</v>
      </c>
      <c r="AA2" s="50"/>
      <c r="AB2" s="36" t="s">
        <v>3</v>
      </c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52"/>
      <c r="AP2" s="53">
        <f>DAY(DATE(W2,(Z2+1),0))</f>
        <v>30</v>
      </c>
      <c r="BT2" s="60"/>
      <c r="BU2" s="63"/>
    </row>
    <row r="3" ht="15" customHeight="1" spans="1:73">
      <c r="A3" s="10"/>
      <c r="B3" s="11"/>
      <c r="C3" s="12"/>
      <c r="D3" s="12"/>
      <c r="E3" s="13"/>
      <c r="F3" s="13"/>
      <c r="G3" s="13"/>
      <c r="H3" s="13"/>
      <c r="I3" s="37"/>
      <c r="J3" s="38"/>
      <c r="K3" s="39" t="str">
        <f t="shared" ref="K3:AO3" si="0">IF(K$4&gt;$AP$2,"",TEXT(K$5,"aaa"))</f>
        <v>二</v>
      </c>
      <c r="L3" s="39" t="str">
        <f t="shared" si="0"/>
        <v>三</v>
      </c>
      <c r="M3" s="39" t="str">
        <f t="shared" si="0"/>
        <v>四</v>
      </c>
      <c r="N3" s="39" t="str">
        <f t="shared" si="0"/>
        <v>五</v>
      </c>
      <c r="O3" s="39" t="str">
        <f t="shared" si="0"/>
        <v>六</v>
      </c>
      <c r="P3" s="39" t="str">
        <f t="shared" si="0"/>
        <v>日</v>
      </c>
      <c r="Q3" s="39" t="str">
        <f t="shared" si="0"/>
        <v>一</v>
      </c>
      <c r="R3" s="39" t="str">
        <f t="shared" si="0"/>
        <v>二</v>
      </c>
      <c r="S3" s="39" t="str">
        <f t="shared" si="0"/>
        <v>三</v>
      </c>
      <c r="T3" s="39" t="str">
        <f t="shared" si="0"/>
        <v>四</v>
      </c>
      <c r="U3" s="39" t="str">
        <f t="shared" si="0"/>
        <v>五</v>
      </c>
      <c r="V3" s="39" t="str">
        <f t="shared" si="0"/>
        <v>六</v>
      </c>
      <c r="W3" s="39" t="str">
        <f t="shared" si="0"/>
        <v>日</v>
      </c>
      <c r="X3" s="39" t="str">
        <f t="shared" si="0"/>
        <v>一</v>
      </c>
      <c r="Y3" s="39" t="str">
        <f t="shared" si="0"/>
        <v>二</v>
      </c>
      <c r="Z3" s="39" t="str">
        <f t="shared" si="0"/>
        <v>三</v>
      </c>
      <c r="AA3" s="39" t="str">
        <f t="shared" si="0"/>
        <v>四</v>
      </c>
      <c r="AB3" s="39" t="str">
        <f t="shared" si="0"/>
        <v>五</v>
      </c>
      <c r="AC3" s="39" t="str">
        <f t="shared" si="0"/>
        <v>六</v>
      </c>
      <c r="AD3" s="39" t="str">
        <f t="shared" si="0"/>
        <v>日</v>
      </c>
      <c r="AE3" s="39" t="str">
        <f t="shared" si="0"/>
        <v>一</v>
      </c>
      <c r="AF3" s="39" t="str">
        <f t="shared" si="0"/>
        <v>二</v>
      </c>
      <c r="AG3" s="39" t="str">
        <f t="shared" si="0"/>
        <v>三</v>
      </c>
      <c r="AH3" s="39" t="str">
        <f t="shared" si="0"/>
        <v>四</v>
      </c>
      <c r="AI3" s="39" t="str">
        <f t="shared" si="0"/>
        <v>五</v>
      </c>
      <c r="AJ3" s="39" t="str">
        <f t="shared" si="0"/>
        <v>六</v>
      </c>
      <c r="AK3" s="39" t="str">
        <f t="shared" si="0"/>
        <v>日</v>
      </c>
      <c r="AL3" s="39" t="str">
        <f t="shared" si="0"/>
        <v>一</v>
      </c>
      <c r="AM3" s="39" t="str">
        <f t="shared" si="0"/>
        <v>二</v>
      </c>
      <c r="AN3" s="39" t="str">
        <f t="shared" si="0"/>
        <v>三</v>
      </c>
      <c r="AO3" s="39" t="str">
        <f t="shared" si="0"/>
        <v/>
      </c>
      <c r="AP3" s="54"/>
      <c r="BT3" s="60"/>
      <c r="BU3" s="63"/>
    </row>
    <row r="4" ht="28" customHeight="1" spans="1:73">
      <c r="A4" s="10"/>
      <c r="B4" s="14" t="s">
        <v>4</v>
      </c>
      <c r="C4" s="14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38"/>
      <c r="K4" s="14">
        <v>1</v>
      </c>
      <c r="L4" s="14">
        <v>2</v>
      </c>
      <c r="M4" s="14">
        <v>3</v>
      </c>
      <c r="N4" s="14">
        <v>4</v>
      </c>
      <c r="O4" s="14">
        <v>5</v>
      </c>
      <c r="P4" s="14">
        <v>6</v>
      </c>
      <c r="Q4" s="14">
        <v>7</v>
      </c>
      <c r="R4" s="14">
        <v>8</v>
      </c>
      <c r="S4" s="14">
        <v>9</v>
      </c>
      <c r="T4" s="14">
        <v>10</v>
      </c>
      <c r="U4" s="14">
        <v>11</v>
      </c>
      <c r="V4" s="14">
        <v>12</v>
      </c>
      <c r="W4" s="14">
        <v>13</v>
      </c>
      <c r="X4" s="14">
        <v>14</v>
      </c>
      <c r="Y4" s="14">
        <v>15</v>
      </c>
      <c r="Z4" s="14">
        <v>16</v>
      </c>
      <c r="AA4" s="14">
        <v>17</v>
      </c>
      <c r="AB4" s="14">
        <v>18</v>
      </c>
      <c r="AC4" s="14">
        <v>19</v>
      </c>
      <c r="AD4" s="14">
        <v>20</v>
      </c>
      <c r="AE4" s="14">
        <v>21</v>
      </c>
      <c r="AF4" s="14">
        <v>22</v>
      </c>
      <c r="AG4" s="14">
        <v>23</v>
      </c>
      <c r="AH4" s="14">
        <v>24</v>
      </c>
      <c r="AI4" s="14">
        <v>25</v>
      </c>
      <c r="AJ4" s="14">
        <v>26</v>
      </c>
      <c r="AK4" s="14">
        <v>27</v>
      </c>
      <c r="AL4" s="14">
        <v>28</v>
      </c>
      <c r="AM4" s="14">
        <v>29</v>
      </c>
      <c r="AN4" s="14">
        <v>30</v>
      </c>
      <c r="AO4" s="14">
        <v>31</v>
      </c>
      <c r="AP4" s="54"/>
      <c r="BT4" s="61"/>
      <c r="BU4" s="63"/>
    </row>
    <row r="5" ht="15" hidden="1" customHeight="1" spans="1:73">
      <c r="A5" s="10"/>
      <c r="B5" s="15"/>
      <c r="C5" s="15"/>
      <c r="D5" s="15"/>
      <c r="E5" s="15"/>
      <c r="F5" s="15"/>
      <c r="G5" s="15"/>
      <c r="H5" s="15"/>
      <c r="I5" s="15"/>
      <c r="J5" s="38"/>
      <c r="K5" s="40">
        <f>DATE($W$2,$Z$2,K$4)</f>
        <v>44075</v>
      </c>
      <c r="L5" s="40">
        <f t="shared" ref="L5:AO5" si="1">DATE($W$2,$Z$2,L$4)</f>
        <v>44076</v>
      </c>
      <c r="M5" s="40">
        <f t="shared" si="1"/>
        <v>44077</v>
      </c>
      <c r="N5" s="40">
        <f t="shared" si="1"/>
        <v>44078</v>
      </c>
      <c r="O5" s="40">
        <f t="shared" si="1"/>
        <v>44079</v>
      </c>
      <c r="P5" s="40">
        <f t="shared" si="1"/>
        <v>44080</v>
      </c>
      <c r="Q5" s="40">
        <f t="shared" si="1"/>
        <v>44081</v>
      </c>
      <c r="R5" s="40">
        <f t="shared" si="1"/>
        <v>44082</v>
      </c>
      <c r="S5" s="40">
        <f t="shared" si="1"/>
        <v>44083</v>
      </c>
      <c r="T5" s="40">
        <f t="shared" si="1"/>
        <v>44084</v>
      </c>
      <c r="U5" s="40">
        <f t="shared" si="1"/>
        <v>44085</v>
      </c>
      <c r="V5" s="40">
        <f t="shared" si="1"/>
        <v>44086</v>
      </c>
      <c r="W5" s="40">
        <f t="shared" si="1"/>
        <v>44087</v>
      </c>
      <c r="X5" s="40">
        <f t="shared" si="1"/>
        <v>44088</v>
      </c>
      <c r="Y5" s="40">
        <f t="shared" si="1"/>
        <v>44089</v>
      </c>
      <c r="Z5" s="40">
        <f t="shared" si="1"/>
        <v>44090</v>
      </c>
      <c r="AA5" s="40">
        <f t="shared" si="1"/>
        <v>44091</v>
      </c>
      <c r="AB5" s="40">
        <f t="shared" si="1"/>
        <v>44092</v>
      </c>
      <c r="AC5" s="40">
        <f t="shared" si="1"/>
        <v>44093</v>
      </c>
      <c r="AD5" s="40">
        <f t="shared" si="1"/>
        <v>44094</v>
      </c>
      <c r="AE5" s="40">
        <f t="shared" si="1"/>
        <v>44095</v>
      </c>
      <c r="AF5" s="40">
        <f t="shared" si="1"/>
        <v>44096</v>
      </c>
      <c r="AG5" s="40">
        <f t="shared" si="1"/>
        <v>44097</v>
      </c>
      <c r="AH5" s="40">
        <f t="shared" si="1"/>
        <v>44098</v>
      </c>
      <c r="AI5" s="40">
        <f t="shared" si="1"/>
        <v>44099</v>
      </c>
      <c r="AJ5" s="40">
        <f t="shared" si="1"/>
        <v>44100</v>
      </c>
      <c r="AK5" s="40">
        <f t="shared" si="1"/>
        <v>44101</v>
      </c>
      <c r="AL5" s="40">
        <f t="shared" si="1"/>
        <v>44102</v>
      </c>
      <c r="AM5" s="40">
        <f>IF(AM$4&gt;$AP$2,"",DATE($W$2,$Z$2,AM$4))</f>
        <v>44103</v>
      </c>
      <c r="AN5" s="40">
        <f>IF(AN$4&gt;$AP$2,"",DATE($W$2,$Z$2,AN$4))</f>
        <v>44104</v>
      </c>
      <c r="AO5" s="40" t="str">
        <f>IF(AO$4&gt;$AP$2,"",DATE($W$2,$Z$2,AO$4))</f>
        <v/>
      </c>
      <c r="AP5" s="54"/>
      <c r="BT5" s="61"/>
      <c r="BU5" s="63"/>
    </row>
    <row r="6" ht="4" customHeight="1" spans="1:73">
      <c r="A6" s="10"/>
      <c r="B6" s="16"/>
      <c r="C6" s="17"/>
      <c r="D6" s="17"/>
      <c r="E6" s="17"/>
      <c r="F6" s="17"/>
      <c r="G6" s="17"/>
      <c r="H6" s="17"/>
      <c r="I6" s="41"/>
      <c r="J6" s="38"/>
      <c r="K6" s="42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55"/>
      <c r="AP6" s="54"/>
      <c r="BT6" s="61"/>
      <c r="BU6" s="63"/>
    </row>
    <row r="7" ht="28" customHeight="1" spans="1:73">
      <c r="A7" s="10"/>
      <c r="B7" s="14">
        <v>1</v>
      </c>
      <c r="C7" s="18" t="s">
        <v>12</v>
      </c>
      <c r="D7" s="18" t="s">
        <v>13</v>
      </c>
      <c r="E7" s="18">
        <v>1</v>
      </c>
      <c r="F7" s="19">
        <v>1</v>
      </c>
      <c r="G7" s="19">
        <v>13</v>
      </c>
      <c r="H7" s="20">
        <f>G7-F7+1</f>
        <v>13</v>
      </c>
      <c r="I7" s="44" t="s">
        <v>14</v>
      </c>
      <c r="J7" s="38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54"/>
      <c r="BT7" s="61"/>
      <c r="BU7" s="4"/>
    </row>
    <row r="8" s="1" customFormat="1" ht="4" customHeight="1" spans="1:78">
      <c r="A8" s="10"/>
      <c r="B8" s="16"/>
      <c r="C8" s="17"/>
      <c r="D8" s="17"/>
      <c r="E8" s="17"/>
      <c r="F8" s="17"/>
      <c r="G8" s="17"/>
      <c r="H8" s="17"/>
      <c r="I8" s="41"/>
      <c r="J8" s="38"/>
      <c r="K8" s="42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55"/>
      <c r="AP8" s="54"/>
      <c r="BT8" s="61"/>
      <c r="BU8" s="4"/>
      <c r="BV8" s="3"/>
      <c r="BW8" s="3"/>
      <c r="BX8" s="3"/>
      <c r="BY8" s="3"/>
      <c r="BZ8" s="3"/>
    </row>
    <row r="9" ht="28" customHeight="1" spans="1:73">
      <c r="A9" s="10"/>
      <c r="B9" s="14">
        <v>2</v>
      </c>
      <c r="C9" s="18" t="s">
        <v>15</v>
      </c>
      <c r="D9" s="18" t="s">
        <v>13</v>
      </c>
      <c r="E9" s="18">
        <v>1</v>
      </c>
      <c r="F9" s="19">
        <v>2</v>
      </c>
      <c r="G9" s="19">
        <v>9</v>
      </c>
      <c r="H9" s="20">
        <f>G9-F9+1</f>
        <v>8</v>
      </c>
      <c r="I9" s="44" t="s">
        <v>16</v>
      </c>
      <c r="J9" s="38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54"/>
      <c r="BT9" s="61"/>
      <c r="BU9" s="4"/>
    </row>
    <row r="10" s="1" customFormat="1" ht="4" customHeight="1" spans="1:78">
      <c r="A10" s="10"/>
      <c r="B10" s="16"/>
      <c r="C10" s="17"/>
      <c r="D10" s="17"/>
      <c r="E10" s="17"/>
      <c r="F10" s="17"/>
      <c r="G10" s="17"/>
      <c r="H10" s="17"/>
      <c r="I10" s="41"/>
      <c r="J10" s="3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55"/>
      <c r="AP10" s="54"/>
      <c r="BT10" s="61"/>
      <c r="BU10" s="4"/>
      <c r="BV10" s="3"/>
      <c r="BW10" s="3"/>
      <c r="BX10" s="3"/>
      <c r="BY10" s="3"/>
      <c r="BZ10" s="3"/>
    </row>
    <row r="11" ht="28" customHeight="1" spans="1:73">
      <c r="A11" s="10"/>
      <c r="B11" s="14">
        <v>3</v>
      </c>
      <c r="C11" s="18" t="s">
        <v>17</v>
      </c>
      <c r="D11" s="18" t="s">
        <v>13</v>
      </c>
      <c r="E11" s="18">
        <v>1</v>
      </c>
      <c r="F11" s="19">
        <v>3</v>
      </c>
      <c r="G11" s="19">
        <v>11</v>
      </c>
      <c r="H11" s="20">
        <f>G11-F11+1</f>
        <v>9</v>
      </c>
      <c r="I11" s="44" t="s">
        <v>18</v>
      </c>
      <c r="J11" s="38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54"/>
      <c r="BT11" s="61"/>
      <c r="BU11" s="4"/>
    </row>
    <row r="12" s="1" customFormat="1" ht="4" customHeight="1" spans="1:78">
      <c r="A12" s="10"/>
      <c r="B12" s="16"/>
      <c r="C12" s="17"/>
      <c r="D12" s="17"/>
      <c r="E12" s="17"/>
      <c r="F12" s="17"/>
      <c r="G12" s="17"/>
      <c r="H12" s="17"/>
      <c r="I12" s="41"/>
      <c r="J12" s="3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55"/>
      <c r="AP12" s="54"/>
      <c r="BT12" s="61"/>
      <c r="BU12" s="4"/>
      <c r="BV12" s="3"/>
      <c r="BW12" s="3"/>
      <c r="BX12" s="3"/>
      <c r="BY12" s="3"/>
      <c r="BZ12" s="3"/>
    </row>
    <row r="13" ht="28" customHeight="1" spans="1:73">
      <c r="A13" s="10"/>
      <c r="B13" s="14">
        <v>4</v>
      </c>
      <c r="C13" s="18" t="s">
        <v>19</v>
      </c>
      <c r="D13" s="18" t="s">
        <v>13</v>
      </c>
      <c r="E13" s="18">
        <v>1</v>
      </c>
      <c r="F13" s="19">
        <v>2</v>
      </c>
      <c r="G13" s="19">
        <v>15</v>
      </c>
      <c r="H13" s="20">
        <f>G13-F13+1</f>
        <v>14</v>
      </c>
      <c r="I13" s="44" t="s">
        <v>20</v>
      </c>
      <c r="J13" s="38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54"/>
      <c r="BT13" s="61"/>
      <c r="BU13" s="4"/>
    </row>
    <row r="14" s="1" customFormat="1" ht="4" customHeight="1" spans="1:78">
      <c r="A14" s="10"/>
      <c r="B14" s="16"/>
      <c r="C14" s="17"/>
      <c r="D14" s="17"/>
      <c r="E14" s="17"/>
      <c r="F14" s="17"/>
      <c r="G14" s="17"/>
      <c r="H14" s="17"/>
      <c r="I14" s="41"/>
      <c r="J14" s="38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55"/>
      <c r="AP14" s="54"/>
      <c r="AR14" s="2"/>
      <c r="BT14" s="62"/>
      <c r="BU14" s="4"/>
      <c r="BV14" s="3"/>
      <c r="BW14" s="3"/>
      <c r="BX14" s="3"/>
      <c r="BY14" s="3"/>
      <c r="BZ14" s="3"/>
    </row>
    <row r="15" ht="28" customHeight="1" spans="1:73">
      <c r="A15" s="10"/>
      <c r="B15" s="14">
        <v>5</v>
      </c>
      <c r="C15" s="18" t="s">
        <v>21</v>
      </c>
      <c r="D15" s="18" t="s">
        <v>13</v>
      </c>
      <c r="E15" s="18">
        <v>1</v>
      </c>
      <c r="F15" s="19">
        <v>4</v>
      </c>
      <c r="G15" s="19">
        <v>16</v>
      </c>
      <c r="H15" s="20">
        <f>G15-F15+1</f>
        <v>13</v>
      </c>
      <c r="I15" s="44" t="s">
        <v>16</v>
      </c>
      <c r="J15" s="38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54"/>
      <c r="BT15" s="61"/>
      <c r="BU15" s="4"/>
    </row>
    <row r="16" s="1" customFormat="1" ht="4" customHeight="1" spans="1:78">
      <c r="A16" s="10"/>
      <c r="B16" s="16"/>
      <c r="C16" s="17"/>
      <c r="D16" s="17"/>
      <c r="E16" s="17"/>
      <c r="F16" s="17"/>
      <c r="G16" s="17"/>
      <c r="H16" s="17"/>
      <c r="I16" s="41"/>
      <c r="J16" s="38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55"/>
      <c r="AP16" s="54"/>
      <c r="BT16" s="61"/>
      <c r="BU16" s="4"/>
      <c r="BV16" s="3"/>
      <c r="BW16" s="3"/>
      <c r="BX16" s="3"/>
      <c r="BY16" s="3"/>
      <c r="BZ16" s="3"/>
    </row>
    <row r="17" ht="28" customHeight="1" spans="1:73">
      <c r="A17" s="10"/>
      <c r="B17" s="14">
        <v>6</v>
      </c>
      <c r="C17" s="18" t="s">
        <v>22</v>
      </c>
      <c r="D17" s="18" t="s">
        <v>13</v>
      </c>
      <c r="E17" s="18">
        <v>1</v>
      </c>
      <c r="F17" s="19">
        <v>8</v>
      </c>
      <c r="G17" s="19">
        <v>11</v>
      </c>
      <c r="H17" s="20">
        <f>G17-F17+1</f>
        <v>4</v>
      </c>
      <c r="I17" s="44" t="s">
        <v>16</v>
      </c>
      <c r="J17" s="38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54"/>
      <c r="BT17" s="61"/>
      <c r="BU17" s="4"/>
    </row>
    <row r="18" s="1" customFormat="1" ht="4" customHeight="1" spans="1:78">
      <c r="A18" s="10"/>
      <c r="B18" s="16"/>
      <c r="C18" s="17"/>
      <c r="D18" s="17"/>
      <c r="E18" s="17"/>
      <c r="F18" s="17"/>
      <c r="G18" s="17"/>
      <c r="H18" s="17"/>
      <c r="I18" s="41"/>
      <c r="J18" s="38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55"/>
      <c r="AP18" s="54"/>
      <c r="BT18" s="61"/>
      <c r="BU18" s="4"/>
      <c r="BV18" s="3"/>
      <c r="BW18" s="3"/>
      <c r="BX18" s="3"/>
      <c r="BY18" s="3"/>
      <c r="BZ18" s="3"/>
    </row>
    <row r="19" ht="28" customHeight="1" spans="1:73">
      <c r="A19" s="10"/>
      <c r="B19" s="14">
        <v>7</v>
      </c>
      <c r="C19" s="18" t="s">
        <v>23</v>
      </c>
      <c r="D19" s="18" t="s">
        <v>13</v>
      </c>
      <c r="E19" s="18">
        <v>1</v>
      </c>
      <c r="F19" s="19">
        <v>9</v>
      </c>
      <c r="G19" s="19">
        <v>14</v>
      </c>
      <c r="H19" s="20">
        <f>G19-F19+1</f>
        <v>6</v>
      </c>
      <c r="I19" s="44" t="s">
        <v>16</v>
      </c>
      <c r="J19" s="38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54"/>
      <c r="BT19" s="61"/>
      <c r="BU19" s="4"/>
    </row>
    <row r="20" s="1" customFormat="1" ht="4" customHeight="1" spans="1:78">
      <c r="A20" s="10"/>
      <c r="B20" s="16"/>
      <c r="C20" s="17"/>
      <c r="D20" s="17"/>
      <c r="E20" s="17"/>
      <c r="F20" s="17"/>
      <c r="G20" s="17"/>
      <c r="H20" s="17"/>
      <c r="I20" s="41"/>
      <c r="J20" s="38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55"/>
      <c r="AP20" s="54"/>
      <c r="BT20" s="61"/>
      <c r="BU20" s="4"/>
      <c r="BV20" s="3"/>
      <c r="BW20" s="3"/>
      <c r="BX20" s="3"/>
      <c r="BY20" s="3"/>
      <c r="BZ20" s="3"/>
    </row>
    <row r="21" ht="28" customHeight="1" spans="1:73">
      <c r="A21" s="10"/>
      <c r="B21" s="14">
        <v>8</v>
      </c>
      <c r="C21" s="18" t="s">
        <v>24</v>
      </c>
      <c r="D21" s="18" t="s">
        <v>13</v>
      </c>
      <c r="E21" s="18">
        <v>1</v>
      </c>
      <c r="F21" s="19">
        <v>6</v>
      </c>
      <c r="G21" s="19">
        <v>15</v>
      </c>
      <c r="H21" s="20">
        <f>G21-F21+1</f>
        <v>10</v>
      </c>
      <c r="I21" s="44" t="s">
        <v>14</v>
      </c>
      <c r="J21" s="38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54"/>
      <c r="BT21" s="61"/>
      <c r="BU21" s="4"/>
    </row>
    <row r="22" s="1" customFormat="1" ht="4" customHeight="1" spans="1:78">
      <c r="A22" s="10"/>
      <c r="B22" s="16"/>
      <c r="C22" s="17"/>
      <c r="D22" s="17"/>
      <c r="E22" s="17"/>
      <c r="F22" s="17"/>
      <c r="G22" s="17"/>
      <c r="H22" s="17"/>
      <c r="I22" s="41"/>
      <c r="J22" s="38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55"/>
      <c r="AP22" s="54"/>
      <c r="BT22" s="61"/>
      <c r="BU22" s="4"/>
      <c r="BV22" s="3"/>
      <c r="BW22" s="3"/>
      <c r="BX22" s="3"/>
      <c r="BY22" s="3"/>
      <c r="BZ22" s="3"/>
    </row>
    <row r="23" ht="28" customHeight="1" spans="1:73">
      <c r="A23" s="10"/>
      <c r="B23" s="14">
        <f>ROW(A8)</f>
        <v>8</v>
      </c>
      <c r="C23" s="18" t="s">
        <v>25</v>
      </c>
      <c r="D23" s="18" t="s">
        <v>13</v>
      </c>
      <c r="E23" s="18">
        <v>1</v>
      </c>
      <c r="F23" s="19">
        <v>10</v>
      </c>
      <c r="G23" s="19">
        <v>12</v>
      </c>
      <c r="H23" s="20">
        <f>G23-F23+1</f>
        <v>3</v>
      </c>
      <c r="I23" s="44" t="s">
        <v>16</v>
      </c>
      <c r="J23" s="38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54"/>
      <c r="BT23" s="61"/>
      <c r="BU23" s="4"/>
    </row>
    <row r="24" s="1" customFormat="1" ht="4" customHeight="1" spans="1:78">
      <c r="A24" s="10"/>
      <c r="B24" s="16"/>
      <c r="C24" s="17"/>
      <c r="D24" s="17"/>
      <c r="E24" s="17"/>
      <c r="F24" s="17"/>
      <c r="G24" s="17"/>
      <c r="H24" s="17"/>
      <c r="I24" s="41"/>
      <c r="J24" s="38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55"/>
      <c r="AP24" s="54"/>
      <c r="BT24" s="61"/>
      <c r="BU24" s="4"/>
      <c r="BV24" s="3"/>
      <c r="BW24" s="3"/>
      <c r="BX24" s="3"/>
      <c r="BY24" s="3"/>
      <c r="BZ24" s="3"/>
    </row>
    <row r="25" ht="28" customHeight="1" spans="1:73">
      <c r="A25" s="10"/>
      <c r="B25" s="14">
        <f>ROW(A9)</f>
        <v>9</v>
      </c>
      <c r="C25" s="18" t="s">
        <v>26</v>
      </c>
      <c r="D25" s="18" t="s">
        <v>13</v>
      </c>
      <c r="E25" s="18">
        <v>0</v>
      </c>
      <c r="F25" s="19">
        <v>14</v>
      </c>
      <c r="G25" s="19">
        <v>18</v>
      </c>
      <c r="H25" s="20">
        <f>G25-F25+1</f>
        <v>5</v>
      </c>
      <c r="I25" s="44" t="s">
        <v>14</v>
      </c>
      <c r="J25" s="38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54"/>
      <c r="BT25" s="61"/>
      <c r="BU25" s="4"/>
    </row>
    <row r="26" s="1" customFormat="1" ht="4" customHeight="1" spans="1:78">
      <c r="A26" s="10"/>
      <c r="B26" s="16"/>
      <c r="C26" s="17"/>
      <c r="D26" s="17"/>
      <c r="E26" s="17"/>
      <c r="F26" s="17"/>
      <c r="G26" s="17"/>
      <c r="H26" s="17"/>
      <c r="I26" s="41"/>
      <c r="J26" s="38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55"/>
      <c r="AP26" s="54"/>
      <c r="BT26" s="61"/>
      <c r="BU26" s="4"/>
      <c r="BV26" s="3"/>
      <c r="BW26" s="3"/>
      <c r="BX26" s="3"/>
      <c r="BY26" s="3"/>
      <c r="BZ26" s="3"/>
    </row>
    <row r="27" ht="28" customHeight="1" spans="1:73">
      <c r="A27" s="10"/>
      <c r="B27" s="14">
        <v>11</v>
      </c>
      <c r="C27" s="18" t="s">
        <v>27</v>
      </c>
      <c r="D27" s="18" t="s">
        <v>13</v>
      </c>
      <c r="E27" s="18">
        <v>0</v>
      </c>
      <c r="F27" s="19">
        <v>18</v>
      </c>
      <c r="G27" s="19">
        <v>25</v>
      </c>
      <c r="H27" s="20">
        <f>G27-F27+1</f>
        <v>8</v>
      </c>
      <c r="I27" s="44" t="s">
        <v>14</v>
      </c>
      <c r="J27" s="38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54"/>
      <c r="BT27" s="61"/>
      <c r="BU27" s="4"/>
    </row>
    <row r="28" s="1" customFormat="1" ht="4" customHeight="1" spans="1:78">
      <c r="A28" s="10"/>
      <c r="B28" s="16"/>
      <c r="C28" s="17"/>
      <c r="D28" s="17"/>
      <c r="E28" s="17"/>
      <c r="F28" s="17"/>
      <c r="G28" s="17"/>
      <c r="H28" s="17"/>
      <c r="I28" s="41"/>
      <c r="J28" s="38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55"/>
      <c r="AP28" s="54"/>
      <c r="BT28" s="61"/>
      <c r="BU28" s="4"/>
      <c r="BV28" s="3"/>
      <c r="BW28" s="3"/>
      <c r="BX28" s="3"/>
      <c r="BY28" s="3"/>
      <c r="BZ28" s="3"/>
    </row>
    <row r="29" ht="28" customHeight="1" spans="1:73">
      <c r="A29" s="10"/>
      <c r="B29" s="14">
        <v>12</v>
      </c>
      <c r="C29" s="18" t="s">
        <v>28</v>
      </c>
      <c r="D29" s="18" t="s">
        <v>13</v>
      </c>
      <c r="E29" s="18">
        <v>0</v>
      </c>
      <c r="F29" s="19">
        <v>18</v>
      </c>
      <c r="G29" s="19">
        <v>26</v>
      </c>
      <c r="H29" s="20">
        <f>G29-F29+1</f>
        <v>9</v>
      </c>
      <c r="I29" s="44" t="s">
        <v>18</v>
      </c>
      <c r="J29" s="38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54"/>
      <c r="BT29" s="61"/>
      <c r="BU29" s="4"/>
    </row>
    <row r="30" s="1" customFormat="1" ht="4" customHeight="1" spans="1:78">
      <c r="A30" s="10"/>
      <c r="B30" s="16"/>
      <c r="C30" s="17"/>
      <c r="D30" s="17"/>
      <c r="E30" s="17"/>
      <c r="F30" s="17"/>
      <c r="G30" s="17"/>
      <c r="H30" s="17"/>
      <c r="I30" s="41"/>
      <c r="J30" s="38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55"/>
      <c r="AP30" s="54"/>
      <c r="BT30" s="61"/>
      <c r="BU30" s="4"/>
      <c r="BV30" s="3"/>
      <c r="BW30" s="3"/>
      <c r="BX30" s="3"/>
      <c r="BY30" s="3"/>
      <c r="BZ30" s="3"/>
    </row>
    <row r="31" ht="28" customHeight="1" spans="1:73">
      <c r="A31" s="10"/>
      <c r="B31" s="14">
        <v>13</v>
      </c>
      <c r="C31" s="18" t="s">
        <v>29</v>
      </c>
      <c r="D31" s="18" t="s">
        <v>13</v>
      </c>
      <c r="E31" s="18">
        <v>0</v>
      </c>
      <c r="F31" s="19">
        <v>19</v>
      </c>
      <c r="G31" s="19">
        <v>30</v>
      </c>
      <c r="H31" s="20">
        <f>G31-F31+1</f>
        <v>12</v>
      </c>
      <c r="I31" s="44" t="s">
        <v>16</v>
      </c>
      <c r="J31" s="38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54"/>
      <c r="BT31" s="61"/>
      <c r="BU31" s="4"/>
    </row>
    <row r="32" ht="4" customHeight="1" spans="1:73">
      <c r="A32" s="10"/>
      <c r="B32" s="21"/>
      <c r="C32" s="22"/>
      <c r="D32" s="22"/>
      <c r="E32" s="22"/>
      <c r="F32" s="22"/>
      <c r="G32" s="22"/>
      <c r="H32" s="22"/>
      <c r="I32" s="46"/>
      <c r="J32" s="47"/>
      <c r="K32" s="48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6"/>
      <c r="AP32" s="54"/>
      <c r="BT32" s="60"/>
      <c r="BU32" s="63"/>
    </row>
    <row r="33" ht="23" customHeight="1" spans="1:73">
      <c r="A33" s="23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57"/>
      <c r="AP33" s="58"/>
      <c r="BT33" s="60"/>
      <c r="BU33" s="63"/>
    </row>
    <row r="34" ht="14" customHeight="1" spans="1:73">
      <c r="A34" s="23"/>
      <c r="B34" s="26" t="s">
        <v>30</v>
      </c>
      <c r="C34" s="27">
        <v>1</v>
      </c>
      <c r="D34" s="28"/>
      <c r="E34" s="29" t="s">
        <v>18</v>
      </c>
      <c r="F34" s="29" t="s">
        <v>16</v>
      </c>
      <c r="G34" s="29" t="s">
        <v>14</v>
      </c>
      <c r="H34" s="29" t="s">
        <v>20</v>
      </c>
      <c r="I34" s="29"/>
      <c r="J34" s="29"/>
      <c r="K34" s="29">
        <f>H7</f>
        <v>13</v>
      </c>
      <c r="L34" s="29">
        <f>H9</f>
        <v>8</v>
      </c>
      <c r="M34" s="29">
        <f>H11</f>
        <v>9</v>
      </c>
      <c r="N34" s="29">
        <f>H13</f>
        <v>14</v>
      </c>
      <c r="O34" s="29">
        <f>H15</f>
        <v>13</v>
      </c>
      <c r="P34" s="29">
        <f>H17</f>
        <v>4</v>
      </c>
      <c r="Q34" s="29">
        <f>H19</f>
        <v>6</v>
      </c>
      <c r="R34" s="29">
        <f>H21</f>
        <v>10</v>
      </c>
      <c r="S34" s="29">
        <f>H23</f>
        <v>3</v>
      </c>
      <c r="T34" s="29">
        <f>H25</f>
        <v>5</v>
      </c>
      <c r="U34" s="29">
        <f>H27</f>
        <v>8</v>
      </c>
      <c r="V34" s="29">
        <f>H29</f>
        <v>9</v>
      </c>
      <c r="W34" s="29">
        <f>H31</f>
        <v>12</v>
      </c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51"/>
      <c r="AN34" s="51"/>
      <c r="AO34" s="51"/>
      <c r="AP34" s="58"/>
      <c r="BT34" s="63"/>
      <c r="BU34" s="63"/>
    </row>
    <row r="35" spans="2:8">
      <c r="B35" s="30" t="s">
        <v>31</v>
      </c>
      <c r="C35" s="31">
        <f>COUNTIF($E$7:$E$31,1)/(COUNTIF($E$7:$E$31,1)+COUNTIF($E$7:$E$31,0))</f>
        <v>0.692307692307692</v>
      </c>
      <c r="E35" s="32">
        <f>COUNTIF($I$7:$I$31,"公开")</f>
        <v>2</v>
      </c>
      <c r="F35" s="32">
        <f>COUNTIF($I$7:$I$31,"一般")</f>
        <v>6</v>
      </c>
      <c r="G35" s="32">
        <f>COUNTIF($I$7:$I$31,"重要")</f>
        <v>4</v>
      </c>
      <c r="H35" s="32">
        <f>COUNTIF($I$7:$I$31,"秘密")</f>
        <v>1</v>
      </c>
    </row>
    <row r="36" spans="3:3">
      <c r="C36" s="2" t="s">
        <v>32</v>
      </c>
    </row>
  </sheetData>
  <mergeCells count="36">
    <mergeCell ref="B1:BT1"/>
    <mergeCell ref="W2:X2"/>
    <mergeCell ref="Z2:AA2"/>
    <mergeCell ref="B6:I6"/>
    <mergeCell ref="K6:AO6"/>
    <mergeCell ref="B8:I8"/>
    <mergeCell ref="K8:AO8"/>
    <mergeCell ref="B10:I10"/>
    <mergeCell ref="K10:AO10"/>
    <mergeCell ref="B12:I12"/>
    <mergeCell ref="K12:AO12"/>
    <mergeCell ref="B14:I14"/>
    <mergeCell ref="K14:AO14"/>
    <mergeCell ref="B16:I16"/>
    <mergeCell ref="K16:AO16"/>
    <mergeCell ref="B18:I18"/>
    <mergeCell ref="K18:AO18"/>
    <mergeCell ref="B20:I20"/>
    <mergeCell ref="K20:AO20"/>
    <mergeCell ref="B22:I22"/>
    <mergeCell ref="K22:AO22"/>
    <mergeCell ref="B24:I24"/>
    <mergeCell ref="K24:AO24"/>
    <mergeCell ref="B26:I26"/>
    <mergeCell ref="K26:AO26"/>
    <mergeCell ref="B28:I28"/>
    <mergeCell ref="K28:AO28"/>
    <mergeCell ref="B30:I30"/>
    <mergeCell ref="K30:AO30"/>
    <mergeCell ref="B32:I32"/>
    <mergeCell ref="K32:AO32"/>
    <mergeCell ref="B33:AO33"/>
    <mergeCell ref="A2:A34"/>
    <mergeCell ref="AP2:AP34"/>
    <mergeCell ref="B2:D3"/>
    <mergeCell ref="E2:I3"/>
  </mergeCells>
  <conditionalFormatting sqref="K4:AO4">
    <cfRule type="expression" dxfId="0" priority="101">
      <formula>K$5=TODAY()</formula>
    </cfRule>
  </conditionalFormatting>
  <conditionalFormatting sqref="AM4:AO4">
    <cfRule type="expression" dxfId="1" priority="102">
      <formula>AM$4&gt;$AP$2</formula>
    </cfRule>
  </conditionalFormatting>
  <conditionalFormatting sqref="K8">
    <cfRule type="expression" dxfId="2" priority="13">
      <formula>K$5=TODAY()</formula>
    </cfRule>
  </conditionalFormatting>
  <conditionalFormatting sqref="K10">
    <cfRule type="expression" dxfId="2" priority="12">
      <formula>K$5=TODAY()</formula>
    </cfRule>
  </conditionalFormatting>
  <conditionalFormatting sqref="K12">
    <cfRule type="expression" dxfId="2" priority="11">
      <formula>K$5=TODAY()</formula>
    </cfRule>
  </conditionalFormatting>
  <conditionalFormatting sqref="K14">
    <cfRule type="expression" dxfId="2" priority="10">
      <formula>K$5=TODAY()</formula>
    </cfRule>
  </conditionalFormatting>
  <conditionalFormatting sqref="K16">
    <cfRule type="expression" dxfId="2" priority="9">
      <formula>K$5=TODAY()</formula>
    </cfRule>
  </conditionalFormatting>
  <conditionalFormatting sqref="K18">
    <cfRule type="expression" dxfId="2" priority="8">
      <formula>K$5=TODAY()</formula>
    </cfRule>
  </conditionalFormatting>
  <conditionalFormatting sqref="K20">
    <cfRule type="expression" dxfId="2" priority="7">
      <formula>K$5=TODAY()</formula>
    </cfRule>
  </conditionalFormatting>
  <conditionalFormatting sqref="K22">
    <cfRule type="expression" dxfId="2" priority="6">
      <formula>K$5=TODAY()</formula>
    </cfRule>
  </conditionalFormatting>
  <conditionalFormatting sqref="K24">
    <cfRule type="expression" dxfId="2" priority="5">
      <formula>K$5=TODAY()</formula>
    </cfRule>
  </conditionalFormatting>
  <conditionalFormatting sqref="K26">
    <cfRule type="expression" dxfId="2" priority="4">
      <formula>K$5=TODAY()</formula>
    </cfRule>
  </conditionalFormatting>
  <conditionalFormatting sqref="K28">
    <cfRule type="expression" dxfId="3" priority="3">
      <formula>K$5=TODAY()</formula>
    </cfRule>
  </conditionalFormatting>
  <conditionalFormatting sqref="K30">
    <cfRule type="expression" dxfId="3" priority="2">
      <formula>K$5=TODAY()</formula>
    </cfRule>
  </conditionalFormatting>
  <conditionalFormatting sqref="K32">
    <cfRule type="expression" dxfId="2" priority="1">
      <formula>K$5=TODAY()</formula>
    </cfRule>
  </conditionalFormatting>
  <conditionalFormatting sqref="K4:AO5 K6 K7:AO7 K9:AO9 K11:AO11 K13:AO13 K15:AO15 K17:AO17 K19:AO19 K21:AO21 K23:AO23 K25:AO25 K27:AO27 K29:AO29 K31:AO31">
    <cfRule type="expression" dxfId="3" priority="89">
      <formula>K$5=TODAY()</formula>
    </cfRule>
  </conditionalFormatting>
  <conditionalFormatting sqref="I7 I9 I11 I13 I15 I17 I19 I21 I23 I25 I27 I29 I31">
    <cfRule type="expression" dxfId="4" priority="80">
      <formula>$I7="秘密"</formula>
    </cfRule>
    <cfRule type="expression" dxfId="5" priority="81">
      <formula>$I7="重要"</formula>
    </cfRule>
    <cfRule type="expression" dxfId="6" priority="82">
      <formula>$I7="一般"</formula>
    </cfRule>
    <cfRule type="expression" dxfId="7" priority="83">
      <formula>$I7="公开"</formula>
    </cfRule>
  </conditionalFormatting>
  <conditionalFormatting sqref="K7:AO7 K9:AO9 K11:AO11 K13:AO13 K17:AO17 K19:AO19 K21:AO21 K23:AO23 K25:AO25 K27:AO27 K29:AO29 K31:AO31 K15:AO15">
    <cfRule type="expression" dxfId="8" priority="88">
      <formula>AND(K$4&gt;=$F7,K$4&lt;=$G7)</formula>
    </cfRule>
  </conditionalFormatting>
  <dataValidations count="3">
    <dataValidation type="list" allowBlank="1" showInputMessage="1" showErrorMessage="1" sqref="W2:X2">
      <formula1>"2019,2020,2021,2022"</formula1>
    </dataValidation>
    <dataValidation type="list" allowBlank="1" showInputMessage="1" showErrorMessage="1" sqref="Z2">
      <formula1>"1,2,3,4,5,6,7,8,9,10,11,12"</formula1>
    </dataValidation>
    <dataValidation type="whole" operator="lessThanOrEqual" allowBlank="1" showInputMessage="1" showErrorMessage="1" sqref="F7:G7 F9:G9 F11:G11 F13:G13 F15:G15 F17:G17 F19:G19 F21:G21 F23:G23 F25:G25 F27:G27 F29:G29 F31:G31">
      <formula1>31</formula1>
    </dataValidation>
  </dataValidations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4" id="{2fa17d77-83cd-49dd-8885-de90a194302e}">
            <x14:iconSet iconSet="4Arrow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Flags" iconId="0"/>
              <x14:cfIcon iconSet="3Flags" iconId="1"/>
              <x14:cfIcon iconSet="3Flags" iconId="2"/>
              <x14:cfIcon iconSet="3TrafficLights1" iconId="2"/>
            </x14:iconSet>
          </x14:cfRule>
          <xm:sqref>D7 D29 D31 D15 D17 D19 D21 D23 D25 D27 D13 D11 D9</xm:sqref>
        </x14:conditionalFormatting>
        <x14:conditionalFormatting xmlns:xm="http://schemas.microsoft.com/office/excel/2006/main">
          <x14:cfRule type="iconSet" priority="85" id="{f9306bbf-1306-44d2-8f67-4b1def72b2af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E7 E9 E31 E29 E27 E25 E23 E21 E19 E17 E15 E13 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儿微微</cp:lastModifiedBy>
  <dcterms:created xsi:type="dcterms:W3CDTF">2019-12-24T14:29:00Z</dcterms:created>
  <dcterms:modified xsi:type="dcterms:W3CDTF">2021-06-28T21:34:28Z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7A81688A65F44429AFFDEF16293C3F13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v1.0_mb_RfqWuaxag5RGL5loLGqrag==</vt:lpwstr>
  </property>
</Properties>
</file>