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<sst xmlns="http://schemas.openxmlformats.org/spreadsheetml/2006/main" count="47" uniqueCount="24">
  <si>
    <t>待办事项日程表</t>
  </si>
  <si>
    <t>年</t>
  </si>
  <si>
    <t>月</t>
  </si>
  <si>
    <t>日</t>
  </si>
  <si>
    <t>一</t>
  </si>
  <si>
    <t>二</t>
  </si>
  <si>
    <t>三</t>
  </si>
  <si>
    <t>四</t>
  </si>
  <si>
    <t>五</t>
  </si>
  <si>
    <t>六</t>
  </si>
  <si>
    <t>日期</t>
  </si>
  <si>
    <t>星期</t>
  </si>
  <si>
    <t>待办事项</t>
  </si>
  <si>
    <t>重要程度</t>
  </si>
  <si>
    <t>限期</t>
  </si>
  <si>
    <t>进度</t>
  </si>
  <si>
    <t>状态</t>
  </si>
  <si>
    <t>xxxxxxxxxxxx</t>
  </si>
  <si>
    <t>高</t>
  </si>
  <si>
    <t>已完成</t>
  </si>
  <si>
    <t>中</t>
  </si>
  <si>
    <t>进行中</t>
  </si>
  <si>
    <t>低</t>
  </si>
  <si>
    <t>取消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</si>
</sst>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dd"/>
    <numFmt numFmtId="177" formatCode="yyyy/m/d;@"/>
    <numFmt numFmtId="178" formatCode="[$-804]aaaa;@"/>
  </numFmts>
  <fonts count="27">
    <font>
      <sz val="11"/>
      <color theme="1"/>
      <name val="宋体"/>
      <charset val="134"/>
      <scheme val="minor"/>
    </font>
    <font>
      <b/>
      <sz val="11"/>
      <color theme="1"/>
      <name val="字魂45号-冰宇雅宋"/>
      <charset val="134"/>
    </font>
    <font>
      <b/>
      <sz val="12"/>
      <color theme="1"/>
      <name val="字魂45号-冰宇雅宋"/>
      <charset val="134"/>
    </font>
    <font>
      <b/>
      <sz val="9"/>
      <color theme="1"/>
      <name val="字魂45号-冰宇雅宋"/>
      <charset val="134"/>
    </font>
    <font>
      <b/>
      <sz val="18"/>
      <color theme="1"/>
      <name val="字魂45号-冰宇雅宋"/>
      <charset val="134"/>
    </font>
    <font>
      <b/>
      <sz val="14"/>
      <name val="字魂45号-冰宇雅宋"/>
      <charset val="134"/>
    </font>
    <font>
      <b/>
      <sz val="12"/>
      <color theme="0"/>
      <name val="字魂45号-冰宇雅宋"/>
      <charset val="134"/>
    </font>
    <font>
      <b/>
      <sz val="12"/>
      <name val="字魂45号-冰宇雅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0" tint="-0.0499893185216834"/>
      </right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/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/>
      <diagonal/>
    </border>
    <border>
      <left/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13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9" borderId="11" applyNumberFormat="0" applyAlignment="0" applyProtection="0">
      <alignment vertical="center"/>
    </xf>
    <xf numFmtId="0" fontId="11" fillId="9" borderId="9" applyNumberFormat="0" applyAlignment="0" applyProtection="0">
      <alignment vertical="center"/>
    </xf>
    <xf numFmtId="0" fontId="14" fillId="11" borderId="10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9" fontId="6" fillId="2" borderId="3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distributed" vertical="center"/>
    </xf>
    <xf numFmtId="178" fontId="7" fillId="0" borderId="5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9" fontId="7" fillId="0" borderId="2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8" fontId="7" fillId="0" borderId="7" xfId="0" applyNumberFormat="1" applyFont="1" applyFill="1" applyBorder="1" applyAlignment="1">
      <alignment horizontal="center" vertical="center"/>
    </xf>
    <xf numFmtId="178" fontId="7" fillId="0" borderId="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1"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5" tint="0.8"/>
        </patternFill>
      </fill>
    </dxf>
    <dxf>
      <fill>
        <patternFill patternType="solid">
          <bgColor theme="7" tint="0.8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explosion val="0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Sheet1!$B$11:$B$13</c:f>
              <c:strCache>
                <c:ptCount val="3"/>
                <c:pt idx="0">
                  <c:v>高</c:v>
                </c:pt>
                <c:pt idx="1">
                  <c:v>中</c:v>
                </c:pt>
                <c:pt idx="2">
                  <c:v>低</c:v>
                </c:pt>
              </c:strCache>
            </c:strRef>
          </c:cat>
          <c:val>
            <c:numRef>
              <c:f>Sheet1!$C$11:$C$13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explosion val="0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Sheet1!$E$11:$E$13</c:f>
              <c:strCache>
                <c:ptCount val="3"/>
                <c:pt idx="0">
                  <c:v>已完成</c:v>
                </c:pt>
                <c:pt idx="1">
                  <c:v>进行中</c:v>
                </c:pt>
                <c:pt idx="2">
                  <c:v>取消</c:v>
                </c:pt>
              </c:strCache>
            </c:strRef>
          </c:cat>
          <c:val>
            <c:numRef>
              <c:f>Sheet1!$F$11:$F$13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287020</xdr:colOff>
      <xdr:row>13</xdr:row>
      <xdr:rowOff>123825</xdr:rowOff>
    </xdr:from>
    <xdr:to>
      <xdr:col>4</xdr:col>
      <xdr:colOff>249555</xdr:colOff>
      <xdr:row>19</xdr:row>
      <xdr:rowOff>124460</xdr:rowOff>
    </xdr:to>
    <xdr:graphicFrame>
      <xdr:nvGraphicFramePr>
        <xdr:cNvPr id="2" name="图表 1"/>
        <xdr:cNvGraphicFramePr/>
      </xdr:nvGraphicFramePr>
      <xdr:xfrm>
        <a:off x="287020" y="3809365"/>
        <a:ext cx="1745615" cy="1753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168275</xdr:colOff>
      <xdr:row>13</xdr:row>
      <xdr:rowOff>95250</xdr:rowOff>
    </xdr:from>
    <xdr:to>
      <xdr:col>7</xdr:col>
      <xdr:colOff>387350</xdr:colOff>
      <xdr:row>19</xdr:row>
      <xdr:rowOff>145415</xdr:rowOff>
    </xdr:to>
    <xdr:graphicFrame>
      <xdr:nvGraphicFramePr>
        <xdr:cNvPr id="3" name="图表 2"/>
        <xdr:cNvGraphicFramePr/>
      </xdr:nvGraphicFramePr>
      <xdr:xfrm>
        <a:off x="1488440" y="3780790"/>
        <a:ext cx="2070735" cy="1802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8_5" displayName="表8_5" ref="B3:H9" totalsRowShown="0">
  <tableColumns count="7">
    <tableColumn id="1" name="日" dataDxfId="0"/>
    <tableColumn id="2" name="一" dataDxfId="1"/>
    <tableColumn id="3" name="二" dataDxfId="2"/>
    <tableColumn id="4" name="三" dataDxfId="3"/>
    <tableColumn id="5" name="四" dataDxfId="4"/>
    <tableColumn id="6" name="五" dataDxfId="5"/>
    <tableColumn id="7" name="六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riel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38"/>
  <sheetViews>
    <sheetView showGridLines="0" tabSelected="1" topLeftCell="A5" workbookViewId="0">
      <selection activeCell="R10" sqref="R10"/>
    </sheetView>
  </sheetViews>
  <sheetFormatPr defaultColWidth="9" defaultRowHeight="15"/>
  <cols>
    <col min="1" max="1" width="5.75" style="1" customWidth="1"/>
    <col min="2" max="8" width="6.75" style="2" customWidth="1"/>
    <col min="9" max="9" width="3.37962962962963" style="2" customWidth="1"/>
    <col min="10" max="11" width="11.5" style="3" customWidth="1"/>
    <col min="12" max="13" width="16.25" style="2" customWidth="1"/>
    <col min="14" max="14" width="11.5" style="2" customWidth="1"/>
    <col min="15" max="15" width="11.5" style="4" customWidth="1"/>
    <col min="16" max="16" width="10.8796296296296" style="5" customWidth="1"/>
    <col min="17" max="16384" width="9" style="1"/>
  </cols>
  <sheetData>
    <row r="1" spans="10:16">
      <c r="J1" s="11" t="s">
        <v>0</v>
      </c>
      <c r="K1" s="11"/>
      <c r="L1" s="11"/>
      <c r="M1" s="11"/>
      <c r="N1" s="11"/>
      <c r="O1" s="11"/>
      <c r="P1" s="11"/>
    </row>
    <row r="2" ht="22.2" spans="2:16">
      <c r="B2" s="6"/>
      <c r="C2" s="7">
        <v>2021</v>
      </c>
      <c r="D2" s="7"/>
      <c r="E2" s="8" t="s">
        <v>1</v>
      </c>
      <c r="F2" s="7">
        <v>7</v>
      </c>
      <c r="G2" s="8" t="s">
        <v>2</v>
      </c>
      <c r="H2" s="8"/>
      <c r="J2" s="11"/>
      <c r="K2" s="11"/>
      <c r="L2" s="11"/>
      <c r="M2" s="11"/>
      <c r="N2" s="11"/>
      <c r="O2" s="11"/>
      <c r="P2" s="11"/>
    </row>
    <row r="3" ht="23" customHeight="1" spans="2:16"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J3" s="12" t="s">
        <v>10</v>
      </c>
      <c r="K3" s="12" t="s">
        <v>11</v>
      </c>
      <c r="L3" s="12" t="s">
        <v>12</v>
      </c>
      <c r="M3" s="12" t="s">
        <v>13</v>
      </c>
      <c r="N3" s="12" t="s">
        <v>14</v>
      </c>
      <c r="O3" s="13" t="s">
        <v>15</v>
      </c>
      <c r="P3" s="14" t="s">
        <v>16</v>
      </c>
    </row>
    <row r="4" ht="23" customHeight="1" spans="2:16">
      <c r="B4" s="10">
        <f>INT(DATE($C$2,$F$2,0)/7)*7+COLUMN(A1)+7*(ROW(B1)-1)</f>
        <v>44374</v>
      </c>
      <c r="C4" s="10">
        <f>INT(DATE($C$2,$F$2,0)/7)*7+COLUMN(B1)+7*(ROW(C1)-1)</f>
        <v>44375</v>
      </c>
      <c r="D4" s="10">
        <f>INT(DATE($C$2,$F$2,0)/7)*7+COLUMN(C1)+7*(ROW(D1)-1)</f>
        <v>44376</v>
      </c>
      <c r="E4" s="10">
        <f>INT(DATE($C$2,$F$2,0)/7)*7+COLUMN(D1)+7*(ROW(E1)-1)</f>
        <v>44377</v>
      </c>
      <c r="F4" s="10">
        <f>INT(DATE($C$2,$F$2,0)/7)*7+COLUMN(E1)+7*(ROW(F1)-1)</f>
        <v>44378</v>
      </c>
      <c r="G4" s="10">
        <f>INT(DATE($C$2,$F$2,0)/7)*7+COLUMN(F1)+7*(ROW(G1)-1)</f>
        <v>44379</v>
      </c>
      <c r="H4" s="10">
        <f>INT(DATE($C$2,$F$2,0)/7)*7+COLUMN(G1)+7*(ROW(H1)-1)</f>
        <v>44380</v>
      </c>
      <c r="J4" s="15">
        <v>44378</v>
      </c>
      <c r="K4" s="16">
        <f>J4</f>
        <v>44378</v>
      </c>
      <c r="L4" s="17" t="s">
        <v>17</v>
      </c>
      <c r="M4" s="17" t="s">
        <v>18</v>
      </c>
      <c r="N4" s="18">
        <v>44378</v>
      </c>
      <c r="O4" s="19">
        <v>1</v>
      </c>
      <c r="P4" s="20" t="s">
        <v>19</v>
      </c>
    </row>
    <row r="5" ht="23" customHeight="1" spans="2:16">
      <c r="B5" s="10">
        <f>INT(DATE($C$2,$F$2,0)/7)*7+COLUMN(A2)+7*(ROW(B2)-1)</f>
        <v>44381</v>
      </c>
      <c r="C5" s="10">
        <f>INT(DATE($C$2,$F$2,0)/7)*7+COLUMN(B2)+7*(ROW(C2)-1)</f>
        <v>44382</v>
      </c>
      <c r="D5" s="10">
        <f>INT(DATE($C$2,$F$2,0)/7)*7+COLUMN(C2)+7*(ROW(D2)-1)</f>
        <v>44383</v>
      </c>
      <c r="E5" s="10">
        <f>INT(DATE($C$2,$F$2,0)/7)*7+COLUMN(D2)+7*(ROW(E2)-1)</f>
        <v>44384</v>
      </c>
      <c r="F5" s="10">
        <f>INT(DATE($C$2,$F$2,0)/7)*7+COLUMN(E2)+7*(ROW(F2)-1)</f>
        <v>44385</v>
      </c>
      <c r="G5" s="10">
        <f>INT(DATE($C$2,$F$2,0)/7)*7+COLUMN(F2)+7*(ROW(G2)-1)</f>
        <v>44386</v>
      </c>
      <c r="H5" s="10">
        <f>INT(DATE($C$2,$F$2,0)/7)*7+COLUMN(G2)+7*(ROW(H2)-1)</f>
        <v>44387</v>
      </c>
      <c r="J5" s="15"/>
      <c r="K5" s="21"/>
      <c r="L5" s="17" t="s">
        <v>17</v>
      </c>
      <c r="M5" s="17" t="s">
        <v>20</v>
      </c>
      <c r="N5" s="18">
        <v>44379</v>
      </c>
      <c r="O5" s="19">
        <v>1</v>
      </c>
      <c r="P5" s="20" t="s">
        <v>19</v>
      </c>
    </row>
    <row r="6" ht="23" customHeight="1" spans="2:16">
      <c r="B6" s="10">
        <f>INT(DATE($C$2,$F$2,0)/7)*7+COLUMN(A3)+7*(ROW(B3)-1)</f>
        <v>44388</v>
      </c>
      <c r="C6" s="10">
        <f>INT(DATE($C$2,$F$2,0)/7)*7+COLUMN(B3)+7*(ROW(C3)-1)</f>
        <v>44389</v>
      </c>
      <c r="D6" s="10">
        <f>INT(DATE($C$2,$F$2,0)/7)*7+COLUMN(C3)+7*(ROW(D3)-1)</f>
        <v>44390</v>
      </c>
      <c r="E6" s="10">
        <f>INT(DATE($C$2,$F$2,0)/7)*7+COLUMN(D3)+7*(ROW(E3)-1)</f>
        <v>44391</v>
      </c>
      <c r="F6" s="10">
        <f>INT(DATE($C$2,$F$2,0)/7)*7+COLUMN(E3)+7*(ROW(F3)-1)</f>
        <v>44392</v>
      </c>
      <c r="G6" s="10">
        <f>INT(DATE($C$2,$F$2,0)/7)*7+COLUMN(F3)+7*(ROW(G3)-1)</f>
        <v>44393</v>
      </c>
      <c r="H6" s="10">
        <f>INT(DATE($C$2,$F$2,0)/7)*7+COLUMN(G3)+7*(ROW(H3)-1)</f>
        <v>44394</v>
      </c>
      <c r="J6" s="15"/>
      <c r="K6" s="21"/>
      <c r="L6" s="17" t="s">
        <v>17</v>
      </c>
      <c r="M6" s="17" t="s">
        <v>20</v>
      </c>
      <c r="N6" s="18">
        <v>44380</v>
      </c>
      <c r="O6" s="19">
        <v>0.4</v>
      </c>
      <c r="P6" s="20" t="s">
        <v>21</v>
      </c>
    </row>
    <row r="7" ht="23" customHeight="1" spans="2:16">
      <c r="B7" s="10">
        <f>INT(DATE($C$2,$F$2,0)/7)*7+COLUMN(A4)+7*(ROW(B4)-1)</f>
        <v>44395</v>
      </c>
      <c r="C7" s="10">
        <f>INT(DATE($C$2,$F$2,0)/7)*7+COLUMN(B4)+7*(ROW(C4)-1)</f>
        <v>44396</v>
      </c>
      <c r="D7" s="10">
        <f>INT(DATE($C$2,$F$2,0)/7)*7+COLUMN(C4)+7*(ROW(D4)-1)</f>
        <v>44397</v>
      </c>
      <c r="E7" s="10">
        <f>INT(DATE($C$2,$F$2,0)/7)*7+COLUMN(D4)+7*(ROW(E4)-1)</f>
        <v>44398</v>
      </c>
      <c r="F7" s="10">
        <f>INT(DATE($C$2,$F$2,0)/7)*7+COLUMN(E4)+7*(ROW(F4)-1)</f>
        <v>44399</v>
      </c>
      <c r="G7" s="10">
        <f>INT(DATE($C$2,$F$2,0)/7)*7+COLUMN(F4)+7*(ROW(G4)-1)</f>
        <v>44400</v>
      </c>
      <c r="H7" s="10">
        <f>INT(DATE($C$2,$F$2,0)/7)*7+COLUMN(G4)+7*(ROW(H4)-1)</f>
        <v>44401</v>
      </c>
      <c r="J7" s="15"/>
      <c r="K7" s="21"/>
      <c r="L7" s="17" t="s">
        <v>17</v>
      </c>
      <c r="M7" s="17" t="s">
        <v>20</v>
      </c>
      <c r="N7" s="18">
        <v>44381</v>
      </c>
      <c r="O7" s="19">
        <v>1</v>
      </c>
      <c r="P7" s="20" t="s">
        <v>19</v>
      </c>
    </row>
    <row r="8" ht="23" customHeight="1" spans="2:16">
      <c r="B8" s="10">
        <f>INT(DATE($C$2,$F$2,0)/7)*7+COLUMN(A5)+7*(ROW(B5)-1)</f>
        <v>44402</v>
      </c>
      <c r="C8" s="10">
        <f>INT(DATE($C$2,$F$2,0)/7)*7+COLUMN(B5)+7*(ROW(C5)-1)</f>
        <v>44403</v>
      </c>
      <c r="D8" s="10">
        <f>INT(DATE($C$2,$F$2,0)/7)*7+COLUMN(C5)+7*(ROW(D5)-1)</f>
        <v>44404</v>
      </c>
      <c r="E8" s="10">
        <f>INT(DATE($C$2,$F$2,0)/7)*7+COLUMN(D5)+7*(ROW(E5)-1)</f>
        <v>44405</v>
      </c>
      <c r="F8" s="10">
        <f>INT(DATE($C$2,$F$2,0)/7)*7+COLUMN(E5)+7*(ROW(F5)-1)</f>
        <v>44406</v>
      </c>
      <c r="G8" s="10">
        <f>INT(DATE($C$2,$F$2,0)/7)*7+COLUMN(F5)+7*(ROW(G5)-1)</f>
        <v>44407</v>
      </c>
      <c r="H8" s="10">
        <f>INT(DATE($C$2,$F$2,0)/7)*7+COLUMN(G5)+7*(ROW(H5)-1)</f>
        <v>44408</v>
      </c>
      <c r="J8" s="15"/>
      <c r="K8" s="22"/>
      <c r="L8" s="17" t="s">
        <v>17</v>
      </c>
      <c r="M8" s="17" t="s">
        <v>20</v>
      </c>
      <c r="N8" s="18">
        <v>44382</v>
      </c>
      <c r="O8" s="19">
        <v>0.5</v>
      </c>
      <c r="P8" s="20" t="s">
        <v>21</v>
      </c>
    </row>
    <row r="9" ht="23" customHeight="1" spans="2:16">
      <c r="B9" s="10">
        <f>INT(DATE($C$2,$F$2,0)/7)*7+COLUMN(A6)+7*(ROW(B6)-1)</f>
        <v>44409</v>
      </c>
      <c r="C9" s="10">
        <f>INT(DATE($C$2,$F$2,0)/7)*7+COLUMN(B6)+7*(ROW(C6)-1)</f>
        <v>44410</v>
      </c>
      <c r="D9" s="10">
        <f>INT(DATE($C$2,$F$2,0)/7)*7+COLUMN(C6)+7*(ROW(D6)-1)</f>
        <v>44411</v>
      </c>
      <c r="E9" s="10">
        <f>INT(DATE($C$2,$F$2,0)/7)*7+COLUMN(D6)+7*(ROW(E6)-1)</f>
        <v>44412</v>
      </c>
      <c r="F9" s="10">
        <f>INT(DATE($C$2,$F$2,0)/7)*7+COLUMN(E6)+7*(ROW(F6)-1)</f>
        <v>44413</v>
      </c>
      <c r="G9" s="10">
        <f>INT(DATE($C$2,$F$2,0)/7)*7+COLUMN(F6)+7*(ROW(G6)-1)</f>
        <v>44414</v>
      </c>
      <c r="H9" s="10">
        <f>INT(DATE($C$2,$F$2,0)/7)*7+COLUMN(G6)+7*(ROW(H6)-1)</f>
        <v>44415</v>
      </c>
      <c r="J9" s="15">
        <v>44379</v>
      </c>
      <c r="K9" s="16">
        <f>J9</f>
        <v>44379</v>
      </c>
      <c r="L9" s="17" t="s">
        <v>17</v>
      </c>
      <c r="M9" s="17" t="s">
        <v>18</v>
      </c>
      <c r="N9" s="18">
        <v>44383</v>
      </c>
      <c r="O9" s="19">
        <v>0.7</v>
      </c>
      <c r="P9" s="20" t="s">
        <v>21</v>
      </c>
    </row>
    <row r="10" ht="23" customHeight="1" spans="10:16">
      <c r="J10" s="15"/>
      <c r="K10" s="21"/>
      <c r="L10" s="17" t="s">
        <v>17</v>
      </c>
      <c r="M10" s="17" t="s">
        <v>22</v>
      </c>
      <c r="N10" s="18">
        <v>44384</v>
      </c>
      <c r="O10" s="19">
        <v>0.7</v>
      </c>
      <c r="P10" s="20" t="s">
        <v>21</v>
      </c>
    </row>
    <row r="11" ht="23" customHeight="1" spans="2:16">
      <c r="B11" s="2" t="s">
        <v>18</v>
      </c>
      <c r="C11" s="2">
        <f>COUNTIF(M4:M1000,"高")</f>
        <v>2</v>
      </c>
      <c r="E11" s="2" t="s">
        <v>19</v>
      </c>
      <c r="F11" s="2">
        <f>COUNTIF(P4:P1000,"已完成")</f>
        <v>3</v>
      </c>
      <c r="J11" s="15"/>
      <c r="K11" s="21"/>
      <c r="L11" s="17" t="s">
        <v>17</v>
      </c>
      <c r="M11" s="17" t="s">
        <v>22</v>
      </c>
      <c r="N11" s="18">
        <v>44385</v>
      </c>
      <c r="O11" s="19">
        <v>0.5</v>
      </c>
      <c r="P11" s="20" t="s">
        <v>21</v>
      </c>
    </row>
    <row r="12" ht="23" customHeight="1" spans="2:16">
      <c r="B12" s="2" t="s">
        <v>20</v>
      </c>
      <c r="C12" s="2">
        <f>COUNTIF(M4:M1000,"中")</f>
        <v>4</v>
      </c>
      <c r="E12" s="2" t="s">
        <v>21</v>
      </c>
      <c r="F12" s="2">
        <f>COUNTIF(P4:P1000,"进行中")</f>
        <v>5</v>
      </c>
      <c r="J12" s="15"/>
      <c r="K12" s="21"/>
      <c r="L12" s="17"/>
      <c r="M12" s="17"/>
      <c r="N12" s="17"/>
      <c r="O12" s="19"/>
      <c r="P12" s="20"/>
    </row>
    <row r="13" ht="23" customHeight="1" spans="2:16">
      <c r="B13" s="2" t="s">
        <v>22</v>
      </c>
      <c r="C13" s="2">
        <f>COUNTIF(M4:M1000,"低")</f>
        <v>2</v>
      </c>
      <c r="E13" s="2" t="s">
        <v>23</v>
      </c>
      <c r="F13" s="2">
        <f>COUNTIF(P4:P1000,"无效")</f>
        <v>0</v>
      </c>
      <c r="J13" s="15"/>
      <c r="K13" s="22"/>
      <c r="L13" s="17"/>
      <c r="M13" s="17"/>
      <c r="N13" s="17"/>
      <c r="O13" s="19"/>
      <c r="P13" s="20"/>
    </row>
    <row r="14" ht="23" customHeight="1" spans="10:16">
      <c r="J14" s="15">
        <v>44380</v>
      </c>
      <c r="K14" s="16">
        <f>J14</f>
        <v>44380</v>
      </c>
      <c r="L14" s="17"/>
      <c r="M14" s="17"/>
      <c r="N14" s="17"/>
      <c r="O14" s="19"/>
      <c r="P14" s="20"/>
    </row>
    <row r="15" ht="23" customHeight="1" spans="10:16">
      <c r="J15" s="15"/>
      <c r="K15" s="21"/>
      <c r="L15" s="17"/>
      <c r="M15" s="17"/>
      <c r="N15" s="17"/>
      <c r="O15" s="19"/>
      <c r="P15" s="20"/>
    </row>
    <row r="16" ht="23" customHeight="1" spans="10:16">
      <c r="J16" s="15"/>
      <c r="K16" s="21"/>
      <c r="L16" s="17"/>
      <c r="M16" s="17"/>
      <c r="N16" s="17"/>
      <c r="O16" s="19"/>
      <c r="P16" s="20"/>
    </row>
    <row r="17" ht="23" customHeight="1" spans="10:16">
      <c r="J17" s="15"/>
      <c r="K17" s="21"/>
      <c r="L17" s="17"/>
      <c r="M17" s="17"/>
      <c r="N17" s="17"/>
      <c r="O17" s="19"/>
      <c r="P17" s="20"/>
    </row>
    <row r="18" ht="23" customHeight="1" spans="10:16">
      <c r="J18" s="15"/>
      <c r="K18" s="22"/>
      <c r="L18" s="17"/>
      <c r="M18" s="17"/>
      <c r="N18" s="17"/>
      <c r="O18" s="19"/>
      <c r="P18" s="20"/>
    </row>
    <row r="19" ht="23" customHeight="1" spans="10:16">
      <c r="J19" s="15">
        <v>44381</v>
      </c>
      <c r="K19" s="16">
        <f>J19</f>
        <v>44381</v>
      </c>
      <c r="L19" s="17"/>
      <c r="M19" s="17"/>
      <c r="N19" s="17"/>
      <c r="O19" s="19"/>
      <c r="P19" s="20"/>
    </row>
    <row r="20" ht="23" customHeight="1" spans="10:16">
      <c r="J20" s="15"/>
      <c r="K20" s="21"/>
      <c r="L20" s="17"/>
      <c r="M20" s="17"/>
      <c r="N20" s="17"/>
      <c r="O20" s="19"/>
      <c r="P20" s="20"/>
    </row>
    <row r="21" ht="23" customHeight="1" spans="10:16">
      <c r="J21" s="15"/>
      <c r="K21" s="21"/>
      <c r="L21" s="17"/>
      <c r="M21" s="17"/>
      <c r="N21" s="17"/>
      <c r="O21" s="19"/>
      <c r="P21" s="20"/>
    </row>
    <row r="22" ht="23" customHeight="1" spans="10:16">
      <c r="J22" s="15"/>
      <c r="K22" s="21"/>
      <c r="L22" s="17"/>
      <c r="M22" s="17"/>
      <c r="N22" s="17"/>
      <c r="O22" s="19"/>
      <c r="P22" s="20"/>
    </row>
    <row r="23" ht="23" customHeight="1" spans="10:16">
      <c r="J23" s="15"/>
      <c r="K23" s="22"/>
      <c r="L23" s="17"/>
      <c r="M23" s="17"/>
      <c r="N23" s="17"/>
      <c r="O23" s="19"/>
      <c r="P23" s="20"/>
    </row>
    <row r="24" ht="23" hidden="1" customHeight="1" spans="10:16">
      <c r="J24" s="15">
        <v>44382</v>
      </c>
      <c r="K24" s="16">
        <f>J24</f>
        <v>44382</v>
      </c>
      <c r="L24" s="17"/>
      <c r="M24" s="17"/>
      <c r="N24" s="17"/>
      <c r="O24" s="19"/>
      <c r="P24" s="20"/>
    </row>
    <row r="25" ht="23" hidden="1" customHeight="1" spans="10:16">
      <c r="J25" s="15"/>
      <c r="K25" s="21"/>
      <c r="L25" s="17"/>
      <c r="M25" s="17"/>
      <c r="N25" s="17"/>
      <c r="O25" s="19"/>
      <c r="P25" s="20"/>
    </row>
    <row r="26" ht="23" hidden="1" customHeight="1" spans="10:16">
      <c r="J26" s="15"/>
      <c r="K26" s="21"/>
      <c r="L26" s="17"/>
      <c r="M26" s="17"/>
      <c r="N26" s="17"/>
      <c r="O26" s="19"/>
      <c r="P26" s="20"/>
    </row>
    <row r="27" ht="23" hidden="1" customHeight="1" spans="10:16">
      <c r="J27" s="15"/>
      <c r="K27" s="21"/>
      <c r="L27" s="17"/>
      <c r="M27" s="17"/>
      <c r="N27" s="17"/>
      <c r="O27" s="19"/>
      <c r="P27" s="20"/>
    </row>
    <row r="28" ht="23" hidden="1" customHeight="1" spans="10:16">
      <c r="J28" s="15"/>
      <c r="K28" s="22"/>
      <c r="L28" s="17"/>
      <c r="M28" s="17"/>
      <c r="N28" s="17"/>
      <c r="O28" s="19"/>
      <c r="P28" s="20"/>
    </row>
    <row r="29" ht="23" hidden="1" customHeight="1" spans="10:16">
      <c r="J29" s="15">
        <v>44383</v>
      </c>
      <c r="K29" s="16">
        <f>J29</f>
        <v>44383</v>
      </c>
      <c r="L29" s="17"/>
      <c r="M29" s="17"/>
      <c r="N29" s="17"/>
      <c r="O29" s="19"/>
      <c r="P29" s="20"/>
    </row>
    <row r="30" ht="23" hidden="1" customHeight="1" spans="10:16">
      <c r="J30" s="15"/>
      <c r="K30" s="21"/>
      <c r="L30" s="17"/>
      <c r="M30" s="17"/>
      <c r="N30" s="17"/>
      <c r="O30" s="19"/>
      <c r="P30" s="20"/>
    </row>
    <row r="31" ht="23" hidden="1" customHeight="1" spans="10:16">
      <c r="J31" s="15"/>
      <c r="K31" s="21"/>
      <c r="L31" s="17"/>
      <c r="M31" s="17"/>
      <c r="N31" s="17"/>
      <c r="O31" s="19"/>
      <c r="P31" s="20"/>
    </row>
    <row r="32" ht="23" hidden="1" customHeight="1" spans="10:16">
      <c r="J32" s="15"/>
      <c r="K32" s="21"/>
      <c r="L32" s="17"/>
      <c r="M32" s="17"/>
      <c r="N32" s="17"/>
      <c r="O32" s="19"/>
      <c r="P32" s="20"/>
    </row>
    <row r="33" ht="23" hidden="1" customHeight="1" spans="10:16">
      <c r="J33" s="15"/>
      <c r="K33" s="22"/>
      <c r="L33" s="17"/>
      <c r="M33" s="17"/>
      <c r="N33" s="17"/>
      <c r="O33" s="19"/>
      <c r="P33" s="20"/>
    </row>
    <row r="34" ht="23" hidden="1" customHeight="1" spans="10:16">
      <c r="J34" s="15">
        <v>44384</v>
      </c>
      <c r="K34" s="16">
        <f>J34</f>
        <v>44384</v>
      </c>
      <c r="L34" s="17"/>
      <c r="M34" s="17"/>
      <c r="N34" s="17"/>
      <c r="O34" s="19"/>
      <c r="P34" s="20"/>
    </row>
    <row r="35" ht="23" hidden="1" customHeight="1" spans="10:16">
      <c r="J35" s="15"/>
      <c r="K35" s="21"/>
      <c r="L35" s="17"/>
      <c r="M35" s="17"/>
      <c r="N35" s="17"/>
      <c r="O35" s="19"/>
      <c r="P35" s="20"/>
    </row>
    <row r="36" ht="23" hidden="1" customHeight="1" spans="10:16">
      <c r="J36" s="15"/>
      <c r="K36" s="21"/>
      <c r="L36" s="17"/>
      <c r="M36" s="17"/>
      <c r="N36" s="17"/>
      <c r="O36" s="19"/>
      <c r="P36" s="20"/>
    </row>
    <row r="37" ht="23" hidden="1" customHeight="1" spans="10:16">
      <c r="J37" s="15"/>
      <c r="K37" s="21"/>
      <c r="L37" s="17"/>
      <c r="M37" s="17"/>
      <c r="N37" s="17"/>
      <c r="O37" s="19"/>
      <c r="P37" s="20"/>
    </row>
    <row r="38" ht="23" hidden="1" customHeight="1" spans="10:16">
      <c r="J38" s="15"/>
      <c r="K38" s="22"/>
      <c r="L38" s="17"/>
      <c r="M38" s="17"/>
      <c r="N38" s="17"/>
      <c r="O38" s="19"/>
      <c r="P38" s="20"/>
    </row>
  </sheetData>
  <mergeCells count="16">
    <mergeCell ref="C2:D2"/>
    <mergeCell ref="J4:J8"/>
    <mergeCell ref="J9:J13"/>
    <mergeCell ref="J14:J18"/>
    <mergeCell ref="J19:J23"/>
    <mergeCell ref="J24:J28"/>
    <mergeCell ref="J29:J33"/>
    <mergeCell ref="J34:J38"/>
    <mergeCell ref="K4:K8"/>
    <mergeCell ref="K9:K13"/>
    <mergeCell ref="K14:K18"/>
    <mergeCell ref="K19:K23"/>
    <mergeCell ref="K24:K28"/>
    <mergeCell ref="K29:K33"/>
    <mergeCell ref="K34:K38"/>
    <mergeCell ref="J1:P2"/>
  </mergeCells>
  <conditionalFormatting sqref="C11:C13">
    <cfRule type="dataBar" priority="2">
      <dataBar>
        <cfvo type="min"/>
        <cfvo type="max"/>
        <color theme="5" tint="0.4"/>
      </dataBar>
      <extLst>
        <ext xmlns:x14="http://schemas.microsoft.com/office/spreadsheetml/2009/9/main" uri="{B025F937-C7B1-47D3-B67F-A62EFF666E3E}">
          <x14:id>{5e15a59f-9b83-4c51-8434-456dd9751376}</x14:id>
        </ext>
      </extLst>
    </cfRule>
  </conditionalFormatting>
  <conditionalFormatting sqref="F11:F13">
    <cfRule type="dataBar" priority="1">
      <dataBar>
        <cfvo type="min"/>
        <cfvo type="max"/>
        <color theme="5" tint="0.4"/>
      </dataBar>
      <extLst>
        <ext xmlns:x14="http://schemas.microsoft.com/office/spreadsheetml/2009/9/main" uri="{B025F937-C7B1-47D3-B67F-A62EFF666E3E}">
          <x14:id>{6328913c-51e7-4845-bb42-129f9bd569d3}</x14:id>
        </ext>
      </extLst>
    </cfRule>
  </conditionalFormatting>
  <conditionalFormatting sqref="M$1:M$1048576">
    <cfRule type="cellIs" dxfId="7" priority="5" operator="equal">
      <formula>"高"</formula>
    </cfRule>
    <cfRule type="cellIs" dxfId="8" priority="4" operator="equal">
      <formula>"中"</formula>
    </cfRule>
    <cfRule type="cellIs" dxfId="9" priority="3" operator="equal">
      <formula>"低"</formula>
    </cfRule>
  </conditionalFormatting>
  <conditionalFormatting sqref="O4:O38">
    <cfRule type="dataBar" priority="6">
      <dataBar>
        <cfvo type="min"/>
        <cfvo type="max"/>
        <color theme="5" tint="0.4"/>
      </dataBar>
      <extLst>
        <ext xmlns:x14="http://schemas.microsoft.com/office/spreadsheetml/2009/9/main" uri="{B025F937-C7B1-47D3-B67F-A62EFF666E3E}">
          <x14:id>{30468ff5-02c9-4559-9b6e-79b400bcaed6}</x14:id>
        </ext>
      </extLst>
    </cfRule>
  </conditionalFormatting>
  <conditionalFormatting sqref="B4:H9">
    <cfRule type="expression" dxfId="10" priority="7">
      <formula>MONTH(B4)&lt;&gt;$F$2</formula>
    </cfRule>
  </conditionalFormatting>
  <dataValidations count="2">
    <dataValidation type="list" allowBlank="1" showInputMessage="1" showErrorMessage="1" sqref="M4 M5:M8 M9:M1048576">
      <formula1>"高,中,低"</formula1>
    </dataValidation>
    <dataValidation type="list" allowBlank="1" showInputMessage="1" showErrorMessage="1" sqref="P4:P7 P8:P11 P12:P1048576">
      <formula1>"已完成,进行中,取消"</formula1>
    </dataValidation>
  </dataValidations>
  <pageMargins left="0.75" right="0.75" top="1" bottom="1" header="0.5" footer="0.5"/>
  <headerFooter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15a59f-9b83-4c51-8434-456dd9751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C11:C13</xm:sqref>
        </x14:conditionalFormatting>
        <x14:conditionalFormatting xmlns:xm="http://schemas.microsoft.com/office/excel/2006/main">
          <x14:cfRule type="dataBar" id="{6328913c-51e7-4845-bb42-129f9bd569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F11:F13</xm:sqref>
        </x14:conditionalFormatting>
        <x14:conditionalFormatting xmlns:xm="http://schemas.microsoft.com/office/excel/2006/main">
          <x14:cfRule type="dataBar" id="{30468ff5-02c9-4559-9b6e-79b400bca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儿微微</cp:lastModifiedBy>
  <dcterms:created xsi:type="dcterms:W3CDTF">2021-06-30T08:13:00Z</dcterms:created>
  <dcterms:modified xsi:type="dcterms:W3CDTF">2021-07-04T12:13:13Z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5D10054BFBEC428B9297A71B645EA918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v1.0_mb_MOdv9l29kGVouidhySJFNQ==</vt:lpwstr>
  </property>
</Properties>
</file>