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<sst xmlns="http://schemas.openxmlformats.org/spreadsheetml/2006/main" count="63" uniqueCount="33">
  <si>
    <t>项目进度甘特表</t>
  </si>
  <si>
    <t>Project schedule Gantt table</t>
  </si>
  <si>
    <t>部分完成</t>
  </si>
  <si>
    <t>已完成</t>
  </si>
  <si>
    <t>未完成</t>
  </si>
  <si>
    <t>非常重要</t>
  </si>
  <si>
    <t>重要</t>
  </si>
  <si>
    <t>一般</t>
  </si>
  <si>
    <t>不重要</t>
  </si>
  <si>
    <t>开始时间</t>
  </si>
  <si>
    <t>结束时间</t>
  </si>
  <si>
    <t>2021/4/31</t>
  </si>
  <si>
    <t>基  础  信  息</t>
  </si>
  <si>
    <t>序号</t>
  </si>
  <si>
    <t>项目明细</t>
  </si>
  <si>
    <t>开始日期</t>
  </si>
  <si>
    <t>结束日期</t>
  </si>
  <si>
    <t>工期</t>
  </si>
  <si>
    <t>重要程度</t>
  </si>
  <si>
    <t>阶段一</t>
  </si>
  <si>
    <t>阶段二</t>
  </si>
  <si>
    <t>阶段三</t>
  </si>
  <si>
    <t>完成情况</t>
  </si>
  <si>
    <t>项目1</t>
  </si>
  <si>
    <t>√</t>
  </si>
  <si>
    <t>X</t>
  </si>
  <si>
    <t>项目2</t>
  </si>
  <si>
    <t>项目3</t>
  </si>
  <si>
    <t>项目4</t>
  </si>
  <si>
    <t>项目5</t>
  </si>
  <si>
    <t>项目6</t>
  </si>
  <si>
    <t>项目7</t>
  </si>
  <si>
    <t>项目8</t>
  </si>
</sst>
</file>

<file path=xl/styles.xml><?xml version="1.0" encoding="utf-8"?>
<styleSheet xmlns="http://schemas.openxmlformats.org/spreadsheetml/2006/main">
  <numFmts count="11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_ "/>
    <numFmt numFmtId="178" formatCode="[$-804]aaa;@"/>
    <numFmt numFmtId="179" formatCode="&quot;已&quot;&quot;完&quot;&quot;成&quot;;&quot;未&quot;&quot;完&quot;&quot;成&quot;;&quot;进&quot;&quot;行&quot;&quot;中&quot;"/>
    <numFmt numFmtId="180" formatCode="d"/>
    <numFmt numFmtId="181" formatCode="m\/d"/>
    <numFmt numFmtId="182" formatCode="[$-804]aaaa;@"/>
  </numFmts>
  <fonts count="37">
    <font>
      <sz val="11"/>
      <color theme="1"/>
      <name val="宋体"/>
      <charset val="134"/>
      <scheme val="minor"/>
    </font>
    <font>
      <b/>
      <sz val="9"/>
      <color theme="1"/>
      <name val="字魂45号-冰宇雅宋"/>
      <charset val="134"/>
    </font>
    <font>
      <b/>
      <sz val="12"/>
      <color theme="1"/>
      <name val="字魂45号-冰宇雅宋"/>
      <charset val="134"/>
    </font>
    <font>
      <b/>
      <sz val="9"/>
      <color theme="0"/>
      <name val="字魂45号-冰宇雅宋"/>
      <charset val="134"/>
    </font>
    <font>
      <b/>
      <sz val="11"/>
      <color theme="1"/>
      <name val="字魂45号-冰宇雅宋"/>
      <charset val="134"/>
    </font>
    <font>
      <b/>
      <sz val="26"/>
      <color rgb="FF137E9C"/>
      <name val="字魂45号-冰宇雅宋"/>
      <charset val="134"/>
    </font>
    <font>
      <b/>
      <sz val="18"/>
      <color theme="1"/>
      <name val="字魂45号-冰宇雅宋"/>
      <charset val="134"/>
    </font>
    <font>
      <b/>
      <sz val="14"/>
      <color theme="1" tint="0.35"/>
      <name val="字魂45号-冰宇雅宋"/>
      <charset val="134"/>
    </font>
    <font>
      <b/>
      <sz val="18"/>
      <color theme="1" tint="0.15"/>
      <name val="字魂45号-冰宇雅宋"/>
      <charset val="134"/>
    </font>
    <font>
      <b/>
      <sz val="12"/>
      <color theme="0" tint="-0.35"/>
      <name val="字魂45号-冰宇雅宋"/>
      <charset val="134"/>
    </font>
    <font>
      <b/>
      <sz val="12"/>
      <color theme="0"/>
      <name val="字魂45号-冰宇雅宋"/>
      <charset val="134"/>
    </font>
    <font>
      <b/>
      <sz val="11"/>
      <color theme="0"/>
      <name val="字魂45号-冰宇雅宋"/>
      <charset val="134"/>
    </font>
    <font>
      <b/>
      <sz val="24"/>
      <color theme="0"/>
      <name val="字魂45号-冰宇雅宋"/>
      <charset val="134"/>
    </font>
    <font>
      <b/>
      <sz val="14"/>
      <color theme="0"/>
      <name val="字魂45号-冰宇雅宋"/>
      <charset val="134"/>
    </font>
    <font>
      <b/>
      <sz val="10"/>
      <color theme="0"/>
      <name val="字魂45号-冰宇雅宋"/>
      <charset val="134"/>
    </font>
    <font>
      <b/>
      <sz val="10"/>
      <name val="字魂45号-冰宇雅宋"/>
      <charset val="134"/>
    </font>
    <font>
      <b/>
      <sz val="18"/>
      <color rgb="FF137E9C"/>
      <name val="字魂45号-冰宇雅宋"/>
      <charset val="134"/>
    </font>
    <font>
      <b/>
      <sz val="16"/>
      <color theme="1"/>
      <name val="字魂45号-冰宇雅宋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rgb="FF19A8CB"/>
        </stop>
        <stop position="1">
          <color rgb="FF137E9C"/>
        </stop>
      </gradientFill>
    </fill>
    <fill>
      <patternFill patternType="solid">
        <fgColor theme="0" tint="-0.05"/>
        <bgColor indexed="64"/>
      </patternFill>
    </fill>
    <fill>
      <patternFill patternType="solid">
        <fgColor rgb="FF137E9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137E9C"/>
      </left>
      <right/>
      <top style="medium">
        <color rgb="FF137E9C"/>
      </top>
      <bottom style="medium">
        <color rgb="FF137E9C"/>
      </bottom>
      <diagonal/>
    </border>
    <border>
      <left/>
      <right/>
      <top style="medium">
        <color rgb="FF137E9C"/>
      </top>
      <bottom style="medium">
        <color rgb="FF137E9C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/>
      <top style="thin">
        <color theme="0" tint="-0.05"/>
      </top>
      <bottom style="thin">
        <color theme="0" tint="-0.05"/>
      </bottom>
      <diagonal/>
    </border>
    <border>
      <left/>
      <right/>
      <top style="thin">
        <color theme="0" tint="-0.05"/>
      </top>
      <bottom style="thin">
        <color theme="0" tint="-0.05"/>
      </bottom>
      <diagonal/>
    </border>
    <border>
      <left/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/>
      <right style="medium">
        <color rgb="FF137E9C"/>
      </right>
      <top style="medium">
        <color rgb="FF137E9C"/>
      </top>
      <bottom style="medium">
        <color rgb="FF137E9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28" borderId="13" applyNumberFormat="0" applyAlignment="0" applyProtection="0">
      <alignment vertical="center"/>
    </xf>
    <xf numFmtId="0" fontId="29" fillId="28" borderId="9" applyNumberFormat="0" applyAlignment="0" applyProtection="0">
      <alignment vertical="center"/>
    </xf>
    <xf numFmtId="0" fontId="36" fillId="35" borderId="15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>
      <alignment vertical="center"/>
    </xf>
    <xf numFmtId="0" fontId="1" fillId="2" borderId="0" xfId="44" applyFont="1" applyFill="1">
      <alignment vertical="center"/>
    </xf>
    <xf numFmtId="0" fontId="2" fillId="2" borderId="0" xfId="44" applyFont="1" applyFill="1" applyAlignment="1">
      <alignment horizontal="center" vertical="center"/>
    </xf>
    <xf numFmtId="0" fontId="3" fillId="2" borderId="0" xfId="44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vertical="center"/>
    </xf>
    <xf numFmtId="176" fontId="1" fillId="2" borderId="0" xfId="44" applyNumberFormat="1" applyFont="1" applyFill="1" applyAlignment="1">
      <alignment horizontal="center" vertical="center"/>
    </xf>
    <xf numFmtId="0" fontId="1" fillId="2" borderId="0" xfId="44" applyNumberFormat="1" applyFont="1" applyFill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1" xfId="44" applyFont="1" applyFill="1" applyBorder="1" applyAlignment="1">
      <alignment horizontal="center" vertical="center"/>
    </xf>
    <xf numFmtId="0" fontId="10" fillId="3" borderId="2" xfId="44" applyFont="1" applyFill="1" applyBorder="1" applyAlignment="1">
      <alignment horizontal="center" vertical="center"/>
    </xf>
    <xf numFmtId="14" fontId="2" fillId="4" borderId="2" xfId="44" applyNumberFormat="1" applyFont="1" applyFill="1" applyBorder="1" applyAlignment="1">
      <alignment horizontal="center" vertical="center"/>
    </xf>
    <xf numFmtId="0" fontId="2" fillId="4" borderId="2" xfId="44" applyFont="1" applyFill="1" applyBorder="1" applyAlignment="1">
      <alignment horizontal="center" vertical="center"/>
    </xf>
    <xf numFmtId="0" fontId="11" fillId="5" borderId="3" xfId="5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4" borderId="7" xfId="44" applyFont="1" applyFill="1" applyBorder="1" applyAlignment="1">
      <alignment horizontal="center" vertical="center"/>
    </xf>
    <xf numFmtId="0" fontId="10" fillId="0" borderId="0" xfId="44" applyNumberFormat="1" applyFont="1" applyFill="1" applyBorder="1" applyAlignment="1">
      <alignment horizontal="center" vertical="center"/>
    </xf>
    <xf numFmtId="176" fontId="10" fillId="0" borderId="0" xfId="44" applyNumberFormat="1" applyFont="1" applyFill="1" applyBorder="1" applyAlignment="1">
      <alignment horizontal="center" vertical="center"/>
    </xf>
    <xf numFmtId="177" fontId="2" fillId="0" borderId="0" xfId="44" applyNumberFormat="1" applyFont="1" applyFill="1" applyBorder="1" applyAlignment="1">
      <alignment horizontal="center" vertical="center"/>
    </xf>
    <xf numFmtId="176" fontId="2" fillId="0" borderId="0" xfId="44" applyNumberFormat="1" applyFont="1" applyFill="1" applyBorder="1" applyAlignment="1">
      <alignment horizontal="center" vertical="center"/>
    </xf>
    <xf numFmtId="0" fontId="2" fillId="2" borderId="0" xfId="44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44" applyFont="1" applyFill="1" applyAlignment="1">
      <alignment horizontal="center" vertical="center"/>
    </xf>
    <xf numFmtId="176" fontId="12" fillId="2" borderId="0" xfId="44" applyNumberFormat="1" applyFont="1" applyFill="1" applyAlignment="1">
      <alignment horizontal="center" vertical="center"/>
    </xf>
    <xf numFmtId="0" fontId="12" fillId="2" borderId="0" xfId="44" applyNumberFormat="1" applyFont="1" applyFill="1" applyAlignment="1">
      <alignment horizontal="center" vertical="center"/>
    </xf>
    <xf numFmtId="14" fontId="3" fillId="2" borderId="0" xfId="44" applyNumberFormat="1" applyFont="1" applyFill="1" applyAlignment="1">
      <alignment horizontal="center" vertical="center"/>
    </xf>
    <xf numFmtId="14" fontId="13" fillId="2" borderId="0" xfId="44" applyNumberFormat="1" applyFont="1" applyFill="1" applyAlignment="1">
      <alignment horizontal="center" vertical="center"/>
    </xf>
    <xf numFmtId="178" fontId="11" fillId="5" borderId="3" xfId="44" applyNumberFormat="1" applyFont="1" applyFill="1" applyBorder="1" applyAlignment="1">
      <alignment horizontal="center" vertical="center" textRotation="255"/>
    </xf>
    <xf numFmtId="179" fontId="10" fillId="5" borderId="3" xfId="0" applyNumberFormat="1" applyFont="1" applyFill="1" applyBorder="1" applyAlignment="1">
      <alignment horizontal="center" vertical="center"/>
    </xf>
    <xf numFmtId="180" fontId="14" fillId="5" borderId="3" xfId="44" applyNumberFormat="1" applyFont="1" applyFill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81" fontId="15" fillId="6" borderId="4" xfId="44" applyNumberFormat="1" applyFont="1" applyFill="1" applyBorder="1" applyAlignment="1">
      <alignment horizontal="center" vertical="center"/>
    </xf>
    <xf numFmtId="181" fontId="15" fillId="6" borderId="5" xfId="44" applyNumberFormat="1" applyFont="1" applyFill="1" applyBorder="1" applyAlignment="1">
      <alignment horizontal="center" vertical="center"/>
    </xf>
    <xf numFmtId="0" fontId="1" fillId="6" borderId="4" xfId="44" applyFont="1" applyFill="1" applyBorder="1">
      <alignment vertical="center"/>
    </xf>
    <xf numFmtId="0" fontId="1" fillId="6" borderId="5" xfId="44" applyFont="1" applyFill="1" applyBorder="1">
      <alignment vertical="center"/>
    </xf>
    <xf numFmtId="0" fontId="4" fillId="2" borderId="3" xfId="0" applyFont="1" applyFill="1" applyBorder="1" applyAlignment="1">
      <alignment vertical="center"/>
    </xf>
    <xf numFmtId="0" fontId="1" fillId="2" borderId="3" xfId="44" applyFont="1" applyFill="1" applyBorder="1">
      <alignment vertical="center"/>
    </xf>
    <xf numFmtId="176" fontId="1" fillId="2" borderId="3" xfId="44" applyNumberFormat="1" applyFont="1" applyFill="1" applyBorder="1" applyAlignment="1">
      <alignment horizontal="center" vertical="center"/>
    </xf>
    <xf numFmtId="0" fontId="1" fillId="2" borderId="3" xfId="44" applyNumberFormat="1" applyFont="1" applyFill="1" applyBorder="1">
      <alignment vertical="center"/>
    </xf>
    <xf numFmtId="0" fontId="2" fillId="0" borderId="0" xfId="44" applyFont="1" applyFill="1" applyBorder="1" applyAlignment="1">
      <alignment horizontal="center" vertical="center"/>
    </xf>
    <xf numFmtId="14" fontId="16" fillId="2" borderId="0" xfId="44" applyNumberFormat="1" applyFont="1" applyFill="1" applyAlignment="1">
      <alignment horizontal="center" vertical="center"/>
    </xf>
    <xf numFmtId="0" fontId="4" fillId="2" borderId="0" xfId="44" applyFont="1" applyFill="1" applyAlignment="1">
      <alignment vertical="center"/>
    </xf>
    <xf numFmtId="182" fontId="17" fillId="2" borderId="0" xfId="44" applyNumberFormat="1" applyFont="1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5">
    <dxf>
      <font>
        <b val="1"/>
        <i val="0"/>
        <color theme="8" tint="-0.25"/>
      </font>
    </dxf>
    <dxf>
      <font>
        <color rgb="FF00B050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5E9FA"/>
        </patternFill>
      </fill>
    </dxf>
  </dxfs>
  <tableStyles count="0" defaultTableStyle="TableStyleMedium2" defaultPivotStyle="PivotStyleLight16"/>
  <colors>
    <mruColors>
      <color rgb="0062B1A6"/>
      <color rgb="00AAD5CF"/>
      <color rgb="00C5E9FA"/>
      <color rgb="00FFFFFF"/>
      <color rgb="006DB6AC"/>
      <color rgb="00137E9C"/>
      <color rgb="001BB9E1"/>
      <color rgb="00788AAA"/>
      <color rgb="00C0C8D7"/>
      <color rgb="00798B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2540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 contourW="25400"/>
          </c:spPr>
          <c:explosion val="0"/>
          <c:dPt>
            <c:idx val="0"/>
            <c:bubble3D val="0"/>
            <c:spPr>
              <a:solidFill>
                <a:srgbClr val="798BAA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/>
            </c:spPr>
          </c:dPt>
          <c:dPt>
            <c:idx val="1"/>
            <c:bubble3D val="0"/>
            <c:spPr>
              <a:solidFill>
                <a:srgbClr val="6DB6AC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/>
            </c:spPr>
          </c:dPt>
          <c:dPt>
            <c:idx val="2"/>
            <c:bubble3D val="0"/>
            <c:spPr>
              <a:solidFill>
                <a:srgbClr val="137E9C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Sheet1!$AU$17:$AU$19</c:f>
              <c:strCache>
                <c:ptCount val="3"/>
                <c:pt idx="0">
                  <c:v>部分完成</c:v>
                </c:pt>
                <c:pt idx="1">
                  <c:v>已完成</c:v>
                </c:pt>
                <c:pt idx="2">
                  <c:v>未完成</c:v>
                </c:pt>
              </c:strCache>
            </c:strRef>
          </c:cat>
          <c:val>
            <c:numRef>
              <c:f>Sheet1!$AV$17:$AV$19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 b="1">
          <a:solidFill>
            <a:schemeClr val="bg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" dist="63500" dir="3600000" sx="103000" sy="103000" algn="tl" rotWithShape="0">
                <a:schemeClr val="tx1">
                  <a:lumMod val="85000"/>
                  <a:lumOff val="15000"/>
                  <a:alpha val="4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788AAA"/>
                  </a:gs>
                  <a:gs pos="100000">
                    <a:srgbClr val="C0C8D7"/>
                  </a:gs>
                </a:gsLst>
                <a:lin ang="5400000" scaled="0"/>
              </a:gradFill>
              <a:ln>
                <a:noFill/>
              </a:ln>
              <a:effectLst>
                <a:outerShdw blurRad="25400" dist="63500" dir="3600000" sx="103000" sy="103000" algn="tl" rotWithShape="0">
                  <a:schemeClr val="tx1">
                    <a:lumMod val="85000"/>
                    <a:lumOff val="15000"/>
                    <a:alpha val="40000"/>
                  </a:schemeClr>
                </a:outerShdw>
              </a:effectLst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75000"/>
                    </a:schemeClr>
                  </a:gs>
                  <a:gs pos="100000">
                    <a:schemeClr val="accent1">
                      <a:lumMod val="40000"/>
                      <a:lumOff val="6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25400" dist="63500" dir="3600000" sx="103000" sy="103000" algn="tl" rotWithShape="0">
                  <a:schemeClr val="tx1">
                    <a:lumMod val="85000"/>
                    <a:lumOff val="15000"/>
                    <a:alpha val="40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137E9C"/>
                  </a:gs>
                  <a:gs pos="100000">
                    <a:srgbClr val="1BB9E1"/>
                  </a:gs>
                </a:gsLst>
                <a:lin ang="5400000" scaled="0"/>
              </a:gradFill>
              <a:ln>
                <a:noFill/>
              </a:ln>
              <a:effectLst>
                <a:outerShdw blurRad="25400" dist="63500" dir="3600000" sx="103000" sy="103000" algn="tl" rotWithShape="0">
                  <a:schemeClr val="tx1">
                    <a:lumMod val="85000"/>
                    <a:lumOff val="15000"/>
                    <a:alpha val="40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62B1A6"/>
                  </a:gs>
                  <a:gs pos="100000">
                    <a:srgbClr val="AAD5CF"/>
                  </a:gs>
                </a:gsLst>
                <a:lin ang="5400000" scaled="0"/>
              </a:gradFill>
              <a:ln>
                <a:noFill/>
              </a:ln>
              <a:effectLst>
                <a:outerShdw blurRad="25400" dist="63500" dir="3600000" sx="103000" sy="103000" algn="tl" rotWithShape="0">
                  <a:schemeClr val="tx1">
                    <a:lumMod val="85000"/>
                    <a:lumOff val="15000"/>
                    <a:alpha val="4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Sheet1!$AU$22:$AU$25</c:f>
              <c:strCache>
                <c:ptCount val="4"/>
                <c:pt idx="0">
                  <c:v>非常重要</c:v>
                </c:pt>
                <c:pt idx="1">
                  <c:v>重要</c:v>
                </c:pt>
                <c:pt idx="2">
                  <c:v>一般</c:v>
                </c:pt>
                <c:pt idx="3">
                  <c:v>不重要</c:v>
                </c:pt>
              </c:strCache>
            </c:strRef>
          </c:cat>
          <c:val>
            <c:numRef>
              <c:f>Sheet1!$AV$22:$AV$25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785841563"/>
        <c:axId val="452305331"/>
      </c:barChart>
      <c:catAx>
        <c:axId val="7858415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52305331"/>
        <c:crosses val="autoZero"/>
        <c:auto val="1"/>
        <c:lblAlgn val="ctr"/>
        <c:lblOffset val="100"/>
        <c:noMultiLvlLbl val="0"/>
      </c:catAx>
      <c:valAx>
        <c:axId val="4523053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7858415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252095</xdr:colOff>
      <xdr:row>2</xdr:row>
      <xdr:rowOff>9525</xdr:rowOff>
    </xdr:from>
    <xdr:to>
      <xdr:col>44</xdr:col>
      <xdr:colOff>103505</xdr:colOff>
      <xdr:row>16</xdr:row>
      <xdr:rowOff>15240</xdr:rowOff>
    </xdr:to>
    <xdr:graphicFrame>
      <xdr:nvGraphicFramePr>
        <xdr:cNvPr id="3" name="图表 2"/>
        <xdr:cNvGraphicFramePr/>
      </xdr:nvGraphicFramePr>
      <xdr:xfrm>
        <a:off x="12446000" y="466725"/>
        <a:ext cx="4584065" cy="3320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466090</xdr:colOff>
      <xdr:row>1</xdr:row>
      <xdr:rowOff>120015</xdr:rowOff>
    </xdr:from>
    <xdr:to>
      <xdr:col>28</xdr:col>
      <xdr:colOff>6985</xdr:colOff>
      <xdr:row>15</xdr:row>
      <xdr:rowOff>19685</xdr:rowOff>
    </xdr:to>
    <xdr:graphicFrame>
      <xdr:nvGraphicFramePr>
        <xdr:cNvPr id="5" name="图表 4"/>
        <xdr:cNvGraphicFramePr/>
      </xdr:nvGraphicFramePr>
      <xdr:xfrm>
        <a:off x="6856095" y="348615"/>
        <a:ext cx="6094730" cy="3379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V40"/>
  <sheetViews>
    <sheetView showGridLines="0" tabSelected="1" zoomScale="55" zoomScaleNormal="55" workbookViewId="0">
      <selection activeCell="AW19" sqref="AW19"/>
    </sheetView>
  </sheetViews>
  <sheetFormatPr defaultColWidth="4.62962962962963" defaultRowHeight="18" customHeight="1"/>
  <cols>
    <col min="1" max="2" width="8.62962962962963" style="4" customWidth="1"/>
    <col min="3" max="5" width="10.6296296296296" style="4" customWidth="1"/>
    <col min="6" max="7" width="12.6296296296296" style="4" customWidth="1"/>
    <col min="8" max="8" width="8.62962962962963" style="4" customWidth="1"/>
    <col min="9" max="9" width="10.1388888888889" style="5" customWidth="1"/>
    <col min="10" max="10" width="11.1759259259259" style="1" customWidth="1"/>
    <col min="11" max="11" width="9.99074074074074" style="6" customWidth="1"/>
    <col min="12" max="12" width="8.62962962962963" style="7" customWidth="1"/>
    <col min="13" max="13" width="11.3240740740741" style="6" customWidth="1"/>
    <col min="14" max="44" width="3.62962962962963" style="1" customWidth="1"/>
    <col min="45" max="46" width="4.62962962962963" style="1"/>
    <col min="47" max="50" width="10.6296296296296" style="1" customWidth="1"/>
    <col min="51" max="16384" width="4.62962962962963" style="4"/>
  </cols>
  <sheetData>
    <row r="4" ht="20" customHeight="1" spans="4:11">
      <c r="D4" s="8" t="s">
        <v>0</v>
      </c>
      <c r="E4" s="8"/>
      <c r="F4" s="8"/>
      <c r="G4" s="8"/>
      <c r="H4" s="8"/>
      <c r="I4" s="31"/>
      <c r="J4" s="31"/>
      <c r="K4" s="31"/>
    </row>
    <row r="5" ht="20" customHeight="1" spans="4:11">
      <c r="D5" s="8"/>
      <c r="E5" s="8"/>
      <c r="F5" s="8"/>
      <c r="G5" s="8"/>
      <c r="H5" s="8"/>
      <c r="I5" s="31"/>
      <c r="J5" s="31"/>
      <c r="K5" s="31"/>
    </row>
    <row r="6" ht="20" customHeight="1" spans="3:11">
      <c r="C6" s="9"/>
      <c r="D6" s="10" t="s">
        <v>1</v>
      </c>
      <c r="E6" s="10"/>
      <c r="F6" s="10"/>
      <c r="G6" s="10"/>
      <c r="H6" s="10"/>
      <c r="I6" s="32"/>
      <c r="J6" s="32"/>
      <c r="K6" s="32"/>
    </row>
    <row r="7" customHeight="1" spans="3:8">
      <c r="C7" s="11">
        <f>COUNTIF($M$19:$M$40,C$9)</f>
        <v>3</v>
      </c>
      <c r="D7" s="11"/>
      <c r="E7" s="11">
        <f>COUNTIF($M$19:$M$40,E$9)</f>
        <v>3</v>
      </c>
      <c r="F7" s="11"/>
      <c r="G7" s="11">
        <f>COUNTIF($M$19:$M$40,G$9)</f>
        <v>2</v>
      </c>
      <c r="H7" s="11"/>
    </row>
    <row r="8" ht="25" customHeight="1" spans="3:8">
      <c r="C8" s="11"/>
      <c r="D8" s="11"/>
      <c r="E8" s="11"/>
      <c r="F8" s="11"/>
      <c r="G8" s="11"/>
      <c r="H8" s="11"/>
    </row>
    <row r="9" ht="25" customHeight="1" spans="3:10">
      <c r="C9" s="12" t="s">
        <v>2</v>
      </c>
      <c r="D9" s="12"/>
      <c r="E9" s="12" t="s">
        <v>3</v>
      </c>
      <c r="F9" s="12"/>
      <c r="G9" s="12" t="s">
        <v>4</v>
      </c>
      <c r="H9" s="12"/>
      <c r="I9" s="33"/>
      <c r="J9" s="33"/>
    </row>
    <row r="10" ht="10" customHeight="1"/>
    <row r="11" ht="20" customHeight="1" spans="3:10">
      <c r="C11" s="11">
        <f>COUNTIF($I$19:$I$40,$C13)</f>
        <v>1</v>
      </c>
      <c r="D11" s="11"/>
      <c r="E11" s="11">
        <f>COUNTIF($I$19:$I$40,E$13)</f>
        <v>3</v>
      </c>
      <c r="F11" s="11"/>
      <c r="G11" s="11">
        <f>COUNTIF($I$19:$I$40,G$13)</f>
        <v>2</v>
      </c>
      <c r="H11" s="11"/>
      <c r="I11" s="11">
        <f>COUNTIF($I$19:$I$40,I$13)</f>
        <v>2</v>
      </c>
      <c r="J11" s="11"/>
    </row>
    <row r="12" ht="20" customHeight="1" spans="3:44">
      <c r="C12" s="11"/>
      <c r="D12" s="11"/>
      <c r="E12" s="11"/>
      <c r="F12" s="11"/>
      <c r="G12" s="11"/>
      <c r="H12" s="11"/>
      <c r="I12" s="11"/>
      <c r="J12" s="11"/>
      <c r="AO12" s="62">
        <f ca="1">TODAY()</f>
        <v>44381</v>
      </c>
      <c r="AP12" s="62"/>
      <c r="AQ12" s="62"/>
      <c r="AR12" s="62"/>
    </row>
    <row r="13" ht="25" customHeight="1" spans="3:44">
      <c r="C13" s="12" t="s">
        <v>5</v>
      </c>
      <c r="D13" s="12"/>
      <c r="E13" s="12" t="s">
        <v>6</v>
      </c>
      <c r="F13" s="12"/>
      <c r="G13" s="12" t="s">
        <v>7</v>
      </c>
      <c r="H13" s="12"/>
      <c r="I13" s="34" t="s">
        <v>8</v>
      </c>
      <c r="J13" s="34"/>
      <c r="AO13" s="62"/>
      <c r="AP13" s="62"/>
      <c r="AQ13" s="62"/>
      <c r="AR13" s="62"/>
    </row>
    <row r="14" s="1" customFormat="1" ht="10" customHeight="1" spans="9:44">
      <c r="I14" s="5"/>
      <c r="K14" s="6"/>
      <c r="L14" s="7"/>
      <c r="M14" s="6"/>
      <c r="AN14" s="60">
        <f ca="1">TODAY()</f>
        <v>44381</v>
      </c>
      <c r="AO14" s="60"/>
      <c r="AP14" s="60"/>
      <c r="AQ14" s="60"/>
      <c r="AR14" s="60"/>
    </row>
    <row r="15" s="2" customFormat="1" ht="25" customHeight="1" spans="2:44">
      <c r="B15" s="13" t="s">
        <v>9</v>
      </c>
      <c r="C15" s="14"/>
      <c r="D15" s="15">
        <v>44287</v>
      </c>
      <c r="E15" s="16"/>
      <c r="F15" s="14" t="s">
        <v>10</v>
      </c>
      <c r="G15" s="14"/>
      <c r="H15" s="15" t="s">
        <v>11</v>
      </c>
      <c r="I15" s="35"/>
      <c r="J15" s="36"/>
      <c r="K15" s="37"/>
      <c r="L15" s="36"/>
      <c r="M15" s="37"/>
      <c r="N15" s="38"/>
      <c r="O15" s="39"/>
      <c r="P15" s="40"/>
      <c r="T15" s="59"/>
      <c r="U15" s="39"/>
      <c r="V15" s="39"/>
      <c r="W15" s="39"/>
      <c r="AG15" s="61"/>
      <c r="AH15" s="61"/>
      <c r="AI15" s="61"/>
      <c r="AJ15" s="61"/>
      <c r="AK15" s="61"/>
      <c r="AL15" s="61"/>
      <c r="AM15" s="61"/>
      <c r="AN15" s="60"/>
      <c r="AO15" s="60"/>
      <c r="AP15" s="60"/>
      <c r="AQ15" s="60"/>
      <c r="AR15" s="60"/>
    </row>
    <row r="16" s="3" customFormat="1" ht="5" customHeight="1" spans="9:44">
      <c r="I16" s="41"/>
      <c r="J16" s="42"/>
      <c r="K16" s="43"/>
      <c r="L16" s="44"/>
      <c r="M16" s="43"/>
      <c r="N16" s="45">
        <f>D15</f>
        <v>44287</v>
      </c>
      <c r="O16" s="46">
        <f>N16+1</f>
        <v>44288</v>
      </c>
      <c r="P16" s="46">
        <f t="shared" ref="P16:AR16" si="0">O16+1</f>
        <v>44289</v>
      </c>
      <c r="Q16" s="46">
        <f t="shared" si="0"/>
        <v>44290</v>
      </c>
      <c r="R16" s="46">
        <f t="shared" si="0"/>
        <v>44291</v>
      </c>
      <c r="S16" s="46">
        <f t="shared" si="0"/>
        <v>44292</v>
      </c>
      <c r="T16" s="46">
        <f t="shared" si="0"/>
        <v>44293</v>
      </c>
      <c r="U16" s="46">
        <f t="shared" si="0"/>
        <v>44294</v>
      </c>
      <c r="V16" s="46">
        <f t="shared" si="0"/>
        <v>44295</v>
      </c>
      <c r="W16" s="46">
        <f t="shared" si="0"/>
        <v>44296</v>
      </c>
      <c r="X16" s="46">
        <f t="shared" si="0"/>
        <v>44297</v>
      </c>
      <c r="Y16" s="46">
        <f t="shared" si="0"/>
        <v>44298</v>
      </c>
      <c r="Z16" s="46">
        <f t="shared" si="0"/>
        <v>44299</v>
      </c>
      <c r="AA16" s="46">
        <f t="shared" si="0"/>
        <v>44300</v>
      </c>
      <c r="AB16" s="46">
        <f t="shared" si="0"/>
        <v>44301</v>
      </c>
      <c r="AC16" s="46">
        <f t="shared" si="0"/>
        <v>44302</v>
      </c>
      <c r="AD16" s="46">
        <f t="shared" si="0"/>
        <v>44303</v>
      </c>
      <c r="AE16" s="46">
        <f t="shared" si="0"/>
        <v>44304</v>
      </c>
      <c r="AF16" s="46">
        <f t="shared" si="0"/>
        <v>44305</v>
      </c>
      <c r="AG16" s="46">
        <f t="shared" si="0"/>
        <v>44306</v>
      </c>
      <c r="AH16" s="46">
        <f t="shared" si="0"/>
        <v>44307</v>
      </c>
      <c r="AI16" s="46">
        <f t="shared" si="0"/>
        <v>44308</v>
      </c>
      <c r="AJ16" s="46">
        <f t="shared" si="0"/>
        <v>44309</v>
      </c>
      <c r="AK16" s="46">
        <f t="shared" si="0"/>
        <v>44310</v>
      </c>
      <c r="AL16" s="46">
        <f t="shared" si="0"/>
        <v>44311</v>
      </c>
      <c r="AM16" s="46">
        <f t="shared" si="0"/>
        <v>44312</v>
      </c>
      <c r="AN16" s="46">
        <f t="shared" si="0"/>
        <v>44313</v>
      </c>
      <c r="AO16" s="46">
        <f t="shared" si="0"/>
        <v>44314</v>
      </c>
      <c r="AP16" s="46">
        <f t="shared" si="0"/>
        <v>44315</v>
      </c>
      <c r="AQ16" s="46">
        <f t="shared" si="0"/>
        <v>44316</v>
      </c>
      <c r="AR16" s="46">
        <f t="shared" si="0"/>
        <v>44317</v>
      </c>
    </row>
    <row r="17" s="1" customFormat="1" ht="20" customHeight="1" spans="2:48">
      <c r="B17" s="17" t="s">
        <v>12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47">
        <f t="shared" ref="N17:AR17" si="1">N18</f>
        <v>44287</v>
      </c>
      <c r="O17" s="47">
        <f t="shared" si="1"/>
        <v>44288</v>
      </c>
      <c r="P17" s="47">
        <f t="shared" si="1"/>
        <v>44289</v>
      </c>
      <c r="Q17" s="47">
        <f t="shared" si="1"/>
        <v>44290</v>
      </c>
      <c r="R17" s="47">
        <f t="shared" si="1"/>
        <v>44291</v>
      </c>
      <c r="S17" s="47">
        <f t="shared" si="1"/>
        <v>44292</v>
      </c>
      <c r="T17" s="47">
        <f t="shared" si="1"/>
        <v>44293</v>
      </c>
      <c r="U17" s="47">
        <f t="shared" si="1"/>
        <v>44294</v>
      </c>
      <c r="V17" s="47">
        <f t="shared" si="1"/>
        <v>44295</v>
      </c>
      <c r="W17" s="47">
        <f t="shared" si="1"/>
        <v>44296</v>
      </c>
      <c r="X17" s="47">
        <f t="shared" si="1"/>
        <v>44297</v>
      </c>
      <c r="Y17" s="47">
        <f t="shared" si="1"/>
        <v>44298</v>
      </c>
      <c r="Z17" s="47">
        <f t="shared" si="1"/>
        <v>44299</v>
      </c>
      <c r="AA17" s="47">
        <f t="shared" si="1"/>
        <v>44300</v>
      </c>
      <c r="AB17" s="47">
        <f t="shared" si="1"/>
        <v>44301</v>
      </c>
      <c r="AC17" s="47">
        <f t="shared" si="1"/>
        <v>44302</v>
      </c>
      <c r="AD17" s="47">
        <f t="shared" si="1"/>
        <v>44303</v>
      </c>
      <c r="AE17" s="47">
        <f t="shared" si="1"/>
        <v>44304</v>
      </c>
      <c r="AF17" s="47">
        <f t="shared" si="1"/>
        <v>44305</v>
      </c>
      <c r="AG17" s="47">
        <f t="shared" si="1"/>
        <v>44306</v>
      </c>
      <c r="AH17" s="47">
        <f t="shared" si="1"/>
        <v>44307</v>
      </c>
      <c r="AI17" s="47">
        <f t="shared" si="1"/>
        <v>44308</v>
      </c>
      <c r="AJ17" s="47">
        <f t="shared" si="1"/>
        <v>44309</v>
      </c>
      <c r="AK17" s="47">
        <f t="shared" si="1"/>
        <v>44310</v>
      </c>
      <c r="AL17" s="47">
        <f t="shared" si="1"/>
        <v>44311</v>
      </c>
      <c r="AM17" s="47">
        <f t="shared" si="1"/>
        <v>44312</v>
      </c>
      <c r="AN17" s="47">
        <f t="shared" si="1"/>
        <v>44313</v>
      </c>
      <c r="AO17" s="47">
        <f t="shared" si="1"/>
        <v>44314</v>
      </c>
      <c r="AP17" s="47">
        <f t="shared" si="1"/>
        <v>44315</v>
      </c>
      <c r="AQ17" s="47">
        <f t="shared" si="1"/>
        <v>44316</v>
      </c>
      <c r="AR17" s="47">
        <f t="shared" si="1"/>
        <v>44317</v>
      </c>
      <c r="AU17" s="3" t="str">
        <f>C9</f>
        <v>部分完成</v>
      </c>
      <c r="AV17" s="3">
        <f>C7</f>
        <v>3</v>
      </c>
    </row>
    <row r="18" s="1" customFormat="1" ht="20" customHeight="1" spans="2:48">
      <c r="B18" s="18" t="s">
        <v>13</v>
      </c>
      <c r="C18" s="19" t="s">
        <v>14</v>
      </c>
      <c r="D18" s="20"/>
      <c r="E18" s="21"/>
      <c r="F18" s="22" t="s">
        <v>15</v>
      </c>
      <c r="G18" s="22" t="s">
        <v>16</v>
      </c>
      <c r="H18" s="22" t="s">
        <v>17</v>
      </c>
      <c r="I18" s="22" t="s">
        <v>18</v>
      </c>
      <c r="J18" s="18" t="s">
        <v>19</v>
      </c>
      <c r="K18" s="18" t="s">
        <v>20</v>
      </c>
      <c r="L18" s="18" t="s">
        <v>21</v>
      </c>
      <c r="M18" s="48" t="s">
        <v>22</v>
      </c>
      <c r="N18" s="49">
        <f>D15</f>
        <v>44287</v>
      </c>
      <c r="O18" s="49">
        <f>IF(N18="","",IF((N18+1)&gt;$H$15,"",(N18+1)))</f>
        <v>44288</v>
      </c>
      <c r="P18" s="49">
        <f t="shared" ref="P18:AU18" si="2">IF(O18="","",IF((O18+1)&gt;$H$15,"",(O18+1)))</f>
        <v>44289</v>
      </c>
      <c r="Q18" s="49">
        <f t="shared" si="2"/>
        <v>44290</v>
      </c>
      <c r="R18" s="49">
        <f t="shared" si="2"/>
        <v>44291</v>
      </c>
      <c r="S18" s="49">
        <f t="shared" si="2"/>
        <v>44292</v>
      </c>
      <c r="T18" s="49">
        <f t="shared" si="2"/>
        <v>44293</v>
      </c>
      <c r="U18" s="49">
        <f t="shared" si="2"/>
        <v>44294</v>
      </c>
      <c r="V18" s="49">
        <f t="shared" si="2"/>
        <v>44295</v>
      </c>
      <c r="W18" s="49">
        <f t="shared" si="2"/>
        <v>44296</v>
      </c>
      <c r="X18" s="49">
        <f t="shared" si="2"/>
        <v>44297</v>
      </c>
      <c r="Y18" s="49">
        <f t="shared" si="2"/>
        <v>44298</v>
      </c>
      <c r="Z18" s="49">
        <f t="shared" si="2"/>
        <v>44299</v>
      </c>
      <c r="AA18" s="49">
        <f t="shared" si="2"/>
        <v>44300</v>
      </c>
      <c r="AB18" s="49">
        <f t="shared" si="2"/>
        <v>44301</v>
      </c>
      <c r="AC18" s="49">
        <f t="shared" si="2"/>
        <v>44302</v>
      </c>
      <c r="AD18" s="49">
        <f t="shared" si="2"/>
        <v>44303</v>
      </c>
      <c r="AE18" s="49">
        <f t="shared" si="2"/>
        <v>44304</v>
      </c>
      <c r="AF18" s="49">
        <f t="shared" si="2"/>
        <v>44305</v>
      </c>
      <c r="AG18" s="49">
        <f t="shared" si="2"/>
        <v>44306</v>
      </c>
      <c r="AH18" s="49">
        <f t="shared" si="2"/>
        <v>44307</v>
      </c>
      <c r="AI18" s="49">
        <f t="shared" si="2"/>
        <v>44308</v>
      </c>
      <c r="AJ18" s="49">
        <f t="shared" si="2"/>
        <v>44309</v>
      </c>
      <c r="AK18" s="49">
        <f t="shared" si="2"/>
        <v>44310</v>
      </c>
      <c r="AL18" s="49">
        <f t="shared" si="2"/>
        <v>44311</v>
      </c>
      <c r="AM18" s="49">
        <f t="shared" si="2"/>
        <v>44312</v>
      </c>
      <c r="AN18" s="49">
        <f t="shared" si="2"/>
        <v>44313</v>
      </c>
      <c r="AO18" s="49">
        <f t="shared" si="2"/>
        <v>44314</v>
      </c>
      <c r="AP18" s="49">
        <f t="shared" si="2"/>
        <v>44315</v>
      </c>
      <c r="AQ18" s="49">
        <f t="shared" si="2"/>
        <v>44316</v>
      </c>
      <c r="AR18" s="49">
        <f t="shared" si="2"/>
        <v>44317</v>
      </c>
      <c r="AU18" s="3" t="str">
        <f>E9</f>
        <v>已完成</v>
      </c>
      <c r="AV18" s="3">
        <f>E7</f>
        <v>3</v>
      </c>
    </row>
    <row r="19" s="1" customFormat="1" ht="25" customHeight="1" spans="2:48">
      <c r="B19" s="23">
        <f>IF(C19&lt;&gt;"",ROW()-ROW($B$18),"-")</f>
        <v>1</v>
      </c>
      <c r="C19" s="24" t="s">
        <v>23</v>
      </c>
      <c r="D19" s="25"/>
      <c r="E19" s="26"/>
      <c r="F19" s="27">
        <v>44287</v>
      </c>
      <c r="G19" s="27">
        <v>44291</v>
      </c>
      <c r="H19" s="28" t="str">
        <f t="shared" ref="H19:H26" si="3">G19-F19&amp;"天"</f>
        <v>4天</v>
      </c>
      <c r="I19" s="27" t="s">
        <v>5</v>
      </c>
      <c r="J19" s="23" t="s">
        <v>24</v>
      </c>
      <c r="K19" s="23" t="s">
        <v>24</v>
      </c>
      <c r="L19" s="23" t="s">
        <v>25</v>
      </c>
      <c r="M19" s="50" t="str">
        <f>IF(C19="","",IF(COUNTIF(J19:L19,"√")&gt;=3,"已完成",IF(COUNTIF(J19:L19,"√")&lt;=0,"未完成","部分完成")))</f>
        <v>部分完成</v>
      </c>
      <c r="N19" s="51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U19" s="3" t="str">
        <f>G9</f>
        <v>未完成</v>
      </c>
      <c r="AV19" s="3">
        <f>G7</f>
        <v>2</v>
      </c>
    </row>
    <row r="20" ht="25" customHeight="1" spans="2:48">
      <c r="B20" s="23" t="str">
        <f t="shared" ref="B20:B46" si="4">IF(E20&lt;&gt;"",ROW()-ROW($B$18),"-")</f>
        <v>-</v>
      </c>
      <c r="C20" s="24" t="s">
        <v>26</v>
      </c>
      <c r="D20" s="25"/>
      <c r="E20" s="26"/>
      <c r="F20" s="27">
        <v>44292</v>
      </c>
      <c r="G20" s="27">
        <v>44298</v>
      </c>
      <c r="H20" s="28" t="str">
        <f t="shared" si="3"/>
        <v>6天</v>
      </c>
      <c r="I20" s="27" t="s">
        <v>6</v>
      </c>
      <c r="J20" s="23" t="s">
        <v>24</v>
      </c>
      <c r="K20" s="23" t="s">
        <v>24</v>
      </c>
      <c r="L20" s="23" t="s">
        <v>24</v>
      </c>
      <c r="M20" s="50" t="str">
        <f t="shared" ref="M20:M50" si="5">IF(C20="","",IF(COUNTIF(J20:L20,"√")&gt;=3,"已完成",IF(COUNTIF(J20:L20,"√")&lt;=0,"未完成","部分完成")))</f>
        <v>已完成</v>
      </c>
      <c r="N20" s="53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U20" s="3"/>
      <c r="AV20" s="3"/>
    </row>
    <row r="21" ht="25" customHeight="1" spans="2:48">
      <c r="B21" s="23" t="str">
        <f t="shared" si="4"/>
        <v>-</v>
      </c>
      <c r="C21" s="24" t="s">
        <v>27</v>
      </c>
      <c r="D21" s="25"/>
      <c r="E21" s="26"/>
      <c r="F21" s="27">
        <v>44294</v>
      </c>
      <c r="G21" s="27">
        <v>44300</v>
      </c>
      <c r="H21" s="28" t="str">
        <f t="shared" si="3"/>
        <v>6天</v>
      </c>
      <c r="I21" s="27" t="s">
        <v>7</v>
      </c>
      <c r="J21" s="23" t="s">
        <v>25</v>
      </c>
      <c r="K21" s="23" t="s">
        <v>25</v>
      </c>
      <c r="L21" s="23" t="s">
        <v>25</v>
      </c>
      <c r="M21" s="50" t="str">
        <f t="shared" si="5"/>
        <v>未完成</v>
      </c>
      <c r="N21" s="53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U21" s="3"/>
      <c r="AV21" s="3"/>
    </row>
    <row r="22" ht="25" customHeight="1" spans="2:48">
      <c r="B22" s="23" t="str">
        <f t="shared" si="4"/>
        <v>-</v>
      </c>
      <c r="C22" s="24" t="s">
        <v>28</v>
      </c>
      <c r="D22" s="25"/>
      <c r="E22" s="26"/>
      <c r="F22" s="27">
        <v>44295</v>
      </c>
      <c r="G22" s="27">
        <v>44304</v>
      </c>
      <c r="H22" s="28" t="str">
        <f t="shared" si="3"/>
        <v>9天</v>
      </c>
      <c r="I22" s="27" t="s">
        <v>6</v>
      </c>
      <c r="J22" s="23" t="s">
        <v>24</v>
      </c>
      <c r="K22" s="23" t="s">
        <v>24</v>
      </c>
      <c r="L22" s="23" t="s">
        <v>25</v>
      </c>
      <c r="M22" s="50" t="str">
        <f t="shared" si="5"/>
        <v>部分完成</v>
      </c>
      <c r="N22" s="5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U22" s="3" t="str">
        <f>C13</f>
        <v>非常重要</v>
      </c>
      <c r="AV22" s="3">
        <f>C11</f>
        <v>1</v>
      </c>
    </row>
    <row r="23" ht="25" customHeight="1" spans="2:48">
      <c r="B23" s="23" t="str">
        <f t="shared" si="4"/>
        <v>-</v>
      </c>
      <c r="C23" s="24" t="s">
        <v>29</v>
      </c>
      <c r="D23" s="25"/>
      <c r="E23" s="26"/>
      <c r="F23" s="27">
        <v>43933</v>
      </c>
      <c r="G23" s="27">
        <v>44307</v>
      </c>
      <c r="H23" s="28" t="str">
        <f t="shared" si="3"/>
        <v>374天</v>
      </c>
      <c r="I23" s="27" t="s">
        <v>8</v>
      </c>
      <c r="J23" s="23" t="s">
        <v>24</v>
      </c>
      <c r="K23" s="23" t="s">
        <v>24</v>
      </c>
      <c r="L23" s="23" t="s">
        <v>24</v>
      </c>
      <c r="M23" s="50" t="str">
        <f t="shared" si="5"/>
        <v>已完成</v>
      </c>
      <c r="N23" s="53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U23" s="3" t="str">
        <f>E13</f>
        <v>重要</v>
      </c>
      <c r="AV23" s="3">
        <f>E11</f>
        <v>3</v>
      </c>
    </row>
    <row r="24" ht="25" customHeight="1" spans="2:48">
      <c r="B24" s="23" t="str">
        <f t="shared" si="4"/>
        <v>-</v>
      </c>
      <c r="C24" s="24" t="s">
        <v>30</v>
      </c>
      <c r="D24" s="25"/>
      <c r="E24" s="26"/>
      <c r="F24" s="27">
        <v>44301</v>
      </c>
      <c r="G24" s="27">
        <v>44307</v>
      </c>
      <c r="H24" s="28" t="str">
        <f t="shared" si="3"/>
        <v>6天</v>
      </c>
      <c r="I24" s="27" t="s">
        <v>6</v>
      </c>
      <c r="J24" s="23" t="s">
        <v>24</v>
      </c>
      <c r="K24" s="23" t="s">
        <v>25</v>
      </c>
      <c r="L24" s="23" t="s">
        <v>25</v>
      </c>
      <c r="M24" s="50" t="str">
        <f t="shared" si="5"/>
        <v>部分完成</v>
      </c>
      <c r="N24" s="53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U24" s="3" t="str">
        <f>G13</f>
        <v>一般</v>
      </c>
      <c r="AV24" s="3">
        <f>G11</f>
        <v>2</v>
      </c>
    </row>
    <row r="25" ht="25" customHeight="1" spans="2:48">
      <c r="B25" s="23" t="str">
        <f t="shared" si="4"/>
        <v>-</v>
      </c>
      <c r="C25" s="24" t="s">
        <v>31</v>
      </c>
      <c r="D25" s="25"/>
      <c r="E25" s="26"/>
      <c r="F25" s="27">
        <v>44304</v>
      </c>
      <c r="G25" s="27">
        <v>44311</v>
      </c>
      <c r="H25" s="28" t="str">
        <f t="shared" si="3"/>
        <v>7天</v>
      </c>
      <c r="I25" s="27" t="s">
        <v>7</v>
      </c>
      <c r="J25" s="23" t="s">
        <v>24</v>
      </c>
      <c r="K25" s="23" t="s">
        <v>24</v>
      </c>
      <c r="L25" s="23" t="s">
        <v>24</v>
      </c>
      <c r="M25" s="50" t="str">
        <f t="shared" si="5"/>
        <v>已完成</v>
      </c>
      <c r="N25" s="53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U25" s="3" t="str">
        <f>I13</f>
        <v>不重要</v>
      </c>
      <c r="AV25" s="3">
        <f>I11</f>
        <v>2</v>
      </c>
    </row>
    <row r="26" ht="25" customHeight="1" spans="2:44">
      <c r="B26" s="23" t="str">
        <f t="shared" si="4"/>
        <v>-</v>
      </c>
      <c r="C26" s="24" t="s">
        <v>32</v>
      </c>
      <c r="D26" s="25"/>
      <c r="E26" s="26"/>
      <c r="F26" s="27">
        <v>44307</v>
      </c>
      <c r="G26" s="27">
        <v>44316</v>
      </c>
      <c r="H26" s="28" t="str">
        <f t="shared" si="3"/>
        <v>9天</v>
      </c>
      <c r="I26" s="27" t="s">
        <v>8</v>
      </c>
      <c r="J26" s="23" t="s">
        <v>25</v>
      </c>
      <c r="K26" s="23" t="s">
        <v>25</v>
      </c>
      <c r="L26" s="23" t="s">
        <v>25</v>
      </c>
      <c r="M26" s="50" t="str">
        <f t="shared" si="5"/>
        <v>未完成</v>
      </c>
      <c r="N26" s="53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ht="25" customHeight="1" spans="2:44">
      <c r="B27" s="23" t="str">
        <f t="shared" si="4"/>
        <v>-</v>
      </c>
      <c r="C27" s="24"/>
      <c r="D27" s="25"/>
      <c r="E27" s="26"/>
      <c r="F27" s="29"/>
      <c r="G27" s="29"/>
      <c r="H27" s="29"/>
      <c r="I27" s="29"/>
      <c r="J27" s="23"/>
      <c r="K27" s="23"/>
      <c r="L27" s="23"/>
      <c r="M27" s="50" t="str">
        <f t="shared" si="5"/>
        <v/>
      </c>
      <c r="N27" s="53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</row>
    <row r="28" ht="25" customHeight="1" spans="2:44">
      <c r="B28" s="23" t="str">
        <f t="shared" si="4"/>
        <v>-</v>
      </c>
      <c r="C28" s="24"/>
      <c r="D28" s="25"/>
      <c r="E28" s="26"/>
      <c r="F28" s="29"/>
      <c r="G28" s="29"/>
      <c r="H28" s="29"/>
      <c r="I28" s="29"/>
      <c r="J28" s="23"/>
      <c r="K28" s="23"/>
      <c r="L28" s="23"/>
      <c r="M28" s="50" t="str">
        <f t="shared" si="5"/>
        <v/>
      </c>
      <c r="N28" s="53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ht="25" customHeight="1" spans="2:44">
      <c r="B29" s="23" t="str">
        <f t="shared" si="4"/>
        <v>-</v>
      </c>
      <c r="C29" s="24"/>
      <c r="D29" s="25"/>
      <c r="E29" s="26"/>
      <c r="F29" s="29"/>
      <c r="G29" s="29"/>
      <c r="H29" s="29"/>
      <c r="I29" s="29"/>
      <c r="J29" s="23"/>
      <c r="K29" s="23"/>
      <c r="L29" s="23"/>
      <c r="M29" s="50" t="str">
        <f t="shared" si="5"/>
        <v/>
      </c>
      <c r="N29" s="53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</row>
    <row r="30" ht="25" customHeight="1" spans="2:44">
      <c r="B30" s="23" t="str">
        <f t="shared" si="4"/>
        <v>-</v>
      </c>
      <c r="C30" s="24"/>
      <c r="D30" s="25"/>
      <c r="E30" s="26"/>
      <c r="F30" s="29"/>
      <c r="G30" s="29"/>
      <c r="H30" s="29"/>
      <c r="I30" s="29"/>
      <c r="J30" s="23"/>
      <c r="K30" s="23"/>
      <c r="L30" s="23"/>
      <c r="M30" s="50" t="str">
        <f t="shared" si="5"/>
        <v/>
      </c>
      <c r="N30" s="53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ht="25" customHeight="1" spans="2:44">
      <c r="B31" s="23" t="str">
        <f t="shared" si="4"/>
        <v>-</v>
      </c>
      <c r="C31" s="24"/>
      <c r="D31" s="25"/>
      <c r="E31" s="26"/>
      <c r="F31" s="30"/>
      <c r="G31" s="30"/>
      <c r="H31" s="30"/>
      <c r="I31" s="55"/>
      <c r="J31" s="56"/>
      <c r="K31" s="57"/>
      <c r="L31" s="58"/>
      <c r="M31" s="50" t="str">
        <f t="shared" si="5"/>
        <v/>
      </c>
      <c r="N31" s="53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</row>
    <row r="32" ht="25" customHeight="1" spans="2:44">
      <c r="B32" s="23" t="str">
        <f t="shared" si="4"/>
        <v>-</v>
      </c>
      <c r="C32" s="24"/>
      <c r="D32" s="25"/>
      <c r="E32" s="26"/>
      <c r="F32" s="30"/>
      <c r="G32" s="30"/>
      <c r="H32" s="30"/>
      <c r="I32" s="55"/>
      <c r="J32" s="56"/>
      <c r="K32" s="57"/>
      <c r="L32" s="58"/>
      <c r="M32" s="50" t="str">
        <f t="shared" si="5"/>
        <v/>
      </c>
      <c r="N32" s="5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ht="25" customHeight="1" spans="2:44">
      <c r="B33" s="23" t="str">
        <f t="shared" si="4"/>
        <v>-</v>
      </c>
      <c r="C33" s="24"/>
      <c r="D33" s="25"/>
      <c r="E33" s="26"/>
      <c r="F33" s="30"/>
      <c r="G33" s="30"/>
      <c r="H33" s="30"/>
      <c r="I33" s="55"/>
      <c r="J33" s="56"/>
      <c r="K33" s="57"/>
      <c r="L33" s="58"/>
      <c r="M33" s="50" t="str">
        <f t="shared" si="5"/>
        <v/>
      </c>
      <c r="N33" s="53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</row>
    <row r="34" ht="25" customHeight="1" spans="2:44">
      <c r="B34" s="23" t="str">
        <f t="shared" si="4"/>
        <v>-</v>
      </c>
      <c r="C34" s="24"/>
      <c r="D34" s="25"/>
      <c r="E34" s="26"/>
      <c r="F34" s="30"/>
      <c r="G34" s="30"/>
      <c r="H34" s="30"/>
      <c r="I34" s="55"/>
      <c r="J34" s="56"/>
      <c r="K34" s="57"/>
      <c r="L34" s="58"/>
      <c r="M34" s="50" t="str">
        <f t="shared" si="5"/>
        <v/>
      </c>
      <c r="N34" s="53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</row>
    <row r="35" ht="25" customHeight="1" spans="2:44">
      <c r="B35" s="23" t="str">
        <f t="shared" si="4"/>
        <v>-</v>
      </c>
      <c r="C35" s="24"/>
      <c r="D35" s="25"/>
      <c r="E35" s="26"/>
      <c r="F35" s="30"/>
      <c r="G35" s="30"/>
      <c r="H35" s="30"/>
      <c r="I35" s="55"/>
      <c r="J35" s="56"/>
      <c r="K35" s="57"/>
      <c r="L35" s="58"/>
      <c r="M35" s="50" t="str">
        <f t="shared" si="5"/>
        <v/>
      </c>
      <c r="N35" s="53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</row>
    <row r="36" ht="25" customHeight="1" spans="2:44">
      <c r="B36" s="23" t="str">
        <f t="shared" si="4"/>
        <v>-</v>
      </c>
      <c r="C36" s="24"/>
      <c r="D36" s="25"/>
      <c r="E36" s="26"/>
      <c r="F36" s="30"/>
      <c r="G36" s="30"/>
      <c r="H36" s="30"/>
      <c r="I36" s="55"/>
      <c r="J36" s="56"/>
      <c r="K36" s="57"/>
      <c r="L36" s="58"/>
      <c r="M36" s="50" t="str">
        <f t="shared" si="5"/>
        <v/>
      </c>
      <c r="N36" s="53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ht="25" customHeight="1" spans="2:44">
      <c r="B37" s="23" t="str">
        <f t="shared" si="4"/>
        <v>-</v>
      </c>
      <c r="C37" s="24"/>
      <c r="D37" s="25"/>
      <c r="E37" s="26"/>
      <c r="F37" s="30"/>
      <c r="G37" s="30"/>
      <c r="H37" s="30"/>
      <c r="I37" s="55"/>
      <c r="J37" s="56"/>
      <c r="K37" s="57"/>
      <c r="L37" s="58"/>
      <c r="M37" s="50" t="str">
        <f t="shared" si="5"/>
        <v/>
      </c>
      <c r="N37" s="53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ht="25" customHeight="1" spans="2:44">
      <c r="B38" s="23" t="str">
        <f t="shared" si="4"/>
        <v>-</v>
      </c>
      <c r="C38" s="24"/>
      <c r="D38" s="25"/>
      <c r="E38" s="26"/>
      <c r="F38" s="30"/>
      <c r="G38" s="30"/>
      <c r="H38" s="30"/>
      <c r="I38" s="55"/>
      <c r="J38" s="56"/>
      <c r="K38" s="57"/>
      <c r="L38" s="58"/>
      <c r="M38" s="50" t="str">
        <f t="shared" si="5"/>
        <v/>
      </c>
      <c r="N38" s="53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ht="25" customHeight="1" spans="2:44">
      <c r="B39" s="23" t="str">
        <f t="shared" si="4"/>
        <v>-</v>
      </c>
      <c r="C39" s="24"/>
      <c r="D39" s="25"/>
      <c r="E39" s="26"/>
      <c r="F39" s="30"/>
      <c r="G39" s="30"/>
      <c r="H39" s="30"/>
      <c r="I39" s="55"/>
      <c r="J39" s="56"/>
      <c r="K39" s="57"/>
      <c r="L39" s="58"/>
      <c r="M39" s="50" t="str">
        <f t="shared" si="5"/>
        <v/>
      </c>
      <c r="N39" s="53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ht="25" customHeight="1" spans="2:44">
      <c r="B40" s="23" t="str">
        <f t="shared" si="4"/>
        <v>-</v>
      </c>
      <c r="C40" s="24"/>
      <c r="D40" s="25"/>
      <c r="E40" s="26"/>
      <c r="F40" s="30"/>
      <c r="G40" s="30"/>
      <c r="H40" s="30"/>
      <c r="I40" s="55"/>
      <c r="J40" s="56"/>
      <c r="K40" s="57"/>
      <c r="L40" s="58"/>
      <c r="M40" s="50" t="str">
        <f t="shared" si="5"/>
        <v/>
      </c>
      <c r="N40" s="53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</sheetData>
  <mergeCells count="47">
    <mergeCell ref="D6:K6"/>
    <mergeCell ref="C9:D9"/>
    <mergeCell ref="E9:F9"/>
    <mergeCell ref="G9:H9"/>
    <mergeCell ref="I9:J9"/>
    <mergeCell ref="C13:D13"/>
    <mergeCell ref="E13:F13"/>
    <mergeCell ref="G13:H13"/>
    <mergeCell ref="I13:J13"/>
    <mergeCell ref="B15:C15"/>
    <mergeCell ref="D15:E15"/>
    <mergeCell ref="F15:G15"/>
    <mergeCell ref="H15:I15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11:D12"/>
    <mergeCell ref="E11:F12"/>
    <mergeCell ref="G11:H12"/>
    <mergeCell ref="I11:J12"/>
    <mergeCell ref="C7:D8"/>
    <mergeCell ref="E7:F8"/>
    <mergeCell ref="G7:H8"/>
    <mergeCell ref="D4:K5"/>
    <mergeCell ref="AO12:AR13"/>
    <mergeCell ref="AN14:AR15"/>
  </mergeCells>
  <conditionalFormatting sqref="I19:I40">
    <cfRule type="cellIs" dxfId="0" priority="3" operator="equal">
      <formula>"一般"</formula>
    </cfRule>
    <cfRule type="cellIs" dxfId="1" priority="4" operator="equal">
      <formula>"不重要"</formula>
    </cfRule>
    <cfRule type="cellIs" dxfId="2" priority="5" operator="equal">
      <formula>"重要"</formula>
    </cfRule>
    <cfRule type="containsText" dxfId="3" priority="6" operator="between" text="非常重要">
      <formula>NOT(ISERROR(SEARCH("非常重要",I19)))</formula>
    </cfRule>
  </conditionalFormatting>
  <conditionalFormatting sqref="M18:M40">
    <cfRule type="iconSet" priority="7">
      <iconSet iconSet="3Symbols" showValue="0">
        <cfvo type="percent" val="0"/>
        <cfvo type="percent" val="33"/>
        <cfvo type="percent" val="67"/>
      </iconSet>
    </cfRule>
  </conditionalFormatting>
  <conditionalFormatting sqref="M19:M40">
    <cfRule type="containsText" dxfId="3" priority="2" operator="between" text="未完成">
      <formula>NOT(ISERROR(SEARCH("未完成",M19)))</formula>
    </cfRule>
  </conditionalFormatting>
  <conditionalFormatting sqref="N19:AR40">
    <cfRule type="expression" dxfId="4" priority="1">
      <formula>AND(N$16&gt;=$F19,N$16&lt;=$G19)</formula>
    </cfRule>
  </conditionalFormatting>
  <dataValidations count="2">
    <dataValidation type="list" allowBlank="1" showInputMessage="1" showErrorMessage="1" sqref="I19:I40">
      <formula1>"非常重要,重要,一般,不重要"</formula1>
    </dataValidation>
    <dataValidation type="list" allowBlank="1" showInputMessage="1" showErrorMessage="1" sqref="J19:L40">
      <formula1>"√,X"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2020-06-01T06:06:00Z</dcterms:created>
  <dcterms:modified xsi:type="dcterms:W3CDTF">2021-07-04T11:14:50Z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B671390C84794A7CA809A87863E966B5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v1.0_mb_QhDFqnaHxU3DaKdB8ZleNA==</vt:lpwstr>
  </property>
</Properties>
</file>