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<sst xmlns="http://schemas.openxmlformats.org/spreadsheetml/2006/main" count="45" uniqueCount="43">
  <si>
    <t>工作计划表-进度表</t>
  </si>
  <si>
    <t>总任务</t>
  </si>
  <si>
    <t>总任务数量</t>
  </si>
  <si>
    <t>2代表已完成</t>
  </si>
  <si>
    <t>已完成</t>
  </si>
  <si>
    <t>1代表进行中</t>
  </si>
  <si>
    <t>进行中</t>
  </si>
  <si>
    <t>年</t>
  </si>
  <si>
    <t>月</t>
  </si>
  <si>
    <t>今日时间</t>
  </si>
  <si>
    <t>0代表未开始</t>
  </si>
  <si>
    <t>未开始</t>
  </si>
  <si>
    <t>一</t>
  </si>
  <si>
    <t>二</t>
  </si>
  <si>
    <t>三</t>
  </si>
  <si>
    <t>四</t>
  </si>
  <si>
    <t>五</t>
  </si>
  <si>
    <t>六</t>
  </si>
  <si>
    <t>日</t>
  </si>
  <si>
    <t>序号</t>
  </si>
  <si>
    <t>开始时间</t>
  </si>
  <si>
    <t>共耗时</t>
  </si>
  <si>
    <t>完成时间</t>
  </si>
  <si>
    <t>计划事项</t>
  </si>
  <si>
    <t>重要程度</t>
  </si>
  <si>
    <t>完成状态</t>
  </si>
  <si>
    <t>去开年会</t>
  </si>
  <si>
    <t>☆</t>
  </si>
  <si>
    <t>总部庆祝</t>
  </si>
  <si>
    <t>☆☆</t>
  </si>
  <si>
    <t>去进货</t>
  </si>
  <si>
    <t>☆☆☆</t>
  </si>
  <si>
    <t>输入事项1</t>
  </si>
  <si>
    <t>☆☆☆☆☆</t>
  </si>
  <si>
    <t>输入事项2</t>
  </si>
  <si>
    <t>输入事项4</t>
  </si>
  <si>
    <t>1、</t>
  </si>
  <si>
    <t>输入事项5</t>
  </si>
  <si>
    <t>☆☆☆☆</t>
  </si>
  <si>
    <t>2、</t>
  </si>
  <si>
    <t>3、</t>
  </si>
  <si>
    <t>4、</t>
  </si>
  <si>
    <t>5、</t>
  </si>
</sst>
</file>

<file path=xl/styles.xml><?xml version="1.0" encoding="utf-8"?>
<styleSheet xmlns="http://schemas.openxmlformats.org/spreadsheetml/2006/main">
  <numFmts count="7">
    <numFmt numFmtId="176" formatCode="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/m/d;@"/>
    <numFmt numFmtId="41" formatCode="_ * #,##0_ ;_ * \-#,##0_ ;_ * &quot;-&quot;_ ;_ @_ "/>
    <numFmt numFmtId="43" formatCode="_ * #,##0.00_ ;_ * \-#,##0.00_ ;_ * &quot;-&quot;??_ ;_ @_ "/>
    <numFmt numFmtId="178" formatCode="[=0]&quot;&quot;;General"/>
  </numFmts>
  <fonts count="32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12"/>
      <color theme="1"/>
      <name val="字魂45号-冰宇雅宋"/>
      <charset val="134"/>
    </font>
    <font>
      <b/>
      <sz val="22"/>
      <color rgb="FFA52A87"/>
      <name val="字魂45号-冰宇雅宋"/>
      <charset val="134"/>
    </font>
    <font>
      <b/>
      <sz val="12"/>
      <color theme="0"/>
      <name val="字魂45号-冰宇雅宋"/>
      <charset val="134"/>
    </font>
    <font>
      <b/>
      <sz val="12"/>
      <color rgb="FFA52A87"/>
      <name val="字魂45号-冰宇雅宋"/>
      <charset val="134"/>
    </font>
    <font>
      <b/>
      <sz val="22"/>
      <color theme="1"/>
      <name val="字魂45号-冰宇雅宋"/>
      <charset val="134"/>
    </font>
    <font>
      <b/>
      <sz val="11"/>
      <color theme="0"/>
      <name val="字魂45号-冰宇雅宋"/>
      <charset val="134"/>
    </font>
    <font>
      <b/>
      <sz val="11"/>
      <name val="字魂45号-冰宇雅宋"/>
      <charset val="134"/>
    </font>
    <font>
      <b/>
      <sz val="11"/>
      <color rgb="FFFF0000"/>
      <name val="微软雅黑"/>
      <charset val="134"/>
    </font>
    <font>
      <b/>
      <sz val="11"/>
      <color rgb="FFFF0000"/>
      <name val="字魂45号-冰宇雅宋"/>
      <charset val="134"/>
    </font>
    <font>
      <b/>
      <sz val="16"/>
      <color theme="0"/>
      <name val="字魂45号-冰宇雅宋"/>
      <charset val="134"/>
    </font>
    <font>
      <b/>
      <sz val="16"/>
      <name val="字魂45号-冰宇雅宋"/>
      <charset val="134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AACDC"/>
        <bgColor indexed="64"/>
      </patternFill>
    </fill>
    <fill>
      <patternFill patternType="solid">
        <fgColor rgb="FFA52A87"/>
        <bgColor indexed="64"/>
      </patternFill>
    </fill>
    <fill>
      <patternFill patternType="solid">
        <fgColor rgb="FFF7DEF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/>
      <top/>
      <bottom style="thin">
        <color theme="0" tint="-0.25"/>
      </bottom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8" fillId="14" borderId="10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9" fillId="31" borderId="11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Border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9" fontId="1" fillId="0" borderId="0" xfId="11" applyFont="1" applyFill="1" applyBorder="1" applyAlignment="1">
      <alignment horizontal="right" vertical="center"/>
    </xf>
    <xf numFmtId="177" fontId="3" fillId="2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7" fontId="5" fillId="4" borderId="2" xfId="0" applyNumberFormat="1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center" vertical="center"/>
    </xf>
    <xf numFmtId="9" fontId="6" fillId="0" borderId="0" xfId="11" applyFont="1" applyFill="1" applyBorder="1" applyAlignment="1">
      <alignment horizontal="right" vertical="center"/>
    </xf>
    <xf numFmtId="177" fontId="7" fillId="0" borderId="0" xfId="0" applyNumberFormat="1" applyFont="1" applyFill="1" applyBorder="1" applyAlignment="1">
      <alignment horizontal="center" vertical="center"/>
    </xf>
    <xf numFmtId="177" fontId="4" fillId="3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2" fillId="0" borderId="0" xfId="11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3" borderId="1" xfId="1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EAACDC"/>
      </font>
    </dxf>
  </dxfs>
  <tableStyles count="0" defaultTableStyle="TableStyleMedium2" defaultPivotStyle="PivotStyleLight16"/>
  <colors>
    <mruColors>
      <color rgb="00E0FDFD"/>
      <color rgb="00E7D7F3"/>
      <color rgb="00D65532"/>
      <color rgb="0068A490"/>
      <color rgb="00F3C883"/>
      <color rgb="00E9DCF5"/>
      <color rgb="00C29AE1"/>
      <color rgb="00EAACDC"/>
      <color rgb="00F7DEF1"/>
      <color rgb="00A52A8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3861930049442"/>
          <c:y val="0.280155542954773"/>
          <c:w val="0.479756498410369"/>
          <c:h val="0.631922392141589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7DEF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52A87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0.168470747115913"/>
                  <c:y val="0.16426141877167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438747482146"/>
                      <c:h val="0.21924746743849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字魂45号-冰宇雅宋" panose="00000500000000000000" charset="-122"/>
                    <a:ea typeface="字魂45号-冰宇雅宋" panose="00000500000000000000" charset="-122"/>
                    <a:cs typeface="字魂45号-冰宇雅宋" panose="00000500000000000000" charset="-122"/>
                    <a:sym typeface="字魂45号-冰宇雅宋" panose="00000500000000000000" charset="-122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Sheet1!$P$3:$P$4</c:f>
              <c:strCache>
                <c:ptCount val="2"/>
                <c:pt idx="0" c:formatCode="yyyy/m/d;@">
                  <c:v>总任务</c:v>
                </c:pt>
                <c:pt idx="1">
                  <c:v>已完成</c:v>
                </c:pt>
              </c:strCache>
            </c:strRef>
          </c:cat>
          <c:val>
            <c:numRef>
              <c:f>Sheet1!$Q$3:$Q$4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$D$6" horiz="1" max="12" min="1" page="10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14</xdr:row>
      <xdr:rowOff>123825</xdr:rowOff>
    </xdr:from>
    <xdr:to>
      <xdr:col>8</xdr:col>
      <xdr:colOff>9525</xdr:colOff>
      <xdr:row>15</xdr:row>
      <xdr:rowOff>133350</xdr:rowOff>
    </xdr:to>
    <xdr:sp>
      <xdr:nvSpPr>
        <xdr:cNvPr id="12" name="矩形 11"/>
        <xdr:cNvSpPr/>
      </xdr:nvSpPr>
      <xdr:spPr>
        <a:xfrm>
          <a:off x="163830" y="3781425"/>
          <a:ext cx="2240280" cy="276225"/>
        </a:xfrm>
        <a:prstGeom prst="rect">
          <a:avLst/>
        </a:prstGeom>
        <a:solidFill>
          <a:srgbClr val="EAACD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ctr"/>
          <a:r>
            <a:rPr lang="zh-CN" altLang="en-US" sz="1200" b="1">
              <a:solidFill>
                <a:srgbClr val="A52A87"/>
              </a:solidFill>
              <a:latin typeface="字魂45号-冰宇雅宋" panose="00000500000000000000" charset="-122"/>
              <a:ea typeface="字魂45号-冰宇雅宋" panose="00000500000000000000" charset="-122"/>
            </a:rPr>
            <a:t>最重要事件列表</a:t>
          </a:r>
          <a:endParaRPr lang="zh-CN" altLang="en-US" sz="1200" b="1">
            <a:solidFill>
              <a:srgbClr val="A52A87"/>
            </a:solidFill>
            <a:latin typeface="字魂45号-冰宇雅宋" panose="00000500000000000000" charset="-122"/>
            <a:ea typeface="字魂45号-冰宇雅宋" panose="00000500000000000000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</xdr:row>
          <xdr:rowOff>191135</xdr:rowOff>
        </xdr:from>
        <xdr:to>
          <xdr:col>5</xdr:col>
          <xdr:colOff>35560</xdr:colOff>
          <xdr:row>4</xdr:row>
          <xdr:rowOff>123825</xdr:rowOff>
        </xdr:to>
        <xdr:sp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52400" y="813435"/>
              <a:ext cx="1409065" cy="38989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1076325</xdr:colOff>
      <xdr:row>1</xdr:row>
      <xdr:rowOff>34925</xdr:rowOff>
    </xdr:from>
    <xdr:to>
      <xdr:col>12</xdr:col>
      <xdr:colOff>973455</xdr:colOff>
      <xdr:row>7</xdr:row>
      <xdr:rowOff>110490</xdr:rowOff>
    </xdr:to>
    <xdr:graphicFrame>
      <xdr:nvGraphicFramePr>
        <xdr:cNvPr id="16" name="图表 15"/>
        <xdr:cNvGraphicFramePr/>
      </xdr:nvGraphicFramePr>
      <xdr:xfrm>
        <a:off x="4196080" y="149225"/>
        <a:ext cx="1356360" cy="1701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88265</xdr:colOff>
      <xdr:row>2</xdr:row>
      <xdr:rowOff>38100</xdr:rowOff>
    </xdr:from>
    <xdr:to>
      <xdr:col>11</xdr:col>
      <xdr:colOff>438150</xdr:colOff>
      <xdr:row>6</xdr:row>
      <xdr:rowOff>132715</xdr:rowOff>
    </xdr:to>
    <xdr:sp>
      <xdr:nvSpPr>
        <xdr:cNvPr id="17" name="文本框 16"/>
        <xdr:cNvSpPr txBox="1"/>
      </xdr:nvSpPr>
      <xdr:spPr>
        <a:xfrm>
          <a:off x="4284345" y="660400"/>
          <a:ext cx="349885" cy="10598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zh-CN" altLang="en-US" sz="1100" b="1">
              <a:latin typeface="字魂45号-冰宇雅宋" panose="00000500000000000000" charset="-122"/>
              <a:ea typeface="字魂45号-冰宇雅宋" panose="00000500000000000000" charset="-122"/>
            </a:rPr>
            <a:t>已完成</a:t>
          </a:r>
          <a:endParaRPr lang="zh-CN" altLang="en-US" sz="1100" b="1">
            <a:latin typeface="字魂45号-冰宇雅宋" panose="00000500000000000000" charset="-122"/>
            <a:ea typeface="字魂45号-冰宇雅宋" panose="00000500000000000000" charset="-122"/>
          </a:endParaRPr>
        </a:p>
        <a:p>
          <a:pPr algn="ctr"/>
          <a:r>
            <a:rPr lang="zh-CN" altLang="en-US" sz="1100" b="1">
              <a:latin typeface="字魂45号-冰宇雅宋" panose="00000500000000000000" charset="-122"/>
              <a:ea typeface="字魂45号-冰宇雅宋" panose="00000500000000000000" charset="-122"/>
            </a:rPr>
            <a:t>占比</a:t>
          </a:r>
          <a:endParaRPr lang="zh-CN" altLang="en-US" sz="1100" b="1">
            <a:latin typeface="字魂45号-冰宇雅宋" panose="00000500000000000000" charset="-122"/>
            <a:ea typeface="字魂45号-冰宇雅宋" panose="00000500000000000000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1206;&#33655;&#21326;\AppData\Roaming\Kingsoft\office6\templates\download\08246ab5-588d-49f0-86a0-f3f03e2c250c\&#24037;&#20316;&#35745;&#21010;&#34920;-&#20219;&#21153;&#32479;&#35745;&#34920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顶峰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R26"/>
  <sheetViews>
    <sheetView showGridLines="0" tabSelected="1" workbookViewId="0">
      <selection activeCell="U17" sqref="U17"/>
    </sheetView>
  </sheetViews>
  <sheetFormatPr defaultColWidth="9" defaultRowHeight="13.5" customHeight="1"/>
  <cols>
    <col min="1" max="1" width="2.25" style="3" customWidth="1"/>
    <col min="2" max="2" width="7" style="3" customWidth="1"/>
    <col min="3" max="5" width="4.33333333333333" style="3" customWidth="1"/>
    <col min="6" max="8" width="4.22222222222222" style="3" customWidth="1"/>
    <col min="9" max="9" width="1.37962962962963" style="3" customWidth="1"/>
    <col min="10" max="10" width="13.7777777777778" style="4" customWidth="1"/>
    <col min="11" max="11" width="11.1111111111111" style="5" customWidth="1"/>
    <col min="12" max="12" width="8.66666666666667" style="5" customWidth="1"/>
    <col min="13" max="13" width="11.1111111111111" style="5" customWidth="1"/>
    <col min="14" max="14" width="13.8888888888889" style="5" customWidth="1"/>
    <col min="15" max="15" width="11.1111111111111" style="6" customWidth="1"/>
    <col min="16" max="17" width="8" style="5" customWidth="1"/>
    <col min="18" max="18" width="2.25" style="5" customWidth="1"/>
    <col min="19" max="19" width="1" style="3" customWidth="1"/>
    <col min="20" max="16384" width="9" style="3"/>
  </cols>
  <sheetData>
    <row r="1" ht="9" customHeight="1"/>
    <row r="2" s="1" customFormat="1" ht="40" customHeight="1" spans="2:18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5"/>
    </row>
    <row r="3" s="1" customFormat="1" ht="16" customHeight="1" spans="10:18">
      <c r="J3" s="13"/>
      <c r="K3" s="13"/>
      <c r="L3" s="13"/>
      <c r="M3" s="13"/>
      <c r="N3" s="13"/>
      <c r="O3" s="14"/>
      <c r="P3" s="15" t="s">
        <v>1</v>
      </c>
      <c r="Q3" s="31">
        <f>K4</f>
        <v>9</v>
      </c>
      <c r="R3" s="5"/>
    </row>
    <row r="4" s="1" customFormat="1" ht="20" customHeight="1" spans="10:18">
      <c r="J4" s="16" t="s">
        <v>2</v>
      </c>
      <c r="K4" s="17">
        <f>SUM(Q4:Q6)</f>
        <v>9</v>
      </c>
      <c r="L4" s="13"/>
      <c r="M4" s="13"/>
      <c r="N4" s="18" t="s">
        <v>3</v>
      </c>
      <c r="O4" s="18">
        <v>2</v>
      </c>
      <c r="P4" s="18" t="s">
        <v>4</v>
      </c>
      <c r="Q4" s="32">
        <f>COUNTIFS($Q$9:$Q$2098,$P4)</f>
        <v>4</v>
      </c>
      <c r="R4" s="5"/>
    </row>
    <row r="5" s="1" customFormat="1" ht="20" customHeight="1" spans="10:18">
      <c r="J5" s="13"/>
      <c r="K5" s="13"/>
      <c r="L5" s="13"/>
      <c r="M5" s="13"/>
      <c r="N5" s="18" t="s">
        <v>5</v>
      </c>
      <c r="O5" s="18">
        <v>1</v>
      </c>
      <c r="P5" s="18" t="s">
        <v>6</v>
      </c>
      <c r="Q5" s="32">
        <f>COUNTIFS($Q$9:$Q$2098,$P5)</f>
        <v>3</v>
      </c>
      <c r="R5" s="5"/>
    </row>
    <row r="6" s="2" customFormat="1" ht="20" customHeight="1" spans="2:18">
      <c r="B6" s="8">
        <v>2021</v>
      </c>
      <c r="C6" s="9" t="s">
        <v>7</v>
      </c>
      <c r="D6" s="8">
        <v>4</v>
      </c>
      <c r="E6" s="9" t="s">
        <v>8</v>
      </c>
      <c r="J6" s="16" t="s">
        <v>9</v>
      </c>
      <c r="K6" s="9">
        <f ca="1">TODAY()</f>
        <v>44381</v>
      </c>
      <c r="L6" s="19"/>
      <c r="M6" s="19"/>
      <c r="N6" s="18" t="s">
        <v>10</v>
      </c>
      <c r="O6" s="20">
        <v>0</v>
      </c>
      <c r="P6" s="20" t="s">
        <v>11</v>
      </c>
      <c r="Q6" s="32">
        <f>COUNTIFS($Q$9:$Q$2098,$P6)</f>
        <v>2</v>
      </c>
      <c r="R6" s="33"/>
    </row>
    <row r="7" s="2" customFormat="1" ht="12" customHeight="1" spans="15:18">
      <c r="O7" s="21"/>
      <c r="R7" s="33"/>
    </row>
    <row r="8" s="3" customFormat="1" ht="25" customHeight="1" spans="2:18">
      <c r="B8" s="10" t="s">
        <v>12</v>
      </c>
      <c r="C8" s="10" t="s">
        <v>13</v>
      </c>
      <c r="D8" s="10" t="s">
        <v>14</v>
      </c>
      <c r="E8" s="10" t="s">
        <v>15</v>
      </c>
      <c r="F8" s="10" t="s">
        <v>16</v>
      </c>
      <c r="G8" s="10" t="s">
        <v>17</v>
      </c>
      <c r="H8" s="10" t="s">
        <v>18</v>
      </c>
      <c r="J8" s="22" t="s">
        <v>19</v>
      </c>
      <c r="K8" s="23" t="s">
        <v>20</v>
      </c>
      <c r="L8" s="23" t="s">
        <v>21</v>
      </c>
      <c r="M8" s="23" t="s">
        <v>22</v>
      </c>
      <c r="N8" s="23" t="s">
        <v>23</v>
      </c>
      <c r="O8" s="24" t="s">
        <v>24</v>
      </c>
      <c r="P8" s="25" t="s">
        <v>25</v>
      </c>
      <c r="Q8" s="34"/>
      <c r="R8" s="5"/>
    </row>
    <row r="9" s="3" customFormat="1" ht="21" customHeight="1" spans="2:18">
      <c r="B9" s="11">
        <f t="shared" ref="B9:B14" si="0">DATE($B$6,$D$6,1)-WEEKDAY(DATE($B$6,$D$6,1),2)+COLUMN(A1)+(ROW(1:1)-1)*7</f>
        <v>44284</v>
      </c>
      <c r="C9" s="11">
        <f t="shared" ref="C9:H9" si="1">DATE($B$6,$D$6,1)-WEEKDAY(DATE($B$6,$D$6,1),2)+COLUMN(B1)+(ROW(1:1)-1)*7</f>
        <v>44285</v>
      </c>
      <c r="D9" s="11">
        <f t="shared" si="1"/>
        <v>44286</v>
      </c>
      <c r="E9" s="11">
        <f t="shared" si="1"/>
        <v>44287</v>
      </c>
      <c r="F9" s="11">
        <f t="shared" si="1"/>
        <v>44288</v>
      </c>
      <c r="G9" s="11">
        <f t="shared" si="1"/>
        <v>44289</v>
      </c>
      <c r="H9" s="11">
        <f t="shared" si="1"/>
        <v>44290</v>
      </c>
      <c r="J9" s="26">
        <v>1</v>
      </c>
      <c r="K9" s="27">
        <v>44294</v>
      </c>
      <c r="L9" s="28">
        <f>IF(J9="","",M9-K9)</f>
        <v>0</v>
      </c>
      <c r="M9" s="27">
        <v>44294</v>
      </c>
      <c r="N9" s="26" t="s">
        <v>26</v>
      </c>
      <c r="O9" s="29" t="s">
        <v>27</v>
      </c>
      <c r="P9" s="30">
        <f>IF(J9="","",IF(Q9="已完成",2,IF(Q9="进行中",1,0)))</f>
        <v>2</v>
      </c>
      <c r="Q9" s="26" t="str">
        <f t="shared" ref="Q9:Q26" si="2">IF(J9="","",IF(AND(M9=K9,M9&lt;&gt;0),"已完成",IF(K9="","未开始","进行中")))</f>
        <v>已完成</v>
      </c>
      <c r="R9" s="5"/>
    </row>
    <row r="10" s="3" customFormat="1" ht="21" customHeight="1" spans="2:18">
      <c r="B10" s="11">
        <f t="shared" si="0"/>
        <v>44291</v>
      </c>
      <c r="C10" s="11">
        <f>DATE($B$6,$D$6,1)-WEEKDAY(DATE($B$6,$D$6,1),2)+COLUMN(B2)+(ROW(2:2)-1)*7</f>
        <v>44292</v>
      </c>
      <c r="D10" s="11">
        <f>DATE($B$6,$D$6,1)-WEEKDAY(DATE($B$6,$D$6,1),2)+COLUMN(C2)+(ROW(2:2)-1)*7</f>
        <v>44293</v>
      </c>
      <c r="E10" s="11">
        <f>DATE($B$6,$D$6,1)-WEEKDAY(DATE($B$6,$D$6,1),2)+COLUMN(D2)+(ROW(2:2)-1)*7</f>
        <v>44294</v>
      </c>
      <c r="F10" s="11">
        <f>DATE($B$6,$D$6,1)-WEEKDAY(DATE($B$6,$D$6,1),2)+COLUMN(E2)+(ROW(2:2)-1)*7</f>
        <v>44295</v>
      </c>
      <c r="G10" s="11">
        <f>DATE($B$6,$D$6,1)-WEEKDAY(DATE($B$6,$D$6,1),2)+COLUMN(F2)+(ROW(2:2)-1)*7</f>
        <v>44296</v>
      </c>
      <c r="H10" s="11">
        <f>DATE($B$6,$D$6,1)-WEEKDAY(DATE($B$6,$D$6,1),2)+COLUMN(G2)+(ROW(2:2)-1)*7</f>
        <v>44297</v>
      </c>
      <c r="J10" s="26">
        <v>2</v>
      </c>
      <c r="K10" s="27">
        <v>44198</v>
      </c>
      <c r="L10" s="28">
        <f t="shared" ref="L9:L26" si="3">IF(J10="","",M10-K10)</f>
        <v>0</v>
      </c>
      <c r="M10" s="27">
        <v>44198</v>
      </c>
      <c r="N10" s="26" t="s">
        <v>28</v>
      </c>
      <c r="O10" s="29" t="s">
        <v>29</v>
      </c>
      <c r="P10" s="30">
        <f t="shared" ref="P9:P26" si="4">IF(J10="","",IF(Q10="已完成",2,IF(Q10="进行中",1,0)))</f>
        <v>2</v>
      </c>
      <c r="Q10" s="26" t="str">
        <f t="shared" si="2"/>
        <v>已完成</v>
      </c>
      <c r="R10" s="5"/>
    </row>
    <row r="11" s="3" customFormat="1" ht="21" customHeight="1" spans="2:18">
      <c r="B11" s="11">
        <f t="shared" si="0"/>
        <v>44298</v>
      </c>
      <c r="C11" s="11">
        <f>DATE($B$6,$D$6,1)-WEEKDAY(DATE($B$6,$D$6,1),2)+COLUMN(B3)+(ROW(3:3)-1)*7</f>
        <v>44299</v>
      </c>
      <c r="D11" s="11">
        <f>DATE($B$6,$D$6,1)-WEEKDAY(DATE($B$6,$D$6,1),2)+COLUMN(C3)+(ROW(3:3)-1)*7</f>
        <v>44300</v>
      </c>
      <c r="E11" s="11">
        <f>DATE($B$6,$D$6,1)-WEEKDAY(DATE($B$6,$D$6,1),2)+COLUMN(D3)+(ROW(3:3)-1)*7</f>
        <v>44301</v>
      </c>
      <c r="F11" s="11">
        <f>DATE($B$6,$D$6,1)-WEEKDAY(DATE($B$6,$D$6,1),2)+COLUMN(E3)+(ROW(3:3)-1)*7</f>
        <v>44302</v>
      </c>
      <c r="G11" s="11">
        <f>DATE($B$6,$D$6,1)-WEEKDAY(DATE($B$6,$D$6,1),2)+COLUMN(F3)+(ROW(3:3)-1)*7</f>
        <v>44303</v>
      </c>
      <c r="H11" s="11">
        <f>DATE($B$6,$D$6,1)-WEEKDAY(DATE($B$6,$D$6,1),2)+COLUMN(G3)+(ROW(3:3)-1)*7</f>
        <v>44304</v>
      </c>
      <c r="J11" s="26">
        <v>3</v>
      </c>
      <c r="K11" s="27">
        <v>44210</v>
      </c>
      <c r="L11" s="28">
        <f t="shared" si="3"/>
        <v>86</v>
      </c>
      <c r="M11" s="27">
        <v>44296</v>
      </c>
      <c r="N11" s="26" t="s">
        <v>30</v>
      </c>
      <c r="O11" s="29" t="s">
        <v>31</v>
      </c>
      <c r="P11" s="30">
        <f t="shared" si="4"/>
        <v>1</v>
      </c>
      <c r="Q11" s="26" t="str">
        <f t="shared" si="2"/>
        <v>进行中</v>
      </c>
      <c r="R11" s="5"/>
    </row>
    <row r="12" s="3" customFormat="1" ht="21" customHeight="1" spans="2:18">
      <c r="B12" s="11">
        <f t="shared" si="0"/>
        <v>44305</v>
      </c>
      <c r="C12" s="11">
        <f>DATE($B$6,$D$6,1)-WEEKDAY(DATE($B$6,$D$6,1),2)+COLUMN(B4)+(ROW(4:4)-1)*7</f>
        <v>44306</v>
      </c>
      <c r="D12" s="11">
        <f>DATE($B$6,$D$6,1)-WEEKDAY(DATE($B$6,$D$6,1),2)+COLUMN(C4)+(ROW(4:4)-1)*7</f>
        <v>44307</v>
      </c>
      <c r="E12" s="11">
        <f>DATE($B$6,$D$6,1)-WEEKDAY(DATE($B$6,$D$6,1),2)+COLUMN(D4)+(ROW(4:4)-1)*7</f>
        <v>44308</v>
      </c>
      <c r="F12" s="11">
        <f>DATE($B$6,$D$6,1)-WEEKDAY(DATE($B$6,$D$6,1),2)+COLUMN(E4)+(ROW(4:4)-1)*7</f>
        <v>44309</v>
      </c>
      <c r="G12" s="11">
        <f>DATE($B$6,$D$6,1)-WEEKDAY(DATE($B$6,$D$6,1),2)+COLUMN(F4)+(ROW(4:4)-1)*7</f>
        <v>44310</v>
      </c>
      <c r="H12" s="11">
        <f>DATE($B$6,$D$6,1)-WEEKDAY(DATE($B$6,$D$6,1),2)+COLUMN(G4)+(ROW(4:4)-1)*7</f>
        <v>44311</v>
      </c>
      <c r="J12" s="26">
        <v>4</v>
      </c>
      <c r="K12" s="27"/>
      <c r="L12" s="28">
        <f t="shared" si="3"/>
        <v>0</v>
      </c>
      <c r="M12" s="27"/>
      <c r="N12" s="26"/>
      <c r="O12" s="30"/>
      <c r="P12" s="30">
        <f t="shared" si="4"/>
        <v>0</v>
      </c>
      <c r="Q12" s="26" t="str">
        <f t="shared" si="2"/>
        <v>未开始</v>
      </c>
      <c r="R12" s="5"/>
    </row>
    <row r="13" s="3" customFormat="1" ht="21" customHeight="1" spans="2:18">
      <c r="B13" s="11">
        <f t="shared" si="0"/>
        <v>44312</v>
      </c>
      <c r="C13" s="11">
        <f>DATE($B$6,$D$6,1)-WEEKDAY(DATE($B$6,$D$6,1),2)+COLUMN(B5)+(ROW(5:5)-1)*7</f>
        <v>44313</v>
      </c>
      <c r="D13" s="11">
        <f>DATE($B$6,$D$6,1)-WEEKDAY(DATE($B$6,$D$6,1),2)+COLUMN(C5)+(ROW(5:5)-1)*7</f>
        <v>44314</v>
      </c>
      <c r="E13" s="11">
        <f>DATE($B$6,$D$6,1)-WEEKDAY(DATE($B$6,$D$6,1),2)+COLUMN(D5)+(ROW(5:5)-1)*7</f>
        <v>44315</v>
      </c>
      <c r="F13" s="11">
        <f>DATE($B$6,$D$6,1)-WEEKDAY(DATE($B$6,$D$6,1),2)+COLUMN(E5)+(ROW(5:5)-1)*7</f>
        <v>44316</v>
      </c>
      <c r="G13" s="11">
        <f>DATE($B$6,$D$6,1)-WEEKDAY(DATE($B$6,$D$6,1),2)+COLUMN(F5)+(ROW(5:5)-1)*7</f>
        <v>44317</v>
      </c>
      <c r="H13" s="11">
        <f>DATE($B$6,$D$6,1)-WEEKDAY(DATE($B$6,$D$6,1),2)+COLUMN(G5)+(ROW(5:5)-1)*7</f>
        <v>44318</v>
      </c>
      <c r="J13" s="26">
        <v>5</v>
      </c>
      <c r="K13" s="27">
        <v>44212</v>
      </c>
      <c r="L13" s="28">
        <f t="shared" si="3"/>
        <v>86</v>
      </c>
      <c r="M13" s="27">
        <v>44298</v>
      </c>
      <c r="N13" s="26" t="s">
        <v>32</v>
      </c>
      <c r="O13" s="29" t="s">
        <v>33</v>
      </c>
      <c r="P13" s="30">
        <f t="shared" si="4"/>
        <v>1</v>
      </c>
      <c r="Q13" s="26" t="str">
        <f t="shared" si="2"/>
        <v>进行中</v>
      </c>
      <c r="R13" s="5"/>
    </row>
    <row r="14" s="3" customFormat="1" ht="21" customHeight="1" spans="2:18">
      <c r="B14" s="11">
        <f ca="1" t="shared" si="0"/>
        <v>44319</v>
      </c>
      <c r="C14" s="11">
        <f>DATE($B$6,$D$6,1)-WEEKDAY(DATE($B$6,$D$6,1),2)+COLUMN(B6)+(ROW(6:6)-1)*7</f>
        <v>44320</v>
      </c>
      <c r="D14" s="11">
        <f>DATE($B$6,$D$6,1)-WEEKDAY(DATE($B$6,$D$6,1),2)+COLUMN(C6)+(ROW(6:6)-1)*7</f>
        <v>44321</v>
      </c>
      <c r="E14" s="11">
        <f>DATE($B$6,$D$6,1)-WEEKDAY(DATE($B$6,$D$6,1),2)+COLUMN(D6)+(ROW(6:6)-1)*7</f>
        <v>44322</v>
      </c>
      <c r="F14" s="11">
        <f>DATE($B$6,$D$6,1)-WEEKDAY(DATE($B$6,$D$6,1),2)+COLUMN(E6)+(ROW(6:6)-1)*7</f>
        <v>44323</v>
      </c>
      <c r="G14" s="11">
        <f>DATE($B$6,$D$6,1)-WEEKDAY(DATE($B$6,$D$6,1),2)+COLUMN(F6)+(ROW(6:6)-1)*7</f>
        <v>44324</v>
      </c>
      <c r="H14" s="11">
        <f>DATE($B$6,$D$6,1)-WEEKDAY(DATE($B$6,$D$6,1),2)+COLUMN(G6)+(ROW(6:6)-1)*7</f>
        <v>44325</v>
      </c>
      <c r="J14" s="26">
        <v>6</v>
      </c>
      <c r="K14" s="27">
        <v>44234</v>
      </c>
      <c r="L14" s="28">
        <f t="shared" si="3"/>
        <v>0</v>
      </c>
      <c r="M14" s="27">
        <v>44234</v>
      </c>
      <c r="N14" s="26" t="s">
        <v>34</v>
      </c>
      <c r="O14" s="29" t="s">
        <v>27</v>
      </c>
      <c r="P14" s="30">
        <f t="shared" si="4"/>
        <v>2</v>
      </c>
      <c r="Q14" s="26" t="str">
        <f t="shared" si="2"/>
        <v>已完成</v>
      </c>
      <c r="R14" s="5"/>
    </row>
    <row r="15" s="3" customFormat="1" ht="21" customHeight="1" spans="10:18">
      <c r="J15" s="26">
        <v>7</v>
      </c>
      <c r="K15" s="27"/>
      <c r="L15" s="28">
        <f t="shared" si="3"/>
        <v>0</v>
      </c>
      <c r="M15" s="27"/>
      <c r="N15" s="26"/>
      <c r="O15" s="30"/>
      <c r="P15" s="30">
        <f t="shared" si="4"/>
        <v>0</v>
      </c>
      <c r="Q15" s="26" t="str">
        <f t="shared" si="2"/>
        <v>未开始</v>
      </c>
      <c r="R15" s="5"/>
    </row>
    <row r="16" s="3" customFormat="1" ht="21" customHeight="1" spans="10:18">
      <c r="J16" s="26">
        <v>8</v>
      </c>
      <c r="K16" s="27">
        <v>44301</v>
      </c>
      <c r="L16" s="28">
        <f t="shared" si="3"/>
        <v>0</v>
      </c>
      <c r="M16" s="27">
        <v>44301</v>
      </c>
      <c r="N16" s="26" t="s">
        <v>35</v>
      </c>
      <c r="O16" s="29" t="s">
        <v>31</v>
      </c>
      <c r="P16" s="30">
        <f t="shared" si="4"/>
        <v>2</v>
      </c>
      <c r="Q16" s="26" t="str">
        <f t="shared" si="2"/>
        <v>已完成</v>
      </c>
      <c r="R16" s="5"/>
    </row>
    <row r="17" s="3" customFormat="1" ht="21" customHeight="1" spans="2:18">
      <c r="B17" s="12" t="s">
        <v>36</v>
      </c>
      <c r="C17" s="12"/>
      <c r="D17" s="12"/>
      <c r="E17" s="12"/>
      <c r="F17" s="12"/>
      <c r="G17" s="12"/>
      <c r="H17" s="12"/>
      <c r="J17" s="26">
        <v>9</v>
      </c>
      <c r="K17" s="27">
        <v>44225</v>
      </c>
      <c r="L17" s="28">
        <f t="shared" si="3"/>
        <v>77</v>
      </c>
      <c r="M17" s="27">
        <v>44302</v>
      </c>
      <c r="N17" s="26" t="s">
        <v>37</v>
      </c>
      <c r="O17" s="29" t="s">
        <v>38</v>
      </c>
      <c r="P17" s="30">
        <f t="shared" si="4"/>
        <v>1</v>
      </c>
      <c r="Q17" s="26" t="str">
        <f t="shared" si="2"/>
        <v>进行中</v>
      </c>
      <c r="R17" s="5"/>
    </row>
    <row r="18" s="3" customFormat="1" ht="21" customHeight="1" spans="2:18">
      <c r="B18" s="12" t="s">
        <v>39</v>
      </c>
      <c r="C18" s="12"/>
      <c r="D18" s="12"/>
      <c r="E18" s="12"/>
      <c r="F18" s="12"/>
      <c r="G18" s="12"/>
      <c r="H18" s="12"/>
      <c r="J18" s="26"/>
      <c r="K18" s="26"/>
      <c r="L18" s="28" t="str">
        <f t="shared" si="3"/>
        <v/>
      </c>
      <c r="M18" s="26"/>
      <c r="N18" s="26"/>
      <c r="O18" s="30"/>
      <c r="P18" s="30" t="str">
        <f t="shared" si="4"/>
        <v/>
      </c>
      <c r="Q18" s="26" t="str">
        <f t="shared" si="2"/>
        <v/>
      </c>
      <c r="R18" s="5"/>
    </row>
    <row r="19" s="3" customFormat="1" ht="21" customHeight="1" spans="2:18">
      <c r="B19" s="12" t="s">
        <v>40</v>
      </c>
      <c r="C19" s="12"/>
      <c r="D19" s="12"/>
      <c r="E19" s="12"/>
      <c r="F19" s="12"/>
      <c r="G19" s="12"/>
      <c r="H19" s="12"/>
      <c r="J19" s="26"/>
      <c r="K19" s="26"/>
      <c r="L19" s="28" t="str">
        <f t="shared" si="3"/>
        <v/>
      </c>
      <c r="M19" s="26"/>
      <c r="N19" s="26"/>
      <c r="O19" s="30"/>
      <c r="P19" s="30" t="str">
        <f t="shared" si="4"/>
        <v/>
      </c>
      <c r="Q19" s="26" t="str">
        <f t="shared" si="2"/>
        <v/>
      </c>
      <c r="R19" s="5"/>
    </row>
    <row r="20" s="3" customFormat="1" ht="21" customHeight="1" spans="2:18">
      <c r="B20" s="12" t="s">
        <v>41</v>
      </c>
      <c r="C20" s="12"/>
      <c r="D20" s="12"/>
      <c r="E20" s="12"/>
      <c r="F20" s="12"/>
      <c r="G20" s="12"/>
      <c r="H20" s="12"/>
      <c r="J20" s="26"/>
      <c r="K20" s="26"/>
      <c r="L20" s="28" t="str">
        <f t="shared" si="3"/>
        <v/>
      </c>
      <c r="M20" s="26"/>
      <c r="N20" s="26"/>
      <c r="O20" s="30"/>
      <c r="P20" s="30" t="str">
        <f t="shared" si="4"/>
        <v/>
      </c>
      <c r="Q20" s="26" t="str">
        <f t="shared" si="2"/>
        <v/>
      </c>
      <c r="R20" s="5"/>
    </row>
    <row r="21" ht="21" customHeight="1" spans="2:17">
      <c r="B21" s="12" t="s">
        <v>42</v>
      </c>
      <c r="C21" s="12"/>
      <c r="D21" s="12"/>
      <c r="E21" s="12"/>
      <c r="F21" s="12"/>
      <c r="G21" s="12"/>
      <c r="H21" s="12"/>
      <c r="J21" s="26"/>
      <c r="K21" s="26"/>
      <c r="L21" s="28" t="str">
        <f t="shared" si="3"/>
        <v/>
      </c>
      <c r="M21" s="26"/>
      <c r="N21" s="26"/>
      <c r="O21" s="30"/>
      <c r="P21" s="30" t="str">
        <f t="shared" si="4"/>
        <v/>
      </c>
      <c r="Q21" s="26" t="str">
        <f t="shared" si="2"/>
        <v/>
      </c>
    </row>
    <row r="22" ht="21" customHeight="1" spans="2:17">
      <c r="B22" s="12"/>
      <c r="C22" s="12"/>
      <c r="D22" s="12"/>
      <c r="E22" s="12"/>
      <c r="F22" s="12"/>
      <c r="G22" s="12"/>
      <c r="H22" s="12"/>
      <c r="J22" s="26"/>
      <c r="K22" s="26"/>
      <c r="L22" s="28" t="str">
        <f t="shared" si="3"/>
        <v/>
      </c>
      <c r="M22" s="26"/>
      <c r="N22" s="26"/>
      <c r="O22" s="30"/>
      <c r="P22" s="30" t="str">
        <f t="shared" si="4"/>
        <v/>
      </c>
      <c r="Q22" s="26" t="str">
        <f t="shared" si="2"/>
        <v/>
      </c>
    </row>
    <row r="23" ht="21" customHeight="1" spans="2:17">
      <c r="B23" s="12"/>
      <c r="C23" s="12"/>
      <c r="D23" s="12"/>
      <c r="E23" s="12"/>
      <c r="F23" s="12"/>
      <c r="G23" s="12"/>
      <c r="H23" s="12"/>
      <c r="J23" s="26"/>
      <c r="K23" s="26"/>
      <c r="L23" s="28" t="str">
        <f t="shared" si="3"/>
        <v/>
      </c>
      <c r="M23" s="26"/>
      <c r="N23" s="26"/>
      <c r="O23" s="30"/>
      <c r="P23" s="30" t="str">
        <f t="shared" si="4"/>
        <v/>
      </c>
      <c r="Q23" s="26" t="str">
        <f t="shared" si="2"/>
        <v/>
      </c>
    </row>
    <row r="24" ht="21" customHeight="1" spans="2:17">
      <c r="B24" s="12"/>
      <c r="C24" s="12"/>
      <c r="D24" s="12"/>
      <c r="E24" s="12"/>
      <c r="F24" s="12"/>
      <c r="G24" s="12"/>
      <c r="H24" s="12"/>
      <c r="J24" s="26"/>
      <c r="K24" s="26"/>
      <c r="L24" s="28" t="str">
        <f t="shared" si="3"/>
        <v/>
      </c>
      <c r="M24" s="26"/>
      <c r="N24" s="26"/>
      <c r="O24" s="30"/>
      <c r="P24" s="30" t="str">
        <f t="shared" si="4"/>
        <v/>
      </c>
      <c r="Q24" s="26" t="str">
        <f t="shared" si="2"/>
        <v/>
      </c>
    </row>
    <row r="25" ht="21" customHeight="1" spans="2:17">
      <c r="B25" s="12"/>
      <c r="C25" s="12"/>
      <c r="D25" s="12"/>
      <c r="E25" s="12"/>
      <c r="F25" s="12"/>
      <c r="G25" s="12"/>
      <c r="H25" s="12"/>
      <c r="J25" s="26"/>
      <c r="K25" s="26"/>
      <c r="L25" s="28" t="str">
        <f t="shared" si="3"/>
        <v/>
      </c>
      <c r="M25" s="26"/>
      <c r="N25" s="26"/>
      <c r="O25" s="30"/>
      <c r="P25" s="30" t="str">
        <f t="shared" si="4"/>
        <v/>
      </c>
      <c r="Q25" s="26" t="str">
        <f t="shared" si="2"/>
        <v/>
      </c>
    </row>
    <row r="26" ht="21" customHeight="1" spans="2:17">
      <c r="B26" s="12"/>
      <c r="C26" s="12"/>
      <c r="D26" s="12"/>
      <c r="E26" s="12"/>
      <c r="F26" s="12"/>
      <c r="G26" s="12"/>
      <c r="H26" s="12"/>
      <c r="J26" s="26"/>
      <c r="K26" s="26"/>
      <c r="L26" s="28" t="str">
        <f t="shared" si="3"/>
        <v/>
      </c>
      <c r="M26" s="26"/>
      <c r="N26" s="26"/>
      <c r="O26" s="30"/>
      <c r="P26" s="30" t="str">
        <f t="shared" si="4"/>
        <v/>
      </c>
      <c r="Q26" s="26" t="str">
        <f t="shared" si="2"/>
        <v/>
      </c>
    </row>
  </sheetData>
  <mergeCells count="12">
    <mergeCell ref="B2:Q2"/>
    <mergeCell ref="P8:Q8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</mergeCells>
  <conditionalFormatting sqref="O4:O6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P9:P26">
    <cfRule type="iconSet" priority="1">
      <iconSet iconSet="3Symbols" showValue="0">
        <cfvo type="percent" val="0"/>
        <cfvo type="num" val="1"/>
        <cfvo type="num" val="2"/>
      </iconSet>
    </cfRule>
  </conditionalFormatting>
  <conditionalFormatting sqref="B9:H14">
    <cfRule type="expression" dxfId="0" priority="3">
      <formula>MONTH(B9)&lt;&gt;$D$6</formula>
    </cfRule>
  </conditionalFormatting>
  <dataValidations count="1">
    <dataValidation type="list" allowBlank="1" showInputMessage="1" showErrorMessage="1" sqref="O9:O13 O14:O18 O19:O26">
      <formula1>[1]Sheet2!#REF!</formula1>
    </dataValidation>
  </dataValidations>
  <pageMargins left="0.75" right="0.75" top="1" bottom="1" header="0.511805555555556" footer="0.511805555555556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Scroll Bar 2" r:id="rId3">
              <controlPr defaultSize="0">
                <anchor moveWithCells="1">
                  <from>
                    <xdr:col>0</xdr:col>
                    <xdr:colOff>152400</xdr:colOff>
                    <xdr:row>2</xdr:row>
                    <xdr:rowOff>191135</xdr:rowOff>
                  </from>
                  <to>
                    <xdr:col>5</xdr:col>
                    <xdr:colOff>35560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儿微微</cp:lastModifiedBy>
  <dcterms:created xsi:type="dcterms:W3CDTF">2018-02-27T11:14:00Z</dcterms:created>
  <dcterms:modified xsi:type="dcterms:W3CDTF">2021-07-04T10:05:31Z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F707EA0961CC4DB59D823676593D6EF7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v1.0_mb_Zma3+WjdoS0ftGXIvLVBQg==</vt:lpwstr>
  </property>
</Properties>
</file>