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<sst xmlns="http://schemas.openxmlformats.org/spreadsheetml/2006/main" count="38" uniqueCount="38">
  <si>
    <t>项目进度甘特图表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</si>
  <si>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</si>
  <si>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</si>
  <si>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</si>
  <si>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</si>
  <si>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</si>
  <si>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</si>
  <si>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</si>
  <si>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</si>
  <si>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</si>
  <si>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开始时间</t>
  </si>
  <si>
    <t>总项目名称</t>
  </si>
  <si>
    <t>XXXXXXX</t>
  </si>
  <si>
    <t>结束时间</t>
  </si>
  <si>
    <t>项目负责人</t>
  </si>
  <si>
    <t>甲</t>
  </si>
  <si>
    <t>总任务</t>
  </si>
  <si>
    <t>项目地点</t>
  </si>
  <si>
    <t>序号</t>
  </si>
  <si>
    <t>计划项目</t>
  </si>
  <si>
    <t>计划内容</t>
  </si>
  <si>
    <t>是否完成</t>
  </si>
  <si>
    <t>计划时间</t>
  </si>
  <si>
    <t>实际
结束时间</t>
  </si>
  <si>
    <t>计划开始</t>
  </si>
  <si>
    <t>计划结束</t>
  </si>
  <si>
    <t>计划项目1</t>
  </si>
  <si>
    <t>详细内容1</t>
  </si>
  <si>
    <t>计划项目2</t>
  </si>
  <si>
    <t>详细内容2</t>
  </si>
  <si>
    <t>计划项目3</t>
  </si>
  <si>
    <t>详细内容3</t>
  </si>
  <si>
    <t>计划项目4</t>
  </si>
  <si>
    <t>详细内容4</t>
  </si>
  <si>
    <t>计划项目5</t>
  </si>
  <si>
    <t>详细内容5</t>
  </si>
  <si>
    <t>计划项目6</t>
  </si>
  <si>
    <t>详细内容6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</si>
</sst>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d"/>
    <numFmt numFmtId="177" formatCode="yyyy/m/d;@"/>
    <numFmt numFmtId="178" formatCode="[$-804]aaa;@"/>
    <numFmt numFmtId="179" formatCode="d&quot;日&quot;"/>
    <numFmt numFmtId="180" formatCode="m/d;@"/>
  </numFmts>
  <fonts count="26">
    <font>
      <sz val="11"/>
      <color theme="1"/>
      <name val="宋体"/>
      <charset val="134"/>
      <scheme val="minor"/>
    </font>
    <font>
      <b/>
      <sz val="11"/>
      <name val="字魂45号-冰宇雅宋"/>
      <charset val="134"/>
    </font>
    <font>
      <b/>
      <sz val="16"/>
      <name val="字魂45号-冰宇雅宋"/>
      <charset val="134"/>
    </font>
    <font>
      <b/>
      <sz val="10"/>
      <name val="字魂45号-冰宇雅宋"/>
      <charset val="134"/>
    </font>
    <font>
      <b/>
      <sz val="20"/>
      <color theme="0"/>
      <name val="字魂45号-冰宇雅宋"/>
      <charset val="134"/>
    </font>
    <font>
      <b/>
      <sz val="11"/>
      <color theme="0"/>
      <name val="字魂45号-冰宇雅宋"/>
      <charset val="134"/>
    </font>
    <font>
      <b/>
      <sz val="10"/>
      <color theme="0"/>
      <name val="字魂45号-冰宇雅宋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5B58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45B589"/>
      </left>
      <right style="thin">
        <color theme="0" tint="-0.05"/>
      </right>
      <top style="thin">
        <color rgb="FF45B589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 style="thin">
        <color rgb="FF45B589"/>
      </top>
      <bottom style="thin">
        <color theme="0" tint="-0.05"/>
      </bottom>
      <diagonal/>
    </border>
    <border>
      <left style="thin">
        <color theme="0" tint="-0.05"/>
      </left>
      <right style="thin">
        <color rgb="FF45B589"/>
      </right>
      <top style="thin">
        <color rgb="FF45B589"/>
      </top>
      <bottom style="thin">
        <color theme="0" tint="-0.05"/>
      </bottom>
      <diagonal/>
    </border>
    <border>
      <left style="thin">
        <color rgb="FF45B589"/>
      </left>
      <right/>
      <top/>
      <bottom/>
      <diagonal/>
    </border>
    <border>
      <left/>
      <right style="thin">
        <color rgb="FF45B589"/>
      </right>
      <top/>
      <bottom/>
      <diagonal/>
    </border>
    <border>
      <left style="thin">
        <color rgb="FF45B58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45B589"/>
      </left>
      <right style="thin">
        <color rgb="FF45B589"/>
      </right>
      <top/>
      <bottom/>
      <diagonal/>
    </border>
    <border>
      <left style="thin">
        <color rgb="FF45B589"/>
      </left>
      <right style="thin">
        <color rgb="FF45B589"/>
      </right>
      <top/>
      <bottom style="thin">
        <color rgb="FF45B589"/>
      </bottom>
      <diagonal/>
    </border>
    <border>
      <left/>
      <right/>
      <top style="thin">
        <color rgb="FF45B589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7CBAC"/>
      </left>
      <right/>
      <top style="thin">
        <color rgb="FF77CBAC"/>
      </top>
      <bottom style="thin">
        <color rgb="FF77CBAC"/>
      </bottom>
      <diagonal/>
    </border>
    <border>
      <left/>
      <right/>
      <top style="thin">
        <color rgb="FF77CBAC"/>
      </top>
      <bottom style="thin">
        <color rgb="FF77CBAC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45B589"/>
      </bottom>
      <diagonal/>
    </border>
    <border>
      <left/>
      <right style="thin">
        <color rgb="FF77CBAC"/>
      </right>
      <top style="thin">
        <color rgb="FF77CBAC"/>
      </top>
      <bottom style="thin">
        <color rgb="FF77CBAC"/>
      </bottom>
      <diagonal/>
    </border>
    <border>
      <left/>
      <right style="thin">
        <color rgb="FF45B589"/>
      </right>
      <top style="thin">
        <color rgb="FF45B589"/>
      </top>
      <bottom/>
      <diagonal/>
    </border>
    <border>
      <left style="thin">
        <color theme="0"/>
      </left>
      <right style="thin">
        <color rgb="FF45B589"/>
      </right>
      <top style="thin">
        <color theme="0"/>
      </top>
      <bottom style="thin">
        <color theme="0"/>
      </bottom>
      <diagonal/>
    </border>
    <border>
      <left/>
      <right style="thin">
        <color rgb="FF45B589"/>
      </right>
      <top/>
      <bottom style="thin">
        <color rgb="FF45B58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7" borderId="24" applyNumberFormat="0" applyAlignment="0" applyProtection="0">
      <alignment vertical="center"/>
    </xf>
    <xf numFmtId="0" fontId="25" fillId="17" borderId="22" applyNumberFormat="0" applyAlignment="0" applyProtection="0">
      <alignment vertical="center"/>
    </xf>
    <xf numFmtId="0" fontId="15" fillId="14" borderId="23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17" fontId="5" fillId="2" borderId="11" xfId="0" applyNumberFormat="1" applyFont="1" applyFill="1" applyBorder="1" applyAlignment="1">
      <alignment horizontal="center" vertical="center"/>
    </xf>
    <xf numFmtId="17" fontId="5" fillId="2" borderId="12" xfId="0" applyNumberFormat="1" applyFont="1" applyFill="1" applyBorder="1" applyAlignment="1">
      <alignment horizontal="center" vertical="center"/>
    </xf>
    <xf numFmtId="177" fontId="1" fillId="0" borderId="13" xfId="0" applyNumberFormat="1" applyFont="1" applyFill="1" applyBorder="1" applyAlignment="1">
      <alignment horizontal="center" vertical="center"/>
    </xf>
    <xf numFmtId="177" fontId="1" fillId="0" borderId="14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" fontId="5" fillId="2" borderId="15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178" fontId="6" fillId="2" borderId="7" xfId="0" applyNumberFormat="1" applyFont="1" applyFill="1" applyBorder="1" applyAlignment="1">
      <alignment horizontal="center" vertical="center"/>
    </xf>
    <xf numFmtId="176" fontId="6" fillId="2" borderId="7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 textRotation="255" wrapText="1"/>
    </xf>
    <xf numFmtId="0" fontId="3" fillId="0" borderId="16" xfId="0" applyFont="1" applyFill="1" applyBorder="1" applyAlignment="1">
      <alignment horizontal="center" vertical="center"/>
    </xf>
    <xf numFmtId="177" fontId="1" fillId="0" borderId="17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horizontal="center" vertical="center"/>
    </xf>
    <xf numFmtId="176" fontId="6" fillId="2" borderId="19" xfId="0" applyNumberFormat="1" applyFont="1" applyFill="1" applyBorder="1" applyAlignment="1">
      <alignment horizontal="center" vertical="center"/>
    </xf>
    <xf numFmtId="179" fontId="3" fillId="0" borderId="5" xfId="0" applyNumberFormat="1" applyFont="1" applyFill="1" applyBorder="1" applyAlignment="1">
      <alignment horizontal="center" vertical="center"/>
    </xf>
    <xf numFmtId="180" fontId="3" fillId="0" borderId="5" xfId="0" applyNumberFormat="1" applyFont="1" applyFill="1" applyBorder="1" applyAlignment="1">
      <alignment horizontal="center" vertical="center" textRotation="255" wrapText="1"/>
    </xf>
    <xf numFmtId="0" fontId="3" fillId="0" borderId="2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theme="0"/>
      </font>
    </dxf>
    <dxf>
      <fill>
        <patternFill patternType="solid">
          <bgColor rgb="FF77CBAC"/>
        </patternFill>
      </fill>
    </dxf>
    <dxf>
      <fill>
        <patternFill patternType="solid">
          <bgColor theme="7" tint="0.6"/>
        </patternFill>
      </fill>
    </dxf>
  </dxfs>
  <tableStyles count="0" defaultTableStyle="TableStyleMedium2" defaultPivotStyle="PivotStyleLight16"/>
  <colors>
    <mruColors>
      <color rgb="00DDEBDF"/>
      <color rgb="00E6F184"/>
      <color rgb="007EAA97"/>
      <color rgb="0092DFC3"/>
      <color rgb="0077CBAC"/>
      <color rgb="0045B5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E$3" horiz="1" max="12" min="1" page="10" val="1"/>
</file>

<file path=xl/ctrlProps/ctrlProp2.xml><?xml version="1.0" encoding="utf-8"?>
<formControlPr xmlns="http://schemas.microsoft.com/office/spreadsheetml/2009/9/main" objectType="Spin" dx="16" fmlaLink="$C$3" horiz="1" max="2088" min="2000" page="10" val="2021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433070</xdr:colOff>
      <xdr:row>1</xdr:row>
      <xdr:rowOff>396875</xdr:rowOff>
    </xdr:from>
    <xdr:to>
      <xdr:col>6</xdr:col>
      <xdr:colOff>223520</xdr:colOff>
      <xdr:row>2</xdr:row>
      <xdr:rowOff>236855</xdr:rowOff>
    </xdr:to>
    <xdr:grpSp>
      <xdr:nvGrpSpPr>
        <xdr:cNvPr id="2" name="组合 1"/>
        <xdr:cNvGrpSpPr/>
      </xdr:nvGrpSpPr>
      <xdr:grpSpPr>
        <a:xfrm>
          <a:off x="544830" y="511175"/>
          <a:ext cx="3302000" cy="360680"/>
          <a:chOff x="892" y="400"/>
          <a:chExt cx="5595" cy="568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5" name="Spinner 1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6097" y="400"/>
                <a:ext cx="390" cy="569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Spinner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892" y="400"/>
                <a:ext cx="390" cy="569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4"/>
  <sheetViews>
    <sheetView showGridLines="0" tabSelected="1" workbookViewId="0">
      <selection activeCell="AK35" sqref="AK35"/>
    </sheetView>
  </sheetViews>
  <sheetFormatPr defaultColWidth="3.5" defaultRowHeight="23" customHeight="1"/>
  <cols>
    <col min="1" max="1" width="1.62962962962963" style="4" customWidth="1"/>
    <col min="2" max="2" width="9.87962962962963" style="4" customWidth="1"/>
    <col min="3" max="4" width="10.8888888888889" style="4" customWidth="1"/>
    <col min="5" max="5" width="9.66666666666667" style="4" customWidth="1"/>
    <col min="6" max="8" width="9.87962962962963" style="4" customWidth="1"/>
    <col min="9" max="39" width="2.93518518518518" style="4" customWidth="1"/>
    <col min="40" max="40" width="1.62962962962963" style="4" customWidth="1"/>
    <col min="41" max="16362" width="10" style="4"/>
    <col min="16363" max="16384" width="3.5" style="4"/>
  </cols>
  <sheetData>
    <row r="1" s="1" customFormat="1" ht="9" customHeight="1"/>
    <row r="2" s="2" customFormat="1" ht="41" customHeight="1" spans="2:39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="1" customFormat="1" ht="20" customHeight="1" spans="1:39">
      <c r="A3" s="6"/>
      <c r="B3" s="6"/>
      <c r="C3" s="6">
        <v>2021</v>
      </c>
      <c r="D3" s="6" t="s">
        <v>1</v>
      </c>
      <c r="E3" s="6">
        <v>1</v>
      </c>
      <c r="F3" s="6" t="s">
        <v>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="1" customFormat="1" ht="20" customHeight="1" spans="2:39"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9" t="s">
        <v>9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39"/>
    </row>
    <row r="5" s="1" customFormat="1" ht="20" customHeight="1" spans="2:39">
      <c r="B5" s="10">
        <f>DATE($C$3,$E$3,1)-WEEKDAY(DATE($C$3,$E$3,1),2)+COLUMN(A:A)-1+(ROW(1:1)-1)*7</f>
        <v>44192</v>
      </c>
      <c r="C5" s="11">
        <f t="shared" ref="C5:H5" si="0">DATE($C$3,$E$3,1)-WEEKDAY(DATE($C$3,$E$3,1),2)+COLUMN(B:B)-1+(ROW(1:1)-1)*7</f>
        <v>44193</v>
      </c>
      <c r="D5" s="11">
        <f t="shared" si="0"/>
        <v>44194</v>
      </c>
      <c r="E5" s="11">
        <f t="shared" si="0"/>
        <v>44195</v>
      </c>
      <c r="F5" s="11">
        <f t="shared" si="0"/>
        <v>44196</v>
      </c>
      <c r="G5" s="11">
        <f t="shared" si="0"/>
        <v>44197</v>
      </c>
      <c r="H5" s="12">
        <f t="shared" si="0"/>
        <v>44198</v>
      </c>
      <c r="I5" s="6"/>
      <c r="J5" s="23" t="s">
        <v>10</v>
      </c>
      <c r="K5" s="24"/>
      <c r="L5" s="24"/>
      <c r="M5" s="24"/>
      <c r="N5" s="24"/>
      <c r="O5" s="25">
        <f>MIN($F$14:$F$3099)</f>
        <v>44197</v>
      </c>
      <c r="P5" s="26"/>
      <c r="Q5" s="26"/>
      <c r="R5" s="26"/>
      <c r="S5" s="36"/>
      <c r="T5" s="6"/>
      <c r="U5" s="23" t="s">
        <v>11</v>
      </c>
      <c r="V5" s="24"/>
      <c r="W5" s="24"/>
      <c r="X5" s="24"/>
      <c r="Y5" s="24"/>
      <c r="Z5" s="25" t="s">
        <v>12</v>
      </c>
      <c r="AA5" s="26"/>
      <c r="AB5" s="26"/>
      <c r="AC5" s="26"/>
      <c r="AD5" s="26"/>
      <c r="AE5" s="26"/>
      <c r="AF5" s="26"/>
      <c r="AG5" s="26"/>
      <c r="AH5" s="36"/>
      <c r="AI5" s="40"/>
      <c r="AJ5" s="6"/>
      <c r="AK5" s="6"/>
      <c r="AL5" s="6"/>
      <c r="AM5" s="41"/>
    </row>
    <row r="6" s="1" customFormat="1" ht="20" customHeight="1" spans="2:39">
      <c r="B6" s="10">
        <f>DATE($C$3,$E$3,1)-WEEKDAY(DATE($C$3,$E$3,1),2)+COLUMN(A:A)-1+(ROW(2:2)-1)*7</f>
        <v>44199</v>
      </c>
      <c r="C6" s="11">
        <f>DATE($C$3,$E$3,1)-WEEKDAY(DATE($C$3,$E$3,1),2)+COLUMN(B:B)-1+(ROW(2:2)-1)*7</f>
        <v>44200</v>
      </c>
      <c r="D6" s="11">
        <f>DATE($C$3,$E$3,1)-WEEKDAY(DATE($C$3,$E$3,1),2)+COLUMN(C:C)-1+(ROW(2:2)-1)*7</f>
        <v>44201</v>
      </c>
      <c r="E6" s="11">
        <f>DATE($C$3,$E$3,1)-WEEKDAY(DATE($C$3,$E$3,1),2)+COLUMN(D:D)-1+(ROW(2:2)-1)*7</f>
        <v>44202</v>
      </c>
      <c r="F6" s="11">
        <f>DATE($C$3,$E$3,1)-WEEKDAY(DATE($C$3,$E$3,1),2)+COLUMN(E:E)-1+(ROW(2:2)-1)*7</f>
        <v>44203</v>
      </c>
      <c r="G6" s="11">
        <f>DATE($C$3,$E$3,1)-WEEKDAY(DATE($C$3,$E$3,1),2)+COLUMN(F:F)-1+(ROW(2:2)-1)*7</f>
        <v>44204</v>
      </c>
      <c r="H6" s="12">
        <f>DATE($C$3,$E$3,1)-WEEKDAY(DATE($C$3,$E$3,1),2)+COLUMN(G:G)-1+(ROW(2:2)-1)*7</f>
        <v>44205</v>
      </c>
      <c r="I6" s="6"/>
      <c r="J6" s="6"/>
      <c r="K6" s="6"/>
      <c r="L6" s="6"/>
      <c r="M6" s="6"/>
      <c r="N6" s="6"/>
      <c r="O6" s="27"/>
      <c r="P6" s="27"/>
      <c r="Q6" s="27"/>
      <c r="R6" s="27"/>
      <c r="S6" s="27"/>
      <c r="T6" s="6"/>
      <c r="U6" s="6"/>
      <c r="V6" s="6"/>
      <c r="W6" s="6"/>
      <c r="X6" s="6"/>
      <c r="Y6" s="6"/>
      <c r="Z6" s="27"/>
      <c r="AA6" s="27"/>
      <c r="AB6" s="27"/>
      <c r="AC6" s="27"/>
      <c r="AD6" s="27"/>
      <c r="AE6" s="6"/>
      <c r="AF6" s="6"/>
      <c r="AG6" s="6"/>
      <c r="AH6" s="6"/>
      <c r="AI6" s="6"/>
      <c r="AJ6" s="6"/>
      <c r="AK6" s="6"/>
      <c r="AL6" s="6"/>
      <c r="AM6" s="41"/>
    </row>
    <row r="7" s="1" customFormat="1" ht="20" customHeight="1" spans="2:39">
      <c r="B7" s="10">
        <f>DATE($C$3,$E$3,1)-WEEKDAY(DATE($C$3,$E$3,1),2)+COLUMN(A:A)-1+(ROW(3:3)-1)*7</f>
        <v>44206</v>
      </c>
      <c r="C7" s="11">
        <f>DATE($C$3,$E$3,1)-WEEKDAY(DATE($C$3,$E$3,1),2)+COLUMN(B:B)-1+(ROW(3:3)-1)*7</f>
        <v>44207</v>
      </c>
      <c r="D7" s="11">
        <f>DATE($C$3,$E$3,1)-WEEKDAY(DATE($C$3,$E$3,1),2)+COLUMN(C:C)-1+(ROW(3:3)-1)*7</f>
        <v>44208</v>
      </c>
      <c r="E7" s="11">
        <f>DATE($C$3,$E$3,1)-WEEKDAY(DATE($C$3,$E$3,1),2)+COLUMN(D:D)-1+(ROW(3:3)-1)*7</f>
        <v>44209</v>
      </c>
      <c r="F7" s="11">
        <f>DATE($C$3,$E$3,1)-WEEKDAY(DATE($C$3,$E$3,1),2)+COLUMN(E:E)-1+(ROW(3:3)-1)*7</f>
        <v>44210</v>
      </c>
      <c r="G7" s="11">
        <f>DATE($C$3,$E$3,1)-WEEKDAY(DATE($C$3,$E$3,1),2)+COLUMN(F:F)-1+(ROW(3:3)-1)*7</f>
        <v>44211</v>
      </c>
      <c r="H7" s="12">
        <f>DATE($C$3,$E$3,1)-WEEKDAY(DATE($C$3,$E$3,1),2)+COLUMN(G:G)-1+(ROW(3:3)-1)*7</f>
        <v>44212</v>
      </c>
      <c r="I7" s="6"/>
      <c r="J7" s="23" t="s">
        <v>13</v>
      </c>
      <c r="K7" s="24"/>
      <c r="L7" s="24"/>
      <c r="M7" s="24"/>
      <c r="N7" s="28"/>
      <c r="O7" s="25">
        <f>MAX($G$13:$G$3099)</f>
        <v>44222</v>
      </c>
      <c r="P7" s="26"/>
      <c r="Q7" s="26"/>
      <c r="R7" s="26"/>
      <c r="S7" s="36"/>
      <c r="T7" s="6"/>
      <c r="U7" s="23" t="s">
        <v>14</v>
      </c>
      <c r="V7" s="24"/>
      <c r="W7" s="24"/>
      <c r="X7" s="24"/>
      <c r="Y7" s="24"/>
      <c r="Z7" s="25" t="s">
        <v>15</v>
      </c>
      <c r="AA7" s="26"/>
      <c r="AB7" s="26"/>
      <c r="AC7" s="26"/>
      <c r="AD7" s="26"/>
      <c r="AE7" s="26"/>
      <c r="AF7" s="26"/>
      <c r="AG7" s="26"/>
      <c r="AH7" s="36"/>
      <c r="AI7" s="6"/>
      <c r="AJ7" s="6"/>
      <c r="AK7" s="6"/>
      <c r="AL7" s="6"/>
      <c r="AM7" s="41"/>
    </row>
    <row r="8" s="1" customFormat="1" ht="20" customHeight="1" spans="2:39">
      <c r="B8" s="10">
        <f>DATE($C$3,$E$3,1)-WEEKDAY(DATE($C$3,$E$3,1),2)+COLUMN(A:A)-1+(ROW(4:4)-1)*7</f>
        <v>44213</v>
      </c>
      <c r="C8" s="11">
        <f>DATE($C$3,$E$3,1)-WEEKDAY(DATE($C$3,$E$3,1),2)+COLUMN(B:B)-1+(ROW(4:4)-1)*7</f>
        <v>44214</v>
      </c>
      <c r="D8" s="11">
        <f>DATE($C$3,$E$3,1)-WEEKDAY(DATE($C$3,$E$3,1),2)+COLUMN(C:C)-1+(ROW(4:4)-1)*7</f>
        <v>44215</v>
      </c>
      <c r="E8" s="11">
        <f>DATE($C$3,$E$3,1)-WEEKDAY(DATE($C$3,$E$3,1),2)+COLUMN(D:D)-1+(ROW(4:4)-1)*7</f>
        <v>44216</v>
      </c>
      <c r="F8" s="11">
        <f>DATE($C$3,$E$3,1)-WEEKDAY(DATE($C$3,$E$3,1),2)+COLUMN(E:E)-1+(ROW(4:4)-1)*7</f>
        <v>44217</v>
      </c>
      <c r="G8" s="11">
        <f>DATE($C$3,$E$3,1)-WEEKDAY(DATE($C$3,$E$3,1),2)+COLUMN(F:F)-1+(ROW(4:4)-1)*7</f>
        <v>44218</v>
      </c>
      <c r="H8" s="12">
        <f>DATE($C$3,$E$3,1)-WEEKDAY(DATE($C$3,$E$3,1),2)+COLUMN(G:G)-1+(ROW(4:4)-1)*7</f>
        <v>44219</v>
      </c>
      <c r="I8" s="6"/>
      <c r="O8" s="6"/>
      <c r="P8" s="6"/>
      <c r="Q8" s="6"/>
      <c r="R8" s="6"/>
      <c r="S8" s="6"/>
      <c r="T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41"/>
    </row>
    <row r="9" s="1" customFormat="1" ht="20" customHeight="1" spans="2:39">
      <c r="B9" s="10">
        <f>DATE($C$3,$E$3,1)-WEEKDAY(DATE($C$3,$E$3,1),2)+COLUMN(A:A)-1+(ROW(5:5)-1)*7</f>
        <v>44220</v>
      </c>
      <c r="C9" s="11">
        <f>DATE($C$3,$E$3,1)-WEEKDAY(DATE($C$3,$E$3,1),2)+COLUMN(B:B)-1+(ROW(5:5)-1)*7</f>
        <v>44221</v>
      </c>
      <c r="D9" s="11">
        <f>DATE($C$3,$E$3,1)-WEEKDAY(DATE($C$3,$E$3,1),2)+COLUMN(C:C)-1+(ROW(5:5)-1)*7</f>
        <v>44222</v>
      </c>
      <c r="E9" s="11">
        <f>DATE($C$3,$E$3,1)-WEEKDAY(DATE($C$3,$E$3,1),2)+COLUMN(D:D)-1+(ROW(5:5)-1)*7</f>
        <v>44223</v>
      </c>
      <c r="F9" s="11">
        <f>DATE($C$3,$E$3,1)-WEEKDAY(DATE($C$3,$E$3,1),2)+COLUMN(E:E)-1+(ROW(5:5)-1)*7</f>
        <v>44224</v>
      </c>
      <c r="G9" s="11">
        <f>DATE($C$3,$E$3,1)-WEEKDAY(DATE($C$3,$E$3,1),2)+COLUMN(F:F)-1+(ROW(5:5)-1)*7</f>
        <v>44225</v>
      </c>
      <c r="H9" s="12">
        <f>DATE($C$3,$E$3,1)-WEEKDAY(DATE($C$3,$E$3,1),2)+COLUMN(G:G)-1+(ROW(5:5)-1)*7</f>
        <v>44226</v>
      </c>
      <c r="I9" s="6"/>
      <c r="J9" s="23" t="s">
        <v>16</v>
      </c>
      <c r="K9" s="24"/>
      <c r="L9" s="24"/>
      <c r="M9" s="24"/>
      <c r="N9" s="28"/>
      <c r="O9" s="29">
        <f>COUNTA($B$13:$B$3099)</f>
        <v>6</v>
      </c>
      <c r="P9" s="30"/>
      <c r="Q9" s="30"/>
      <c r="R9" s="30"/>
      <c r="S9" s="37"/>
      <c r="T9" s="6"/>
      <c r="U9" s="23" t="s">
        <v>17</v>
      </c>
      <c r="V9" s="24"/>
      <c r="W9" s="24"/>
      <c r="X9" s="24"/>
      <c r="Y9" s="24"/>
      <c r="Z9" s="25">
        <v>11111</v>
      </c>
      <c r="AA9" s="26"/>
      <c r="AB9" s="26"/>
      <c r="AC9" s="26"/>
      <c r="AD9" s="26"/>
      <c r="AE9" s="26"/>
      <c r="AF9" s="26"/>
      <c r="AG9" s="26"/>
      <c r="AH9" s="36"/>
      <c r="AI9" s="6"/>
      <c r="AJ9" s="6"/>
      <c r="AK9" s="6"/>
      <c r="AL9" s="6"/>
      <c r="AM9" s="41"/>
    </row>
    <row r="10" s="1" customFormat="1" ht="20" customHeight="1" spans="2:39">
      <c r="B10" s="10">
        <f>DATE($C$3,$E$3,1)-WEEKDAY(DATE($C$3,$E$3,1),2)+COLUMN(A:A)-1+(ROW(6:6)-1)*7</f>
        <v>44227</v>
      </c>
      <c r="C10" s="11">
        <f>DATE($C$3,$E$3,1)-WEEKDAY(DATE($C$3,$E$3,1),2)+COLUMN(B:B)-1+(ROW(6:6)-1)*7</f>
        <v>44228</v>
      </c>
      <c r="D10" s="11">
        <f>DATE($C$3,$E$3,1)-WEEKDAY(DATE($C$3,$E$3,1),2)+COLUMN(C:C)-1+(ROW(6:6)-1)*7</f>
        <v>44229</v>
      </c>
      <c r="E10" s="11">
        <f>DATE($C$3,$E$3,1)-WEEKDAY(DATE($C$3,$E$3,1),2)+COLUMN(D:D)-1+(ROW(6:6)-1)*7</f>
        <v>44230</v>
      </c>
      <c r="F10" s="11">
        <f>DATE($C$3,$E$3,1)-WEEKDAY(DATE($C$3,$E$3,1),2)+COLUMN(E:E)-1+(ROW(6:6)-1)*7</f>
        <v>44231</v>
      </c>
      <c r="G10" s="11">
        <f>DATE($C$3,$E$3,1)-WEEKDAY(DATE($C$3,$E$3,1),2)+COLUMN(F:F)-1+(ROW(6:6)-1)*7</f>
        <v>44232</v>
      </c>
      <c r="H10" s="12">
        <f>DATE($C$3,$E$3,1)-WEEKDAY(DATE($C$3,$E$3,1),2)+COLUMN(G:G)-1+(ROW(6:6)-1)*7</f>
        <v>44233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41"/>
    </row>
    <row r="11" s="3" customFormat="1" ht="20" customHeight="1" spans="2:39">
      <c r="B11" s="13" t="s">
        <v>18</v>
      </c>
      <c r="C11" s="14" t="s">
        <v>19</v>
      </c>
      <c r="D11" s="14" t="s">
        <v>20</v>
      </c>
      <c r="E11" s="14" t="s">
        <v>21</v>
      </c>
      <c r="F11" s="14" t="s">
        <v>22</v>
      </c>
      <c r="G11" s="14"/>
      <c r="H11" s="15" t="s">
        <v>23</v>
      </c>
      <c r="I11" s="31">
        <f>I12</f>
        <v>44197</v>
      </c>
      <c r="J11" s="31">
        <f t="shared" ref="J11:AM11" si="1">J12</f>
        <v>44198</v>
      </c>
      <c r="K11" s="31">
        <f t="shared" si="1"/>
        <v>44199</v>
      </c>
      <c r="L11" s="31">
        <f t="shared" si="1"/>
        <v>44200</v>
      </c>
      <c r="M11" s="31">
        <f t="shared" si="1"/>
        <v>44201</v>
      </c>
      <c r="N11" s="31">
        <f t="shared" si="1"/>
        <v>44202</v>
      </c>
      <c r="O11" s="31">
        <f t="shared" si="1"/>
        <v>44203</v>
      </c>
      <c r="P11" s="31">
        <f t="shared" si="1"/>
        <v>44204</v>
      </c>
      <c r="Q11" s="31">
        <f t="shared" si="1"/>
        <v>44205</v>
      </c>
      <c r="R11" s="31">
        <f t="shared" si="1"/>
        <v>44206</v>
      </c>
      <c r="S11" s="31">
        <f t="shared" si="1"/>
        <v>44207</v>
      </c>
      <c r="T11" s="31">
        <f t="shared" si="1"/>
        <v>44208</v>
      </c>
      <c r="U11" s="31">
        <f t="shared" si="1"/>
        <v>44209</v>
      </c>
      <c r="V11" s="31">
        <f t="shared" si="1"/>
        <v>44210</v>
      </c>
      <c r="W11" s="31">
        <f t="shared" si="1"/>
        <v>44211</v>
      </c>
      <c r="X11" s="31">
        <f t="shared" si="1"/>
        <v>44212</v>
      </c>
      <c r="Y11" s="31">
        <f t="shared" si="1"/>
        <v>44213</v>
      </c>
      <c r="Z11" s="31">
        <f t="shared" si="1"/>
        <v>44214</v>
      </c>
      <c r="AA11" s="31">
        <f t="shared" si="1"/>
        <v>44215</v>
      </c>
      <c r="AB11" s="31">
        <f t="shared" si="1"/>
        <v>44216</v>
      </c>
      <c r="AC11" s="31">
        <f t="shared" si="1"/>
        <v>44217</v>
      </c>
      <c r="AD11" s="31">
        <f t="shared" si="1"/>
        <v>44218</v>
      </c>
      <c r="AE11" s="31">
        <f t="shared" si="1"/>
        <v>44219</v>
      </c>
      <c r="AF11" s="31">
        <f t="shared" si="1"/>
        <v>44220</v>
      </c>
      <c r="AG11" s="31">
        <f t="shared" si="1"/>
        <v>44221</v>
      </c>
      <c r="AH11" s="31">
        <f t="shared" si="1"/>
        <v>44222</v>
      </c>
      <c r="AI11" s="31">
        <f t="shared" si="1"/>
        <v>44223</v>
      </c>
      <c r="AJ11" s="31">
        <f t="shared" si="1"/>
        <v>44224</v>
      </c>
      <c r="AK11" s="31">
        <f t="shared" si="1"/>
        <v>44225</v>
      </c>
      <c r="AL11" s="31">
        <f t="shared" si="1"/>
        <v>44226</v>
      </c>
      <c r="AM11" s="31">
        <f t="shared" si="1"/>
        <v>44227</v>
      </c>
    </row>
    <row r="12" s="3" customFormat="1" ht="20" customHeight="1" spans="2:39">
      <c r="B12" s="13"/>
      <c r="C12" s="14"/>
      <c r="D12" s="14"/>
      <c r="E12" s="14"/>
      <c r="F12" s="14" t="s">
        <v>24</v>
      </c>
      <c r="G12" s="14" t="s">
        <v>25</v>
      </c>
      <c r="H12" s="14"/>
      <c r="I12" s="32">
        <f>O5</f>
        <v>44197</v>
      </c>
      <c r="J12" s="32">
        <f>I12+1</f>
        <v>44198</v>
      </c>
      <c r="K12" s="32">
        <f t="shared" ref="K12:AM12" si="2">J12+1</f>
        <v>44199</v>
      </c>
      <c r="L12" s="32">
        <f t="shared" si="2"/>
        <v>44200</v>
      </c>
      <c r="M12" s="32">
        <f t="shared" si="2"/>
        <v>44201</v>
      </c>
      <c r="N12" s="32">
        <f t="shared" si="2"/>
        <v>44202</v>
      </c>
      <c r="O12" s="32">
        <f t="shared" si="2"/>
        <v>44203</v>
      </c>
      <c r="P12" s="32">
        <f t="shared" si="2"/>
        <v>44204</v>
      </c>
      <c r="Q12" s="32">
        <f t="shared" si="2"/>
        <v>44205</v>
      </c>
      <c r="R12" s="32">
        <f t="shared" si="2"/>
        <v>44206</v>
      </c>
      <c r="S12" s="32">
        <f t="shared" si="2"/>
        <v>44207</v>
      </c>
      <c r="T12" s="32">
        <f t="shared" si="2"/>
        <v>44208</v>
      </c>
      <c r="U12" s="32">
        <f t="shared" si="2"/>
        <v>44209</v>
      </c>
      <c r="V12" s="32">
        <f t="shared" si="2"/>
        <v>44210</v>
      </c>
      <c r="W12" s="32">
        <f t="shared" si="2"/>
        <v>44211</v>
      </c>
      <c r="X12" s="32">
        <f t="shared" si="2"/>
        <v>44212</v>
      </c>
      <c r="Y12" s="32">
        <f t="shared" si="2"/>
        <v>44213</v>
      </c>
      <c r="Z12" s="32">
        <f t="shared" si="2"/>
        <v>44214</v>
      </c>
      <c r="AA12" s="32">
        <f t="shared" si="2"/>
        <v>44215</v>
      </c>
      <c r="AB12" s="32">
        <f t="shared" si="2"/>
        <v>44216</v>
      </c>
      <c r="AC12" s="32">
        <f t="shared" si="2"/>
        <v>44217</v>
      </c>
      <c r="AD12" s="32">
        <f t="shared" si="2"/>
        <v>44218</v>
      </c>
      <c r="AE12" s="32">
        <f t="shared" si="2"/>
        <v>44219</v>
      </c>
      <c r="AF12" s="32">
        <f t="shared" si="2"/>
        <v>44220</v>
      </c>
      <c r="AG12" s="32">
        <f t="shared" si="2"/>
        <v>44221</v>
      </c>
      <c r="AH12" s="32">
        <f t="shared" si="2"/>
        <v>44222</v>
      </c>
      <c r="AI12" s="32">
        <f t="shared" si="2"/>
        <v>44223</v>
      </c>
      <c r="AJ12" s="32">
        <f t="shared" si="2"/>
        <v>44224</v>
      </c>
      <c r="AK12" s="32">
        <f t="shared" si="2"/>
        <v>44225</v>
      </c>
      <c r="AL12" s="32">
        <f t="shared" si="2"/>
        <v>44226</v>
      </c>
      <c r="AM12" s="42">
        <f t="shared" si="2"/>
        <v>44227</v>
      </c>
    </row>
    <row r="13" s="3" customFormat="1" ht="8" customHeight="1" spans="2:39">
      <c r="B13" s="16"/>
      <c r="C13" s="17"/>
      <c r="D13" s="17"/>
      <c r="E13" s="18"/>
      <c r="F13" s="17"/>
      <c r="G13" s="17"/>
      <c r="H13" s="17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43"/>
    </row>
    <row r="14" s="3" customFormat="1" ht="17" customHeight="1" spans="2:39">
      <c r="B14" s="17">
        <v>1</v>
      </c>
      <c r="C14" s="17" t="s">
        <v>26</v>
      </c>
      <c r="D14" s="17" t="s">
        <v>27</v>
      </c>
      <c r="E14" s="18" t="str">
        <f>IF(G14=H14,"已完成","")</f>
        <v>已完成</v>
      </c>
      <c r="F14" s="19">
        <v>44197</v>
      </c>
      <c r="G14" s="19">
        <v>44216</v>
      </c>
      <c r="H14" s="19">
        <v>44216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8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44"/>
    </row>
    <row r="15" s="3" customFormat="1" ht="10" customHeight="1" spans="2:39">
      <c r="B15" s="20"/>
      <c r="C15" s="20"/>
      <c r="D15" s="20"/>
      <c r="E15" s="21"/>
      <c r="F15" s="20"/>
      <c r="G15" s="20"/>
      <c r="H15" s="20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45"/>
    </row>
    <row r="16" s="3" customFormat="1" ht="8" customHeight="1" spans="2:39">
      <c r="B16" s="16"/>
      <c r="C16" s="17"/>
      <c r="D16" s="17"/>
      <c r="E16" s="18"/>
      <c r="F16" s="17"/>
      <c r="G16" s="17"/>
      <c r="H16" s="17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43"/>
    </row>
    <row r="17" s="3" customFormat="1" ht="17" customHeight="1" spans="2:39">
      <c r="B17" s="17">
        <v>2</v>
      </c>
      <c r="C17" s="17" t="s">
        <v>28</v>
      </c>
      <c r="D17" s="17" t="s">
        <v>29</v>
      </c>
      <c r="E17" s="18" t="str">
        <f>IF(G17=H17,"已完成","")</f>
        <v/>
      </c>
      <c r="F17" s="19">
        <v>44202</v>
      </c>
      <c r="G17" s="19">
        <v>44211</v>
      </c>
      <c r="H17" s="19">
        <v>44205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8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44"/>
    </row>
    <row r="18" s="3" customFormat="1" ht="10" customHeight="1" spans="2:39">
      <c r="B18" s="20"/>
      <c r="C18" s="20"/>
      <c r="D18" s="20"/>
      <c r="E18" s="21"/>
      <c r="F18" s="20"/>
      <c r="G18" s="20"/>
      <c r="H18" s="20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45"/>
    </row>
    <row r="19" s="3" customFormat="1" ht="8" customHeight="1" spans="2:39">
      <c r="B19" s="16"/>
      <c r="C19" s="17"/>
      <c r="D19" s="17"/>
      <c r="E19" s="18"/>
      <c r="F19" s="17"/>
      <c r="G19" s="17"/>
      <c r="H19" s="17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43"/>
    </row>
    <row r="20" s="3" customFormat="1" ht="17" customHeight="1" spans="2:39">
      <c r="B20" s="17">
        <v>3</v>
      </c>
      <c r="C20" s="17" t="s">
        <v>30</v>
      </c>
      <c r="D20" s="17" t="s">
        <v>31</v>
      </c>
      <c r="E20" s="18" t="str">
        <f>IF(G20=H20,"已完成","")</f>
        <v/>
      </c>
      <c r="F20" s="19">
        <v>44206</v>
      </c>
      <c r="G20" s="19">
        <v>44215</v>
      </c>
      <c r="H20" s="19">
        <v>44211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8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44"/>
    </row>
    <row r="21" s="3" customFormat="1" ht="10" customHeight="1" spans="2:39">
      <c r="B21" s="20"/>
      <c r="C21" s="20"/>
      <c r="D21" s="20"/>
      <c r="E21" s="21"/>
      <c r="F21" s="20"/>
      <c r="G21" s="20"/>
      <c r="H21" s="20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45"/>
    </row>
    <row r="22" s="3" customFormat="1" ht="8" customHeight="1" spans="2:39">
      <c r="B22" s="16"/>
      <c r="C22" s="17"/>
      <c r="D22" s="17"/>
      <c r="E22" s="18"/>
      <c r="F22" s="17"/>
      <c r="G22" s="17"/>
      <c r="H22" s="17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43"/>
    </row>
    <row r="23" s="3" customFormat="1" ht="17" customHeight="1" spans="2:39">
      <c r="B23" s="17">
        <v>4</v>
      </c>
      <c r="C23" s="17" t="s">
        <v>32</v>
      </c>
      <c r="D23" s="17" t="s">
        <v>33</v>
      </c>
      <c r="E23" s="18" t="str">
        <f>IF(G23=H23,"已完成","")</f>
        <v/>
      </c>
      <c r="F23" s="19">
        <v>44212</v>
      </c>
      <c r="G23" s="19">
        <v>44218</v>
      </c>
      <c r="H23" s="19">
        <v>44214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8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44"/>
    </row>
    <row r="24" s="3" customFormat="1" ht="10" customHeight="1" spans="2:39">
      <c r="B24" s="20"/>
      <c r="C24" s="20"/>
      <c r="D24" s="20"/>
      <c r="E24" s="21"/>
      <c r="F24" s="20"/>
      <c r="G24" s="20"/>
      <c r="H24" s="20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45"/>
    </row>
    <row r="25" s="3" customFormat="1" ht="8" customHeight="1" spans="2:39">
      <c r="B25" s="16"/>
      <c r="C25" s="17"/>
      <c r="D25" s="17"/>
      <c r="E25" s="18"/>
      <c r="F25" s="17"/>
      <c r="G25" s="17"/>
      <c r="H25" s="17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43"/>
    </row>
    <row r="26" s="3" customFormat="1" ht="17" customHeight="1" spans="2:39">
      <c r="B26" s="17">
        <v>5</v>
      </c>
      <c r="C26" s="17" t="s">
        <v>34</v>
      </c>
      <c r="D26" s="17" t="s">
        <v>35</v>
      </c>
      <c r="E26" s="18" t="str">
        <f>IF(G26=H26,"已完成","")</f>
        <v/>
      </c>
      <c r="F26" s="19">
        <v>44215</v>
      </c>
      <c r="G26" s="19">
        <v>44222</v>
      </c>
      <c r="H26" s="19">
        <v>44221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8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44"/>
    </row>
    <row r="27" s="3" customFormat="1" ht="10" customHeight="1" spans="2:39">
      <c r="B27" s="20"/>
      <c r="C27" s="20"/>
      <c r="D27" s="20"/>
      <c r="E27" s="21"/>
      <c r="F27" s="20"/>
      <c r="G27" s="20"/>
      <c r="H27" s="20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45"/>
    </row>
    <row r="28" s="3" customFormat="1" ht="8" customHeight="1" spans="2:39">
      <c r="B28" s="16"/>
      <c r="C28" s="17"/>
      <c r="D28" s="17"/>
      <c r="E28" s="18"/>
      <c r="F28" s="17"/>
      <c r="G28" s="17"/>
      <c r="H28" s="17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43"/>
    </row>
    <row r="29" s="3" customFormat="1" ht="17" customHeight="1" spans="2:39">
      <c r="B29" s="17">
        <v>6</v>
      </c>
      <c r="C29" s="17" t="s">
        <v>36</v>
      </c>
      <c r="D29" s="17" t="s">
        <v>37</v>
      </c>
      <c r="E29" s="18" t="str">
        <f>IF(G29=H29,"已完成","")</f>
        <v/>
      </c>
      <c r="F29" s="19">
        <v>44222</v>
      </c>
      <c r="G29" s="19">
        <v>44216</v>
      </c>
      <c r="H29" s="19">
        <v>44226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8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44"/>
    </row>
    <row r="30" s="3" customFormat="1" ht="10" customHeight="1" spans="2:39">
      <c r="B30" s="20"/>
      <c r="C30" s="20"/>
      <c r="D30" s="20"/>
      <c r="E30" s="21"/>
      <c r="F30" s="20"/>
      <c r="G30" s="20"/>
      <c r="H30" s="20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45"/>
    </row>
    <row r="31" s="3" customFormat="1" ht="13" customHeight="1"/>
    <row r="32" s="3" customFormat="1" customHeight="1"/>
    <row r="33" s="3" customFormat="1" customHeight="1"/>
    <row r="34" s="3" customFormat="1" customHeight="1"/>
  </sheetData>
  <mergeCells count="21">
    <mergeCell ref="B2:AM2"/>
    <mergeCell ref="J5:N5"/>
    <mergeCell ref="O5:S5"/>
    <mergeCell ref="U5:Y5"/>
    <mergeCell ref="Z5:AH5"/>
    <mergeCell ref="J7:N7"/>
    <mergeCell ref="O7:S7"/>
    <mergeCell ref="U7:Y7"/>
    <mergeCell ref="Z7:AH7"/>
    <mergeCell ref="J8:N8"/>
    <mergeCell ref="U8:Y8"/>
    <mergeCell ref="J9:N9"/>
    <mergeCell ref="O9:S9"/>
    <mergeCell ref="U9:Y9"/>
    <mergeCell ref="Z9:AH9"/>
    <mergeCell ref="F11:G11"/>
    <mergeCell ref="B11:B12"/>
    <mergeCell ref="C11:C12"/>
    <mergeCell ref="D11:D12"/>
    <mergeCell ref="E11:E12"/>
    <mergeCell ref="H11:H12"/>
  </mergeCells>
  <conditionalFormatting sqref="B5:H10">
    <cfRule type="expression" dxfId="0" priority="1">
      <formula>MONTH(B5)&lt;&gt;$E$3</formula>
    </cfRule>
  </conditionalFormatting>
  <conditionalFormatting sqref="I13:AM30">
    <cfRule type="expression" dxfId="1" priority="49">
      <formula>AND(I$12&gt;=$F13,I$12&lt;=$H13)</formula>
    </cfRule>
    <cfRule type="expression" dxfId="2" priority="50">
      <formula>AND(I$12&gt;=$F13,I$12&lt;=$G13)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>
                  <from>
                    <xdr:col>5</xdr:col>
                    <xdr:colOff>670560</xdr:colOff>
                    <xdr:row>1</xdr:row>
                    <xdr:rowOff>396875</xdr:rowOff>
                  </from>
                  <to>
                    <xdr:col>6</xdr:col>
                    <xdr:colOff>223520</xdr:colOff>
                    <xdr:row>2</xdr:row>
                    <xdr:rowOff>237490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4">
              <controlPr defaultSize="0">
                <anchor moveWithCells="1">
                  <from>
                    <xdr:col>1</xdr:col>
                    <xdr:colOff>433070</xdr:colOff>
                    <xdr:row>1</xdr:row>
                    <xdr:rowOff>396875</xdr:rowOff>
                  </from>
                  <to>
                    <xdr:col>1</xdr:col>
                    <xdr:colOff>662940</xdr:colOff>
                    <xdr:row>2</xdr:row>
                    <xdr:rowOff>237490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秦荷华</cp:lastModifiedBy>
  <dcterms:created xsi:type="dcterms:W3CDTF">2018-08-18T14:21:00Z</dcterms:created>
  <dcterms:modified xsi:type="dcterms:W3CDTF">2021-06-27T11:29:20Z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9615D530323F414ABDF20473888CBA75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v1.0_mb_JAvP9T/VgF8G0LHkA7cHqg==</vt:lpwstr>
  </property>
</Properties>
</file>