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<sst xmlns="http://schemas.openxmlformats.org/spreadsheetml/2006/main" count="46" uniqueCount="32">
  <si>
    <t>项目进度甘特图</t>
  </si>
  <si>
    <t>预计总天数</t>
  </si>
  <si>
    <t>剩余天数</t>
  </si>
  <si>
    <t>已完成项目</t>
  </si>
  <si>
    <t>完成天数</t>
  </si>
  <si>
    <t>合计项目</t>
  </si>
  <si>
    <t>剩余项目</t>
  </si>
  <si>
    <t>序号</t>
  </si>
  <si>
    <t>工作内容及描述</t>
  </si>
  <si>
    <t>开始日期</t>
  </si>
  <si>
    <t>天数</t>
  </si>
  <si>
    <t>重要程度</t>
  </si>
  <si>
    <t>紧急程度</t>
  </si>
  <si>
    <t>结束日期</t>
  </si>
  <si>
    <t>完成进度</t>
  </si>
  <si>
    <t>是否完成</t>
  </si>
  <si>
    <t>分项项目1</t>
  </si>
  <si>
    <t>重要</t>
  </si>
  <si>
    <t>高</t>
  </si>
  <si>
    <t>分项项目2</t>
  </si>
  <si>
    <t>日常</t>
  </si>
  <si>
    <t>中</t>
  </si>
  <si>
    <t>分项项目3</t>
  </si>
  <si>
    <t>一般</t>
  </si>
  <si>
    <t>低</t>
  </si>
  <si>
    <t>分项项目4</t>
  </si>
  <si>
    <t>分项项目5</t>
  </si>
  <si>
    <t>分项项目6</t>
  </si>
  <si>
    <t>分项项目7</t>
  </si>
  <si>
    <t>分项项目8</t>
  </si>
  <si>
    <t>分项项目9</t>
  </si>
  <si>
    <t>分项项目10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</si>
</sst>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字魂45号-冰宇雅宋"/>
      <charset val="134"/>
    </font>
    <font>
      <sz val="14"/>
      <color theme="1"/>
      <name val="字魂45号-冰宇雅宋"/>
      <charset val="134"/>
    </font>
    <font>
      <sz val="11"/>
      <color theme="0"/>
      <name val="字魂45号-冰宇雅宋"/>
      <charset val="134"/>
    </font>
    <font>
      <b/>
      <sz val="24"/>
      <name val="字魂45号-冰宇雅宋"/>
      <charset val="134"/>
    </font>
    <font>
      <b/>
      <sz val="11"/>
      <name val="字魂45号-冰宇雅宋"/>
      <charset val="134"/>
    </font>
    <font>
      <b/>
      <sz val="10"/>
      <name val="字魂45号-冰宇雅宋"/>
      <charset val="134"/>
    </font>
    <font>
      <b/>
      <sz val="12"/>
      <name val="字魂45号-冰宇雅宋"/>
      <charset val="134"/>
    </font>
    <font>
      <b/>
      <sz val="11"/>
      <color theme="0"/>
      <name val="字魂45号-冰宇雅宋"/>
      <charset val="134"/>
    </font>
    <font>
      <sz val="14"/>
      <name val="字魂45号-冰宇雅宋"/>
      <charset val="134"/>
    </font>
    <font>
      <sz val="11"/>
      <color theme="0" tint="-0.0499893185216834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9F7F8"/>
        <bgColor indexed="64"/>
      </patternFill>
    </fill>
    <fill>
      <patternFill patternType="solid">
        <fgColor rgb="FF76C9D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1" tint="0.249977111117893"/>
      </right>
      <top style="thin">
        <color theme="0"/>
      </top>
      <bottom style="thin">
        <color theme="1" tint="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27" borderId="10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9" fillId="32" borderId="11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176" fontId="5" fillId="3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176" fontId="9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9" fontId="3" fillId="3" borderId="0" xfId="11" applyFont="1" applyFill="1" applyBorder="1" applyAlignment="1">
      <alignment horizontal="center" vertical="center"/>
    </xf>
    <xf numFmtId="9" fontId="5" fillId="3" borderId="0" xfId="11" applyFont="1" applyFill="1" applyAlignment="1">
      <alignment vertical="center"/>
    </xf>
    <xf numFmtId="0" fontId="10" fillId="3" borderId="0" xfId="0" applyFont="1" applyFill="1" applyBorder="1" applyAlignment="1">
      <alignment vertical="center"/>
    </xf>
    <xf numFmtId="9" fontId="5" fillId="3" borderId="0" xfId="11" applyFont="1" applyFill="1" applyAlignment="1">
      <alignment horizontal="center" vertical="center"/>
    </xf>
    <xf numFmtId="9" fontId="9" fillId="5" borderId="2" xfId="11" applyFont="1" applyFill="1" applyBorder="1" applyAlignment="1">
      <alignment horizontal="center" vertical="center"/>
    </xf>
    <xf numFmtId="9" fontId="1" fillId="0" borderId="3" xfId="11" applyNumberFormat="1" applyFont="1" applyFill="1" applyBorder="1" applyAlignment="1">
      <alignment horizontal="center" vertical="center"/>
    </xf>
    <xf numFmtId="9" fontId="1" fillId="0" borderId="3" xfId="11" applyFont="1" applyFill="1" applyBorder="1" applyAlignment="1">
      <alignment horizontal="center" vertical="center"/>
    </xf>
    <xf numFmtId="9" fontId="1" fillId="3" borderId="0" xfId="11" applyFont="1" applyFill="1" applyBorder="1" applyAlignment="1">
      <alignment horizontal="center" vertical="center"/>
    </xf>
    <xf numFmtId="9" fontId="1" fillId="2" borderId="0" xfId="1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  <color theme="0" tint="-0.499984740745262"/>
      </font>
    </dxf>
  </dxfs>
  <tableStyles count="0" defaultTableStyle="TableStyleMedium2" defaultPivotStyle="PivotStyleLight16"/>
  <colors>
    <mruColors>
      <color rgb="0076C9D0"/>
      <color rgb="00EEA874"/>
      <color rgb="00E9F7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Sheet1!$C$8:$C$17</c:f>
              <c:strCache>
                <c:ptCount val="10"/>
                <c:pt idx="0">
                  <c:v>分项项目1</c:v>
                </c:pt>
                <c:pt idx="1">
                  <c:v>分项项目2</c:v>
                </c:pt>
                <c:pt idx="2">
                  <c:v>分项项目3</c:v>
                </c:pt>
                <c:pt idx="3">
                  <c:v>分项项目4</c:v>
                </c:pt>
                <c:pt idx="4">
                  <c:v>分项项目5</c:v>
                </c:pt>
                <c:pt idx="5">
                  <c:v>分项项目6</c:v>
                </c:pt>
                <c:pt idx="6">
                  <c:v>分项项目7</c:v>
                </c:pt>
                <c:pt idx="7">
                  <c:v>分项项目8</c:v>
                </c:pt>
                <c:pt idx="8">
                  <c:v>分项项目9</c:v>
                </c:pt>
                <c:pt idx="9">
                  <c:v>分项项目10</c:v>
                </c:pt>
              </c:strCache>
            </c:strRef>
          </c:cat>
          <c:val>
            <c:numRef>
              <c:f>Sheet1!$D$8:$D$17</c:f>
              <c:numCache>
                <c:formatCode>yyyy/m/d;@</c:formatCode>
                <c:ptCount val="10"/>
                <c:pt idx="0">
                  <c:v>44256</c:v>
                </c:pt>
                <c:pt idx="1">
                  <c:v>44258</c:v>
                </c:pt>
                <c:pt idx="2">
                  <c:v>44261</c:v>
                </c:pt>
                <c:pt idx="3">
                  <c:v>44264</c:v>
                </c:pt>
                <c:pt idx="4">
                  <c:v>44258</c:v>
                </c:pt>
                <c:pt idx="5">
                  <c:v>44270</c:v>
                </c:pt>
                <c:pt idx="6">
                  <c:v>44273</c:v>
                </c:pt>
                <c:pt idx="7">
                  <c:v>44274</c:v>
                </c:pt>
                <c:pt idx="8">
                  <c:v>44278</c:v>
                </c:pt>
                <c:pt idx="9">
                  <c:v>44280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天数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Sheet1!$C$8:$C$17</c:f>
              <c:strCache>
                <c:ptCount val="10"/>
                <c:pt idx="0">
                  <c:v>分项项目1</c:v>
                </c:pt>
                <c:pt idx="1">
                  <c:v>分项项目2</c:v>
                </c:pt>
                <c:pt idx="2">
                  <c:v>分项项目3</c:v>
                </c:pt>
                <c:pt idx="3">
                  <c:v>分项项目4</c:v>
                </c:pt>
                <c:pt idx="4">
                  <c:v>分项项目5</c:v>
                </c:pt>
                <c:pt idx="5">
                  <c:v>分项项目6</c:v>
                </c:pt>
                <c:pt idx="6">
                  <c:v>分项项目7</c:v>
                </c:pt>
                <c:pt idx="7">
                  <c:v>分项项目8</c:v>
                </c:pt>
                <c:pt idx="8">
                  <c:v>分项项目9</c:v>
                </c:pt>
                <c:pt idx="9">
                  <c:v>分项项目10</c:v>
                </c:pt>
              </c:strCache>
            </c:strRef>
          </c:cat>
          <c:val>
            <c:numRef>
              <c:f>Sheet1!$E$8:$E$17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062188"/>
        <c:axId val="745733405"/>
      </c:barChart>
      <c:catAx>
        <c:axId val="8730621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745733405"/>
        <c:crosses val="autoZero"/>
        <c:auto val="1"/>
        <c:lblAlgn val="ctr"/>
        <c:lblOffset val="100"/>
        <c:noMultiLvlLbl val="0"/>
      </c:catAx>
      <c:valAx>
        <c:axId val="745733405"/>
        <c:scaling>
          <c:orientation val="minMax"/>
          <c:max val="44286"/>
          <c:min val="44256"/>
        </c:scaling>
        <c:delete val="0"/>
        <c:axPos val="t"/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8730621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76C9D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78217821782178"/>
                  <c:y val="0.10479739170936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963696369637"/>
                      <c:h val="0.232417326502096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Sheet1!$L$3:$L$4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53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6985</xdr:colOff>
      <xdr:row>5</xdr:row>
      <xdr:rowOff>160020</xdr:rowOff>
    </xdr:from>
    <xdr:to>
      <xdr:col>16</xdr:col>
      <xdr:colOff>563245</xdr:colOff>
      <xdr:row>30</xdr:row>
      <xdr:rowOff>17780</xdr:rowOff>
    </xdr:to>
    <xdr:graphicFrame>
      <xdr:nvGraphicFramePr>
        <xdr:cNvPr id="7" name="图表 6"/>
        <xdr:cNvGraphicFramePr/>
      </xdr:nvGraphicFramePr>
      <xdr:xfrm>
        <a:off x="7210425" y="1380490"/>
        <a:ext cx="4715510" cy="77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608330</xdr:colOff>
      <xdr:row>0</xdr:row>
      <xdr:rowOff>94615</xdr:rowOff>
    </xdr:from>
    <xdr:to>
      <xdr:col>13</xdr:col>
      <xdr:colOff>170180</xdr:colOff>
      <xdr:row>6</xdr:row>
      <xdr:rowOff>67310</xdr:rowOff>
    </xdr:to>
    <xdr:graphicFrame>
      <xdr:nvGraphicFramePr>
        <xdr:cNvPr id="8" name="图表 7"/>
        <xdr:cNvGraphicFramePr/>
      </xdr:nvGraphicFramePr>
      <xdr:xfrm>
        <a:off x="7811770" y="94615"/>
        <a:ext cx="1688465" cy="138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"/>
  <sheetViews>
    <sheetView showGridLines="0" tabSelected="1" workbookViewId="0">
      <selection activeCell="S9" sqref="S9"/>
    </sheetView>
  </sheetViews>
  <sheetFormatPr defaultColWidth="9.87962962962963" defaultRowHeight="13.8"/>
  <cols>
    <col min="1" max="1" width="3.12962962962963" style="1" customWidth="1"/>
    <col min="2" max="2" width="4.87962962962963" style="4" customWidth="1"/>
    <col min="3" max="3" width="20.8796296296296" style="1" customWidth="1"/>
    <col min="4" max="4" width="11.8796296296296" style="5" customWidth="1"/>
    <col min="5" max="5" width="7" style="6" customWidth="1"/>
    <col min="6" max="6" width="11.8796296296296" style="1" customWidth="1"/>
    <col min="7" max="7" width="9.87962962962963" style="1" customWidth="1"/>
    <col min="8" max="8" width="12.8796296296296" style="7" customWidth="1"/>
    <col min="9" max="9" width="10.3796296296296" style="8" customWidth="1"/>
    <col min="10" max="10" width="12.25" style="4" customWidth="1"/>
    <col min="11" max="11" width="9.87962962962963" style="1"/>
    <col min="12" max="12" width="11.25" style="1" customWidth="1"/>
    <col min="13" max="16350" width="9.87962962962963" style="1"/>
    <col min="16351" max="16351" width="9.87962962962963" style="9"/>
    <col min="16352" max="16384" width="9.87962962962963" style="10"/>
  </cols>
  <sheetData>
    <row r="1" s="1" customFormat="1" ht="11.1" customHeight="1" spans="1:16351">
      <c r="A1" s="11"/>
      <c r="B1" s="12"/>
      <c r="C1" s="13"/>
      <c r="D1" s="14"/>
      <c r="E1" s="15"/>
      <c r="F1" s="13"/>
      <c r="G1" s="13"/>
      <c r="H1" s="16"/>
      <c r="I1" s="43"/>
      <c r="J1" s="12"/>
      <c r="K1" s="11"/>
      <c r="L1" s="11"/>
      <c r="M1" s="11"/>
      <c r="N1" s="11"/>
      <c r="O1" s="11"/>
      <c r="P1" s="11"/>
      <c r="Q1" s="11"/>
      <c r="XDW1" s="9"/>
    </row>
    <row r="2" s="1" customFormat="1" ht="21" customHeight="1" spans="1:16351">
      <c r="A2" s="11"/>
      <c r="B2" s="17" t="s">
        <v>0</v>
      </c>
      <c r="C2" s="17"/>
      <c r="D2" s="17"/>
      <c r="E2" s="18"/>
      <c r="F2" s="18"/>
      <c r="G2" s="18"/>
      <c r="H2" s="19"/>
      <c r="I2" s="44"/>
      <c r="J2" s="18"/>
      <c r="K2" s="11"/>
      <c r="L2" s="11"/>
      <c r="M2" s="11"/>
      <c r="N2" s="11"/>
      <c r="O2" s="11"/>
      <c r="P2" s="11"/>
      <c r="Q2" s="11"/>
      <c r="XDW2" s="9"/>
    </row>
    <row r="3" s="1" customFormat="1" ht="27.95" customHeight="1" spans="1:16351">
      <c r="A3" s="11"/>
      <c r="B3" s="17"/>
      <c r="C3" s="17"/>
      <c r="D3" s="17"/>
      <c r="E3" s="18"/>
      <c r="F3" s="20" t="s">
        <v>1</v>
      </c>
      <c r="G3" s="21">
        <f>LOOKUP(9E+307,H8:H2000)-D8+1</f>
        <v>31</v>
      </c>
      <c r="H3" s="20" t="s">
        <v>2</v>
      </c>
      <c r="I3" s="21">
        <f>G3-G5</f>
        <v>19</v>
      </c>
      <c r="J3" s="20" t="s">
        <v>3</v>
      </c>
      <c r="K3" s="21">
        <f>COUNTIF($I$8:$I$2000,1)</f>
        <v>2</v>
      </c>
      <c r="L3" s="45">
        <f>K3/K5</f>
        <v>0.25</v>
      </c>
      <c r="M3" s="11"/>
      <c r="N3" s="11"/>
      <c r="O3" s="11"/>
      <c r="P3" s="11"/>
      <c r="Q3" s="11"/>
      <c r="XDW3" s="9"/>
    </row>
    <row r="4" s="1" customFormat="1" ht="11.1" customHeight="1" spans="1:16351">
      <c r="A4" s="11"/>
      <c r="B4" s="17"/>
      <c r="C4" s="17"/>
      <c r="D4" s="17"/>
      <c r="E4" s="22"/>
      <c r="F4" s="23"/>
      <c r="G4" s="23"/>
      <c r="H4" s="24"/>
      <c r="I4" s="46"/>
      <c r="J4" s="23"/>
      <c r="K4" s="11"/>
      <c r="L4" s="45">
        <f>1-L3</f>
        <v>0.75</v>
      </c>
      <c r="M4" s="11"/>
      <c r="N4" s="11"/>
      <c r="O4" s="11"/>
      <c r="P4" s="11"/>
      <c r="Q4" s="11"/>
      <c r="XDW4" s="9"/>
    </row>
    <row r="5" s="1" customFormat="1" ht="24.95" customHeight="1" spans="1:16351">
      <c r="A5" s="11"/>
      <c r="B5" s="17"/>
      <c r="C5" s="17"/>
      <c r="D5" s="17"/>
      <c r="E5" s="22"/>
      <c r="F5" s="20" t="s">
        <v>4</v>
      </c>
      <c r="G5" s="21">
        <f>SUMIF($I$8:$I$2000,1,$E$8:$E$2000)</f>
        <v>12</v>
      </c>
      <c r="H5" s="20" t="s">
        <v>5</v>
      </c>
      <c r="I5" s="21">
        <f>COUNTA($C$8:$C$2000)</f>
        <v>10</v>
      </c>
      <c r="J5" s="20" t="s">
        <v>6</v>
      </c>
      <c r="K5" s="21">
        <f>I5-K3</f>
        <v>8</v>
      </c>
      <c r="L5" s="11"/>
      <c r="M5" s="11"/>
      <c r="N5" s="11"/>
      <c r="O5" s="11"/>
      <c r="P5" s="11"/>
      <c r="Q5" s="11"/>
      <c r="XDW5" s="9"/>
    </row>
    <row r="6" s="1" customFormat="1" ht="15" customHeight="1" spans="1:16351">
      <c r="A6" s="11"/>
      <c r="B6" s="25"/>
      <c r="C6" s="25"/>
      <c r="D6" s="26"/>
      <c r="E6" s="27"/>
      <c r="F6" s="25"/>
      <c r="G6" s="25"/>
      <c r="H6" s="26"/>
      <c r="I6" s="43"/>
      <c r="J6" s="12"/>
      <c r="K6" s="11"/>
      <c r="L6" s="11"/>
      <c r="M6" s="11"/>
      <c r="N6" s="11"/>
      <c r="O6" s="11"/>
      <c r="P6" s="11"/>
      <c r="Q6" s="11"/>
      <c r="XDW6" s="9"/>
    </row>
    <row r="7" s="2" customFormat="1" ht="33.95" customHeight="1" spans="1:16384">
      <c r="A7" s="28"/>
      <c r="B7" s="29" t="s">
        <v>7</v>
      </c>
      <c r="C7" s="29" t="s">
        <v>8</v>
      </c>
      <c r="D7" s="30" t="s">
        <v>9</v>
      </c>
      <c r="E7" s="31" t="s">
        <v>10</v>
      </c>
      <c r="F7" s="29" t="s">
        <v>11</v>
      </c>
      <c r="G7" s="29" t="s">
        <v>12</v>
      </c>
      <c r="H7" s="30" t="s">
        <v>13</v>
      </c>
      <c r="I7" s="47" t="s">
        <v>14</v>
      </c>
      <c r="J7" s="29" t="s">
        <v>15</v>
      </c>
      <c r="K7" s="2"/>
      <c r="L7" s="2"/>
      <c r="M7" s="2"/>
      <c r="N7" s="2"/>
      <c r="O7" s="2"/>
      <c r="P7" s="2"/>
      <c r="Q7" s="28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52"/>
      <c r="XDX7" s="53"/>
      <c r="XDY7" s="53"/>
      <c r="XDZ7" s="53"/>
      <c r="XEA7" s="53"/>
      <c r="XEB7" s="53"/>
      <c r="XEC7" s="53"/>
      <c r="XED7" s="53"/>
      <c r="XEE7" s="53"/>
      <c r="XEF7" s="53"/>
      <c r="XEG7" s="53"/>
      <c r="XEH7" s="53"/>
      <c r="XEI7" s="53"/>
      <c r="XEJ7" s="53"/>
      <c r="XEK7" s="53"/>
      <c r="XEL7" s="53"/>
      <c r="XEM7" s="53"/>
      <c r="XEN7" s="53"/>
      <c r="XEO7" s="53"/>
      <c r="XEP7" s="53"/>
      <c r="XEQ7" s="53"/>
      <c r="XER7" s="53"/>
      <c r="XES7" s="53"/>
      <c r="XET7" s="53"/>
      <c r="XEU7" s="53"/>
      <c r="XEV7" s="53"/>
      <c r="XEW7" s="53"/>
      <c r="XEX7" s="53"/>
      <c r="XEY7" s="53"/>
      <c r="XEZ7" s="53"/>
      <c r="XFA7" s="53"/>
      <c r="XFB7" s="53"/>
      <c r="XFC7" s="53"/>
      <c r="XFD7" s="53"/>
    </row>
    <row r="8" s="1" customFormat="1" ht="24.95" customHeight="1" spans="1:17">
      <c r="A8" s="11"/>
      <c r="B8" s="32">
        <v>1</v>
      </c>
      <c r="C8" s="32" t="s">
        <v>16</v>
      </c>
      <c r="D8" s="33">
        <v>44256</v>
      </c>
      <c r="E8" s="34">
        <f>IF(C8="","",H8-D8+1)</f>
        <v>5</v>
      </c>
      <c r="F8" s="32" t="s">
        <v>17</v>
      </c>
      <c r="G8" s="32" t="s">
        <v>18</v>
      </c>
      <c r="H8" s="33">
        <v>44260</v>
      </c>
      <c r="I8" s="48">
        <v>1</v>
      </c>
      <c r="J8" s="32" t="str">
        <f t="shared" ref="J8:J30" si="0">IF(C8="","",IF(I8=100%,"已完成",""))</f>
        <v>已完成</v>
      </c>
      <c r="Q8" s="11"/>
    </row>
    <row r="9" s="1" customFormat="1" ht="24.95" customHeight="1" spans="1:17">
      <c r="A9" s="11"/>
      <c r="B9" s="32">
        <v>2</v>
      </c>
      <c r="C9" s="32" t="s">
        <v>19</v>
      </c>
      <c r="D9" s="33">
        <v>44258</v>
      </c>
      <c r="E9" s="34">
        <f t="shared" ref="E9:E30" si="1">IF(C9="","",H9-D9+1)</f>
        <v>7</v>
      </c>
      <c r="F9" s="32" t="s">
        <v>20</v>
      </c>
      <c r="G9" s="32" t="s">
        <v>21</v>
      </c>
      <c r="H9" s="33">
        <v>44264</v>
      </c>
      <c r="I9" s="48">
        <v>1</v>
      </c>
      <c r="J9" s="32" t="str">
        <f t="shared" si="0"/>
        <v>已完成</v>
      </c>
      <c r="Q9" s="11"/>
    </row>
    <row r="10" s="1" customFormat="1" ht="24.95" customHeight="1" spans="1:17">
      <c r="A10" s="11"/>
      <c r="B10" s="32">
        <v>3</v>
      </c>
      <c r="C10" s="32" t="s">
        <v>22</v>
      </c>
      <c r="D10" s="33">
        <v>44261</v>
      </c>
      <c r="E10" s="34">
        <f t="shared" si="1"/>
        <v>7</v>
      </c>
      <c r="F10" s="32" t="s">
        <v>23</v>
      </c>
      <c r="G10" s="32" t="s">
        <v>24</v>
      </c>
      <c r="H10" s="33">
        <v>44267</v>
      </c>
      <c r="I10" s="48">
        <v>0.9</v>
      </c>
      <c r="J10" s="32" t="str">
        <f t="shared" si="0"/>
        <v/>
      </c>
      <c r="Q10" s="11"/>
    </row>
    <row r="11" s="1" customFormat="1" ht="24.95" customHeight="1" spans="1:17">
      <c r="A11" s="11"/>
      <c r="B11" s="32">
        <v>4</v>
      </c>
      <c r="C11" s="32" t="s">
        <v>25</v>
      </c>
      <c r="D11" s="33">
        <v>44264</v>
      </c>
      <c r="E11" s="34">
        <f t="shared" si="1"/>
        <v>5</v>
      </c>
      <c r="F11" s="32" t="s">
        <v>20</v>
      </c>
      <c r="G11" s="32" t="s">
        <v>21</v>
      </c>
      <c r="H11" s="33">
        <v>44268</v>
      </c>
      <c r="I11" s="48">
        <v>0.8</v>
      </c>
      <c r="J11" s="32" t="str">
        <f t="shared" si="0"/>
        <v/>
      </c>
      <c r="Q11" s="11"/>
    </row>
    <row r="12" s="1" customFormat="1" ht="24.95" customHeight="1" spans="1:17">
      <c r="A12" s="11"/>
      <c r="B12" s="32">
        <v>5</v>
      </c>
      <c r="C12" s="32" t="s">
        <v>26</v>
      </c>
      <c r="D12" s="33">
        <v>44258</v>
      </c>
      <c r="E12" s="34">
        <f t="shared" si="1"/>
        <v>17</v>
      </c>
      <c r="F12" s="32" t="s">
        <v>23</v>
      </c>
      <c r="G12" s="32" t="s">
        <v>24</v>
      </c>
      <c r="H12" s="33">
        <v>44274</v>
      </c>
      <c r="I12" s="48">
        <v>0.6</v>
      </c>
      <c r="J12" s="32" t="str">
        <f t="shared" si="0"/>
        <v/>
      </c>
      <c r="Q12" s="11"/>
    </row>
    <row r="13" s="1" customFormat="1" ht="24.95" customHeight="1" spans="1:17">
      <c r="A13" s="11"/>
      <c r="B13" s="32">
        <v>6</v>
      </c>
      <c r="C13" s="32" t="s">
        <v>27</v>
      </c>
      <c r="D13" s="33">
        <v>44270</v>
      </c>
      <c r="E13" s="34">
        <f t="shared" si="1"/>
        <v>8</v>
      </c>
      <c r="F13" s="32" t="s">
        <v>20</v>
      </c>
      <c r="G13" s="32" t="s">
        <v>21</v>
      </c>
      <c r="H13" s="33">
        <v>44277</v>
      </c>
      <c r="I13" s="48">
        <v>0.4</v>
      </c>
      <c r="J13" s="32" t="str">
        <f t="shared" si="0"/>
        <v/>
      </c>
      <c r="Q13" s="11"/>
    </row>
    <row r="14" s="1" customFormat="1" ht="24.95" customHeight="1" spans="1:17">
      <c r="A14" s="11"/>
      <c r="B14" s="32">
        <v>7</v>
      </c>
      <c r="C14" s="32" t="s">
        <v>28</v>
      </c>
      <c r="D14" s="33">
        <v>44273</v>
      </c>
      <c r="E14" s="34">
        <f t="shared" si="1"/>
        <v>6</v>
      </c>
      <c r="F14" s="32" t="s">
        <v>17</v>
      </c>
      <c r="G14" s="32" t="s">
        <v>24</v>
      </c>
      <c r="H14" s="33">
        <v>44278</v>
      </c>
      <c r="I14" s="48">
        <v>0</v>
      </c>
      <c r="J14" s="32" t="str">
        <f t="shared" si="0"/>
        <v/>
      </c>
      <c r="Q14" s="11"/>
    </row>
    <row r="15" s="1" customFormat="1" ht="24.95" customHeight="1" spans="1:17">
      <c r="A15" s="11"/>
      <c r="B15" s="32">
        <v>8</v>
      </c>
      <c r="C15" s="32" t="s">
        <v>29</v>
      </c>
      <c r="D15" s="33">
        <v>44274</v>
      </c>
      <c r="E15" s="34">
        <f t="shared" si="1"/>
        <v>7</v>
      </c>
      <c r="F15" s="32" t="s">
        <v>17</v>
      </c>
      <c r="G15" s="32" t="s">
        <v>18</v>
      </c>
      <c r="H15" s="33">
        <v>44280</v>
      </c>
      <c r="I15" s="48">
        <v>0</v>
      </c>
      <c r="J15" s="32" t="str">
        <f t="shared" si="0"/>
        <v/>
      </c>
      <c r="Q15" s="11"/>
    </row>
    <row r="16" s="1" customFormat="1" ht="24.95" customHeight="1" spans="1:17">
      <c r="A16" s="11"/>
      <c r="B16" s="32">
        <v>9</v>
      </c>
      <c r="C16" s="32" t="s">
        <v>30</v>
      </c>
      <c r="D16" s="33">
        <v>44278</v>
      </c>
      <c r="E16" s="34">
        <f t="shared" si="1"/>
        <v>6</v>
      </c>
      <c r="F16" s="32" t="s">
        <v>20</v>
      </c>
      <c r="G16" s="32" t="s">
        <v>21</v>
      </c>
      <c r="H16" s="33">
        <v>44283</v>
      </c>
      <c r="I16" s="48">
        <v>0</v>
      </c>
      <c r="J16" s="32" t="str">
        <f t="shared" si="0"/>
        <v/>
      </c>
      <c r="Q16" s="11"/>
    </row>
    <row r="17" s="1" customFormat="1" ht="24.95" customHeight="1" spans="1:17">
      <c r="A17" s="11"/>
      <c r="B17" s="32">
        <v>10</v>
      </c>
      <c r="C17" s="32" t="s">
        <v>31</v>
      </c>
      <c r="D17" s="33">
        <v>44280</v>
      </c>
      <c r="E17" s="34">
        <f t="shared" si="1"/>
        <v>7</v>
      </c>
      <c r="F17" s="32" t="s">
        <v>23</v>
      </c>
      <c r="G17" s="32" t="s">
        <v>24</v>
      </c>
      <c r="H17" s="33">
        <v>44286</v>
      </c>
      <c r="I17" s="48">
        <v>0</v>
      </c>
      <c r="J17" s="32" t="str">
        <f t="shared" si="0"/>
        <v/>
      </c>
      <c r="Q17" s="11"/>
    </row>
    <row r="18" s="1" customFormat="1" ht="24.95" customHeight="1" spans="1:17">
      <c r="A18" s="11"/>
      <c r="B18" s="32"/>
      <c r="C18" s="32"/>
      <c r="D18" s="33"/>
      <c r="E18" s="34" t="str">
        <f t="shared" si="1"/>
        <v/>
      </c>
      <c r="F18" s="32"/>
      <c r="G18" s="32"/>
      <c r="H18" s="33"/>
      <c r="I18" s="49"/>
      <c r="J18" s="32" t="str">
        <f t="shared" si="0"/>
        <v/>
      </c>
      <c r="Q18" s="11"/>
    </row>
    <row r="19" s="1" customFormat="1" ht="24.95" customHeight="1" spans="1:17">
      <c r="A19" s="11"/>
      <c r="B19" s="32"/>
      <c r="C19" s="32"/>
      <c r="D19" s="33"/>
      <c r="E19" s="34" t="str">
        <f t="shared" si="1"/>
        <v/>
      </c>
      <c r="F19" s="32"/>
      <c r="G19" s="32"/>
      <c r="H19" s="33"/>
      <c r="I19" s="49"/>
      <c r="J19" s="32" t="str">
        <f t="shared" si="0"/>
        <v/>
      </c>
      <c r="Q19" s="11"/>
    </row>
    <row r="20" s="1" customFormat="1" ht="24.95" customHeight="1" spans="1:17">
      <c r="A20" s="11"/>
      <c r="B20" s="32"/>
      <c r="C20" s="32"/>
      <c r="D20" s="33"/>
      <c r="E20" s="34" t="str">
        <f t="shared" si="1"/>
        <v/>
      </c>
      <c r="F20" s="32"/>
      <c r="G20" s="32"/>
      <c r="H20" s="33"/>
      <c r="I20" s="49"/>
      <c r="J20" s="32" t="str">
        <f t="shared" si="0"/>
        <v/>
      </c>
      <c r="Q20" s="11"/>
    </row>
    <row r="21" s="1" customFormat="1" ht="24.95" customHeight="1" spans="1:17">
      <c r="A21" s="11"/>
      <c r="B21" s="32"/>
      <c r="C21" s="32"/>
      <c r="D21" s="33"/>
      <c r="E21" s="34" t="str">
        <f t="shared" si="1"/>
        <v/>
      </c>
      <c r="F21" s="32"/>
      <c r="G21" s="32"/>
      <c r="H21" s="33"/>
      <c r="I21" s="49"/>
      <c r="J21" s="32" t="str">
        <f t="shared" si="0"/>
        <v/>
      </c>
      <c r="Q21" s="11"/>
    </row>
    <row r="22" s="1" customFormat="1" ht="24.95" customHeight="1" spans="1:17">
      <c r="A22" s="11"/>
      <c r="B22" s="32"/>
      <c r="C22" s="32"/>
      <c r="D22" s="33"/>
      <c r="E22" s="34" t="str">
        <f t="shared" si="1"/>
        <v/>
      </c>
      <c r="F22" s="32"/>
      <c r="G22" s="32"/>
      <c r="H22" s="33"/>
      <c r="I22" s="49"/>
      <c r="J22" s="32" t="str">
        <f t="shared" si="0"/>
        <v/>
      </c>
      <c r="Q22" s="11"/>
    </row>
    <row r="23" s="1" customFormat="1" ht="24.95" customHeight="1" spans="1:17">
      <c r="A23" s="11"/>
      <c r="B23" s="32"/>
      <c r="C23" s="32"/>
      <c r="D23" s="33"/>
      <c r="E23" s="34" t="str">
        <f t="shared" si="1"/>
        <v/>
      </c>
      <c r="F23" s="32"/>
      <c r="G23" s="32"/>
      <c r="H23" s="33"/>
      <c r="I23" s="49"/>
      <c r="J23" s="32" t="str">
        <f t="shared" si="0"/>
        <v/>
      </c>
      <c r="Q23" s="11"/>
    </row>
    <row r="24" s="1" customFormat="1" ht="24.95" customHeight="1" spans="1:17">
      <c r="A24" s="11"/>
      <c r="B24" s="32"/>
      <c r="C24" s="32"/>
      <c r="D24" s="33"/>
      <c r="E24" s="34" t="str">
        <f t="shared" si="1"/>
        <v/>
      </c>
      <c r="F24" s="32"/>
      <c r="G24" s="32"/>
      <c r="H24" s="33"/>
      <c r="I24" s="49"/>
      <c r="J24" s="32" t="str">
        <f t="shared" si="0"/>
        <v/>
      </c>
      <c r="Q24" s="11"/>
    </row>
    <row r="25" s="1" customFormat="1" ht="24.95" customHeight="1" spans="1:17">
      <c r="A25" s="11"/>
      <c r="B25" s="32"/>
      <c r="C25" s="32"/>
      <c r="D25" s="33"/>
      <c r="E25" s="34" t="str">
        <f t="shared" si="1"/>
        <v/>
      </c>
      <c r="F25" s="32"/>
      <c r="G25" s="32"/>
      <c r="H25" s="33"/>
      <c r="I25" s="49"/>
      <c r="J25" s="32" t="str">
        <f t="shared" si="0"/>
        <v/>
      </c>
      <c r="Q25" s="11"/>
    </row>
    <row r="26" s="1" customFormat="1" ht="24.95" customHeight="1" spans="1:17">
      <c r="A26" s="11"/>
      <c r="B26" s="32"/>
      <c r="C26" s="32"/>
      <c r="D26" s="33"/>
      <c r="E26" s="34" t="str">
        <f t="shared" si="1"/>
        <v/>
      </c>
      <c r="F26" s="32"/>
      <c r="G26" s="32"/>
      <c r="H26" s="33"/>
      <c r="I26" s="49"/>
      <c r="J26" s="32" t="str">
        <f t="shared" si="0"/>
        <v/>
      </c>
      <c r="Q26" s="11"/>
    </row>
    <row r="27" s="1" customFormat="1" ht="24.95" customHeight="1" spans="1:17">
      <c r="A27" s="11"/>
      <c r="B27" s="32"/>
      <c r="C27" s="32"/>
      <c r="D27" s="33"/>
      <c r="E27" s="34" t="str">
        <f t="shared" si="1"/>
        <v/>
      </c>
      <c r="F27" s="32"/>
      <c r="G27" s="32"/>
      <c r="H27" s="33"/>
      <c r="I27" s="49"/>
      <c r="J27" s="32" t="str">
        <f t="shared" si="0"/>
        <v/>
      </c>
      <c r="Q27" s="11"/>
    </row>
    <row r="28" s="1" customFormat="1" ht="24.95" customHeight="1" spans="1:17">
      <c r="A28" s="11"/>
      <c r="B28" s="32"/>
      <c r="C28" s="32"/>
      <c r="D28" s="33"/>
      <c r="E28" s="34" t="str">
        <f t="shared" si="1"/>
        <v/>
      </c>
      <c r="F28" s="32"/>
      <c r="G28" s="32"/>
      <c r="H28" s="33"/>
      <c r="I28" s="49"/>
      <c r="J28" s="32" t="str">
        <f t="shared" si="0"/>
        <v/>
      </c>
      <c r="Q28" s="11"/>
    </row>
    <row r="29" s="1" customFormat="1" ht="24.95" customHeight="1" spans="1:17">
      <c r="A29" s="11"/>
      <c r="B29" s="32"/>
      <c r="C29" s="32"/>
      <c r="D29" s="33"/>
      <c r="E29" s="34" t="str">
        <f t="shared" si="1"/>
        <v/>
      </c>
      <c r="F29" s="32"/>
      <c r="G29" s="32"/>
      <c r="H29" s="33"/>
      <c r="I29" s="49"/>
      <c r="J29" s="32" t="str">
        <f t="shared" si="0"/>
        <v/>
      </c>
      <c r="Q29" s="11"/>
    </row>
    <row r="30" s="1" customFormat="1" ht="24.95" customHeight="1" spans="1:17">
      <c r="A30" s="11"/>
      <c r="B30" s="32"/>
      <c r="C30" s="32"/>
      <c r="D30" s="33"/>
      <c r="E30" s="34" t="str">
        <f t="shared" si="1"/>
        <v/>
      </c>
      <c r="F30" s="32"/>
      <c r="G30" s="32"/>
      <c r="H30" s="33"/>
      <c r="I30" s="49"/>
      <c r="J30" s="32" t="str">
        <f t="shared" si="0"/>
        <v/>
      </c>
      <c r="Q30" s="11"/>
    </row>
    <row r="31" s="1" customFormat="1" ht="20.1" customHeight="1" spans="1:17">
      <c r="A31" s="11"/>
      <c r="B31" s="35"/>
      <c r="C31" s="35"/>
      <c r="D31" s="36"/>
      <c r="E31" s="37"/>
      <c r="F31" s="35"/>
      <c r="G31" s="35"/>
      <c r="H31" s="36"/>
      <c r="I31" s="50"/>
      <c r="J31" s="35"/>
      <c r="K31" s="11"/>
      <c r="L31" s="11"/>
      <c r="M31" s="11"/>
      <c r="N31" s="11"/>
      <c r="O31" s="11"/>
      <c r="P31" s="11"/>
      <c r="Q31" s="11"/>
    </row>
    <row r="32" s="1" customFormat="1" ht="20.1" customHeight="1" spans="2:10">
      <c r="B32" s="4"/>
      <c r="C32" s="4"/>
      <c r="D32" s="7"/>
      <c r="E32" s="38"/>
      <c r="F32" s="4"/>
      <c r="G32" s="4"/>
      <c r="H32" s="7"/>
      <c r="I32" s="8"/>
      <c r="J32" s="4"/>
    </row>
    <row r="33" s="1" customFormat="1" ht="20.1" customHeight="1" spans="2:10">
      <c r="B33" s="4"/>
      <c r="C33" s="4"/>
      <c r="D33" s="5"/>
      <c r="E33" s="6"/>
      <c r="F33" s="4"/>
      <c r="G33" s="4"/>
      <c r="H33" s="7"/>
      <c r="I33" s="8"/>
      <c r="J33" s="4"/>
    </row>
    <row r="34" s="1" customFormat="1" ht="20.1" customHeight="1" spans="2:10">
      <c r="B34" s="4"/>
      <c r="C34" s="4"/>
      <c r="D34" s="5"/>
      <c r="E34" s="6"/>
      <c r="F34" s="4"/>
      <c r="G34" s="4"/>
      <c r="H34" s="7"/>
      <c r="I34" s="8"/>
      <c r="J34" s="4"/>
    </row>
    <row r="35" s="1" customFormat="1" ht="20.1" customHeight="1" spans="2:10">
      <c r="B35" s="4"/>
      <c r="C35" s="4"/>
      <c r="D35" s="5"/>
      <c r="E35" s="6"/>
      <c r="F35" s="4"/>
      <c r="G35" s="4"/>
      <c r="H35" s="7"/>
      <c r="I35" s="8"/>
      <c r="J35" s="4"/>
    </row>
    <row r="36" s="1" customFormat="1" ht="20.1" customHeight="1" spans="2:10">
      <c r="B36" s="4"/>
      <c r="C36" s="4"/>
      <c r="D36" s="5"/>
      <c r="E36" s="6"/>
      <c r="F36" s="4"/>
      <c r="G36" s="4"/>
      <c r="H36" s="7"/>
      <c r="I36" s="8"/>
      <c r="J36" s="4"/>
    </row>
    <row r="37" s="3" customFormat="1" spans="1:10">
      <c r="A37" s="1"/>
      <c r="B37" s="39"/>
      <c r="D37" s="40"/>
      <c r="E37" s="41"/>
      <c r="H37" s="42"/>
      <c r="I37" s="51"/>
      <c r="J37" s="39"/>
    </row>
    <row r="38" s="1" customFormat="1" spans="2:10">
      <c r="B38" s="39"/>
      <c r="C38" s="3"/>
      <c r="D38" s="40"/>
      <c r="E38" s="41"/>
      <c r="F38" s="3"/>
      <c r="G38" s="3"/>
      <c r="H38" s="42"/>
      <c r="I38" s="51"/>
      <c r="J38" s="39"/>
    </row>
    <row r="39" s="1" customFormat="1" spans="2:10">
      <c r="B39" s="4"/>
      <c r="D39" s="5"/>
      <c r="E39" s="6"/>
      <c r="H39" s="7"/>
      <c r="I39" s="8"/>
      <c r="J39" s="4"/>
    </row>
    <row r="40" s="1" customFormat="1" spans="2:10">
      <c r="B40" s="4"/>
      <c r="D40" s="5"/>
      <c r="E40" s="6"/>
      <c r="H40" s="7"/>
      <c r="I40" s="8"/>
      <c r="J40" s="4"/>
    </row>
    <row r="41" s="1" customFormat="1" spans="2:10">
      <c r="B41" s="4"/>
      <c r="D41" s="5"/>
      <c r="E41" s="6"/>
      <c r="H41" s="7"/>
      <c r="I41" s="8"/>
      <c r="J41" s="4"/>
    </row>
    <row r="42" s="1" customFormat="1" spans="2:10">
      <c r="B42" s="4"/>
      <c r="D42" s="5"/>
      <c r="E42" s="6"/>
      <c r="H42" s="7"/>
      <c r="I42" s="8"/>
      <c r="J42" s="4"/>
    </row>
    <row r="43" s="1" customFormat="1" spans="2:10">
      <c r="B43" s="4"/>
      <c r="D43" s="5"/>
      <c r="E43" s="6"/>
      <c r="H43" s="7"/>
      <c r="I43" s="8"/>
      <c r="J43" s="4"/>
    </row>
    <row r="44" s="1" customFormat="1" spans="2:10">
      <c r="B44" s="4"/>
      <c r="D44" s="5"/>
      <c r="E44" s="6"/>
      <c r="H44" s="7"/>
      <c r="I44" s="8"/>
      <c r="J44" s="4"/>
    </row>
    <row r="45" s="1" customFormat="1" spans="2:10">
      <c r="B45" s="4"/>
      <c r="D45" s="5"/>
      <c r="E45" s="6"/>
      <c r="H45" s="7"/>
      <c r="I45" s="8"/>
      <c r="J45" s="4"/>
    </row>
    <row r="46" s="1" customFormat="1" spans="2:10">
      <c r="B46" s="4"/>
      <c r="D46" s="5"/>
      <c r="E46" s="6"/>
      <c r="H46" s="7"/>
      <c r="I46" s="8"/>
      <c r="J46" s="4"/>
    </row>
  </sheetData>
  <mergeCells count="1">
    <mergeCell ref="B2:D5"/>
  </mergeCells>
  <conditionalFormatting sqref="I1:I2 I4 I6:I1048576">
    <cfRule type="dataBar" priority="2">
      <dataBar>
        <cfvo type="min"/>
        <cfvo type="max"/>
        <color rgb="FFE9F7F8"/>
      </dataBar>
      <extLst>
        <ext xmlns:x14="http://schemas.microsoft.com/office/spreadsheetml/2009/9/main" uri="{B025F937-C7B1-47D3-B67F-A62EFF666E3E}">
          <x14:id>{fad0e28f-1f53-48ab-bcbf-d2c65d59b341}</x14:id>
        </ext>
      </extLst>
    </cfRule>
  </conditionalFormatting>
  <conditionalFormatting sqref="B8:J30">
    <cfRule type="expression" dxfId="0" priority="1">
      <formula>$J8="已完成"</formula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d0e28f-1f53-48ab-bcbf-d2c65d59b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I1:I2 I4 I6:I1048576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2021-03-19T09:04:00Z</dcterms:created>
  <dcterms:modified xsi:type="dcterms:W3CDTF">2021-07-01T07:24:11Z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6E60B615C9944C40A8106B2098A496C1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v1.0_mb_W6blxgOfPT1tcsjHjmu7dQ==</vt:lpwstr>
  </property>
</Properties>
</file>