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汇总" sheetId="1" r:id="rId1"/>
    <sheet name="会议决议" sheetId="3" r:id="rId2"/>
    <sheet name="计划工作" sheetId="5" r:id="rId3"/>
    <sheet name="有岸" sheetId="2" r:id="rId4"/>
    <sheet name="沛姗" sheetId="4" r:id="rId5"/>
  </sheets>
  <calcPr calcId="144525"/>
</workbook>
</file>

<file path=xl/sharedStrings.xml><?xml version="1.0" encoding="utf-8"?>
<sst xmlns="http://schemas.openxmlformats.org/spreadsheetml/2006/main" count="271" uniqueCount="138">
  <si>
    <t>工作计划管控进度表</t>
  </si>
  <si>
    <t>功能简介</t>
  </si>
  <si>
    <t>1、工作计划、项目追踪图
2、可跨年、跨月追踪工作进度
3、只需要填写开始、完成、结束时间即可</t>
  </si>
  <si>
    <t>当天日期</t>
  </si>
  <si>
    <t>已进行天数</t>
  </si>
  <si>
    <t>追踪时间段</t>
  </si>
  <si>
    <t>剩余天数</t>
  </si>
  <si>
    <t>序号</t>
  </si>
  <si>
    <t>工作内容</t>
  </si>
  <si>
    <t>工作任务</t>
  </si>
  <si>
    <t>任务细分</t>
  </si>
  <si>
    <t>完成情况描述</t>
  </si>
  <si>
    <t>责任人</t>
  </si>
  <si>
    <t>开始日期</t>
  </si>
  <si>
    <t>预计完成日期</t>
  </si>
  <si>
    <t>总天数</t>
  </si>
  <si>
    <t>实际完成日期</t>
  </si>
  <si>
    <t>列1</t>
  </si>
  <si>
    <t>列2</t>
  </si>
  <si>
    <t>列113</t>
  </si>
  <si>
    <t>列39</t>
  </si>
  <si>
    <t>列1132</t>
  </si>
  <si>
    <t>列1133</t>
  </si>
  <si>
    <t>列3</t>
  </si>
  <si>
    <t>列4</t>
  </si>
  <si>
    <t>列5</t>
  </si>
  <si>
    <t>列6</t>
  </si>
  <si>
    <t>列7</t>
  </si>
  <si>
    <t>列72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</si>
  <si>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</si>
  <si>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</si>
  <si>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</si>
  <si>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</si>
  <si>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</si>
  <si>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</si>
  <si>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</si>
  <si>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</si>
  <si>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</si>
  <si>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</si>
  <si>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</si>
  <si>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</si>
  <si>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</si>
  <si>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</si>
  <si>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</si>
  <si>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</si>
  <si>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</si>
  <si>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</si>
  <si>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列26</t>
  </si>
  <si>
    <t>列27</t>
  </si>
  <si>
    <t>列28</t>
  </si>
  <si>
    <t>列29</t>
  </si>
  <si>
    <t>列30</t>
  </si>
  <si>
    <t>列31</t>
  </si>
  <si>
    <t>列32</t>
  </si>
  <si>
    <t>列33</t>
  </si>
  <si>
    <t>列34</t>
  </si>
  <si>
    <t>列35</t>
  </si>
  <si>
    <t>列36</t>
  </si>
  <si>
    <t>列37</t>
  </si>
  <si>
    <t>列38</t>
  </si>
  <si>
    <t>会议决议</t>
  </si>
  <si>
    <t>工作任务1</t>
  </si>
  <si>
    <t>详细信息1</t>
  </si>
  <si>
    <t>完成情况描述1</t>
  </si>
  <si>
    <t>责任人1</t>
  </si>
  <si>
    <t>工作任务2</t>
  </si>
  <si>
    <t>详细信息2</t>
  </si>
  <si>
    <t>完成情况描述2</t>
  </si>
  <si>
    <t>责任人2</t>
  </si>
  <si>
    <t>工作任务3</t>
  </si>
  <si>
    <t>详细信息3</t>
  </si>
  <si>
    <t>完成情况描述3</t>
  </si>
  <si>
    <t>责任人3</t>
  </si>
  <si>
    <t>工作任务4</t>
  </si>
  <si>
    <t>详细信息4</t>
  </si>
  <si>
    <t>完成情况描述4</t>
  </si>
  <si>
    <t>责任人4</t>
  </si>
  <si>
    <t>工作任务5</t>
  </si>
  <si>
    <t>详细信息5</t>
  </si>
  <si>
    <t>完成情况描述5</t>
  </si>
  <si>
    <t>责任人5</t>
  </si>
  <si>
    <t>工作任务6</t>
  </si>
  <si>
    <t>详细信息6</t>
  </si>
  <si>
    <t>完成情况描述6</t>
  </si>
  <si>
    <t>责任人6</t>
  </si>
  <si>
    <t>工作任务7</t>
  </si>
  <si>
    <t>详细信息7</t>
  </si>
  <si>
    <t>完成情况描述7</t>
  </si>
  <si>
    <t>责任人7</t>
  </si>
  <si>
    <t>工作任务8</t>
  </si>
  <si>
    <t>详细信息8</t>
  </si>
  <si>
    <t>完成情况描述8</t>
  </si>
  <si>
    <t>责任人8</t>
  </si>
  <si>
    <t>工作任务9</t>
  </si>
  <si>
    <t>详细信息9</t>
  </si>
  <si>
    <t>完成情况描述9</t>
  </si>
  <si>
    <t>责任人9</t>
  </si>
  <si>
    <t>工作任务10</t>
  </si>
  <si>
    <t>详细信息10</t>
  </si>
  <si>
    <t>完成情况描述10</t>
  </si>
  <si>
    <t>责任人10</t>
  </si>
  <si>
    <t>工作任务11</t>
  </si>
  <si>
    <t>详细信息11</t>
  </si>
  <si>
    <t>完成情况描述11</t>
  </si>
  <si>
    <t>责任人11</t>
  </si>
  <si>
    <t>工作任务12</t>
  </si>
  <si>
    <t>详细信息12</t>
  </si>
  <si>
    <t>完成情况描述12</t>
  </si>
  <si>
    <t>责任人12</t>
  </si>
  <si>
    <t>工作任务13</t>
  </si>
  <si>
    <t>详细信息13</t>
  </si>
  <si>
    <t>完成情况描述13</t>
  </si>
  <si>
    <t>责任人13</t>
  </si>
  <si>
    <t>工作任务14</t>
  </si>
  <si>
    <t>详细信息14</t>
  </si>
  <si>
    <t>完成情况描述14</t>
  </si>
  <si>
    <t>责任人14</t>
  </si>
  <si>
    <t>工作任务15</t>
  </si>
  <si>
    <t>详细信息15</t>
  </si>
  <si>
    <t>完成情况描述15</t>
  </si>
  <si>
    <t>责任人15</t>
  </si>
  <si>
    <t>工作任务16</t>
  </si>
  <si>
    <t>详细信息16</t>
  </si>
  <si>
    <t>完成情况描述16</t>
  </si>
  <si>
    <t>责任人16</t>
  </si>
  <si>
    <t>工作任务17</t>
  </si>
  <si>
    <t>详细信息17</t>
  </si>
  <si>
    <t>完成情况描述17</t>
  </si>
  <si>
    <t>责任人17</t>
  </si>
  <si>
    <t>今日日期</t>
  </si>
  <si>
    <t>时间段</t>
  </si>
  <si>
    <t>输出成果</t>
  </si>
  <si>
    <t>10月15</t>
  </si>
  <si>
    <t>计划工作</t>
  </si>
  <si>
    <t xml:space="preserve"> </t>
  </si>
  <si>
    <t>有岸</t>
  </si>
  <si>
    <t>结束日期</t>
  </si>
  <si>
    <t>列40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</si>
</sst>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804]aaaa;@"/>
    <numFmt numFmtId="177" formatCode="0_ "/>
    <numFmt numFmtId="178" formatCode="m&quot;月&quot;d&quot;日&quot;;@"/>
    <numFmt numFmtId="179" formatCode="yyyy&quot;年&quot;m&quot;月&quot;;@"/>
  </numFmts>
  <fonts count="36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36"/>
      <color theme="1"/>
      <name val="宋体"/>
      <charset val="134"/>
      <scheme val="minor"/>
    </font>
    <font>
      <sz val="8"/>
      <color rgb="FFFF0000"/>
      <name val="宋体"/>
      <charset val="134"/>
      <scheme val="minor"/>
    </font>
    <font>
      <b/>
      <sz val="8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b/>
      <sz val="8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rgb="FF121212"/>
      <name val="Arial"/>
      <charset val="134"/>
    </font>
    <font>
      <sz val="9"/>
      <color theme="1"/>
      <name val="微软雅黑"/>
      <charset val="134"/>
    </font>
    <font>
      <b/>
      <sz val="28"/>
      <color theme="1"/>
      <name val="微软雅黑"/>
      <charset val="134"/>
    </font>
    <font>
      <sz val="9"/>
      <color rgb="FF121212"/>
      <name val="微软雅黑"/>
      <charset val="134"/>
    </font>
    <font>
      <b/>
      <sz val="36"/>
      <color theme="1"/>
      <name val="微软雅黑"/>
      <charset val="134"/>
    </font>
    <font>
      <b/>
      <sz val="18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6" fillId="10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24" fillId="7" borderId="13" applyNumberFormat="0" applyAlignment="0" applyProtection="0">
      <alignment vertical="center"/>
    </xf>
    <xf numFmtId="0" fontId="33" fillId="21" borderId="17" applyNumberFormat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0" fillId="0" borderId="0"/>
  </cellStyleXfs>
  <cellXfs count="81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49" applyFont="1" applyFill="1" applyBorder="1" applyAlignment="1">
      <alignment horizontal="center" vertical="center" wrapText="1"/>
    </xf>
    <xf numFmtId="0" fontId="7" fillId="3" borderId="2" xfId="49" applyFont="1" applyFill="1" applyBorder="1" applyAlignment="1">
      <alignment horizontal="center" vertical="center" wrapText="1"/>
    </xf>
    <xf numFmtId="0" fontId="7" fillId="3" borderId="3" xfId="49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3" borderId="4" xfId="49" applyFont="1" applyFill="1" applyBorder="1" applyAlignment="1">
      <alignment horizontal="center" vertical="center" wrapText="1"/>
    </xf>
    <xf numFmtId="0" fontId="7" fillId="3" borderId="5" xfId="49" applyFont="1" applyFill="1" applyBorder="1" applyAlignment="1">
      <alignment horizontal="center" vertical="center" wrapText="1"/>
    </xf>
    <xf numFmtId="0" fontId="7" fillId="3" borderId="6" xfId="49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77" fontId="8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178" fontId="5" fillId="0" borderId="8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9" fillId="0" borderId="0" xfId="0" applyNumberFormat="1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79" fontId="9" fillId="0" borderId="0" xfId="0" applyNumberFormat="1" applyFont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2" fillId="0" borderId="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0" fontId="11" fillId="0" borderId="7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176" fontId="5" fillId="3" borderId="8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178" fontId="5" fillId="3" borderId="8" xfId="0" applyNumberFormat="1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4" fontId="9" fillId="0" borderId="0" xfId="0" applyNumberFormat="1" applyFont="1" applyBorder="1" applyAlignment="1">
      <alignment vertical="center"/>
    </xf>
    <xf numFmtId="31" fontId="9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79" fontId="9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178" fontId="5" fillId="3" borderId="8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37"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numFmt numFmtId="14" formatCode="yyyy/m/d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numFmt numFmtId="14" formatCode="yyyy/m/d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ont>
        <b val="1"/>
        <i val="1"/>
        <strike val="0"/>
        <u val="none"/>
        <color rgb="FFFFFF00"/>
      </font>
      <fill>
        <patternFill patternType="solid">
          <bgColor rgb="FFFF0000"/>
        </patternFill>
      </fill>
      <border>
        <left/>
        <right/>
        <top/>
        <bottom/>
      </border>
    </dxf>
    <dxf>
      <font>
        <b val="1"/>
        <i val="1"/>
      </font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numFmt numFmtId="14" formatCode="yyyy/m/d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numFmt numFmtId="14" formatCode="yyyy/m/d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rgb="FF121212"/>
      </font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8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8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8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8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8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8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8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8"/>
        <color theme="1"/>
      </font>
      <numFmt numFmtId="14" formatCode="yyyy/m/d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8"/>
        <color theme="1"/>
      </font>
      <numFmt numFmtId="14" formatCode="yyyy/m/d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8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8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8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8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b val="0"/>
        <i val="0"/>
        <strike val="0"/>
        <u val="none"/>
        <sz val="8"/>
        <color rgb="FF121212"/>
      </font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9:AQ26" totalsRowShown="0">
  <autoFilter ref="A9:AQ26"/>
  <tableColumns count="43">
    <tableColumn id="1" name="列1" dataDxfId="0"/>
    <tableColumn id="2" name="列2" dataDxfId="1"/>
    <tableColumn id="3" name="列113" dataDxfId="2"/>
    <tableColumn id="4" name="列39" dataDxfId="3"/>
    <tableColumn id="5" name="列1132" dataDxfId="4"/>
    <tableColumn id="6" name="列1133" dataDxfId="5"/>
    <tableColumn id="7" name="列3" dataDxfId="6"/>
    <tableColumn id="8" name="列4" dataDxfId="7"/>
    <tableColumn id="9" name="列5" dataDxfId="8"/>
    <tableColumn id="10" name="列6" dataDxfId="9"/>
    <tableColumn id="11" name="列7" dataDxfId="10"/>
    <tableColumn id="12" name="列72" dataDxfId="11"/>
    <tableColumn id="13" name="列8" dataDxfId="12"/>
    <tableColumn id="14" name="列9" dataDxfId="13"/>
    <tableColumn id="15" name="列10" dataDxfId="14"/>
    <tableColumn id="16" name="列11" dataDxfId="15"/>
    <tableColumn id="17" name="列12" dataDxfId="16"/>
    <tableColumn id="18" name="列13" dataDxfId="17"/>
    <tableColumn id="19" name="列14" dataDxfId="18"/>
    <tableColumn id="20" name="列15" dataDxfId="19"/>
    <tableColumn id="21" name="列16" dataDxfId="20"/>
    <tableColumn id="22" name="列17" dataDxfId="21"/>
    <tableColumn id="23" name="列18" dataDxfId="22"/>
    <tableColumn id="24" name="列19" dataDxfId="23"/>
    <tableColumn id="25" name="列20" dataDxfId="24"/>
    <tableColumn id="26" name="列21" dataDxfId="25"/>
    <tableColumn id="27" name="列22" dataDxfId="26"/>
    <tableColumn id="28" name="列23" dataDxfId="27"/>
    <tableColumn id="29" name="列24" dataDxfId="28"/>
    <tableColumn id="30" name="列25" dataDxfId="29"/>
    <tableColumn id="31" name="列26" dataDxfId="30"/>
    <tableColumn id="32" name="列27" dataDxfId="31"/>
    <tableColumn id="33" name="列28" dataDxfId="32"/>
    <tableColumn id="34" name="列29" dataDxfId="33"/>
    <tableColumn id="35" name="列30" dataDxfId="34"/>
    <tableColumn id="36" name="列31" dataDxfId="35"/>
    <tableColumn id="37" name="列32" dataDxfId="36"/>
    <tableColumn id="38" name="列33" dataDxfId="37"/>
    <tableColumn id="39" name="列34" dataDxfId="38"/>
    <tableColumn id="40" name="列35" dataDxfId="39"/>
    <tableColumn id="41" name="列36" dataDxfId="40"/>
    <tableColumn id="42" name="列37" dataDxfId="41"/>
    <tableColumn id="43" name="列38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9:AQ24" totalsRowShown="0">
  <autoFilter ref="A9:AQ24"/>
  <tableColumns count="43">
    <tableColumn id="1" name="列1" dataDxfId="50"/>
    <tableColumn id="2" name="列2" dataDxfId="51"/>
    <tableColumn id="3" name="列113" dataDxfId="52"/>
    <tableColumn id="4" name="列39" dataDxfId="53"/>
    <tableColumn id="5" name="列1132" dataDxfId="54"/>
    <tableColumn id="6" name="列1133" dataDxfId="55"/>
    <tableColumn id="7" name="列3" dataDxfId="56"/>
    <tableColumn id="8" name="列4" dataDxfId="57"/>
    <tableColumn id="9" name="列5" dataDxfId="58"/>
    <tableColumn id="10" name="列6" dataDxfId="59"/>
    <tableColumn id="11" name="列7" dataDxfId="60"/>
    <tableColumn id="12" name="列72" dataDxfId="61"/>
    <tableColumn id="13" name="列8" dataDxfId="62"/>
    <tableColumn id="14" name="列9" dataDxfId="63"/>
    <tableColumn id="15" name="列10" dataDxfId="64"/>
    <tableColumn id="16" name="列11" dataDxfId="65"/>
    <tableColumn id="17" name="列12" dataDxfId="66"/>
    <tableColumn id="18" name="列13" dataDxfId="67"/>
    <tableColumn id="19" name="列14" dataDxfId="68"/>
    <tableColumn id="20" name="列15" dataDxfId="69"/>
    <tableColumn id="21" name="列16" dataDxfId="70"/>
    <tableColumn id="22" name="列17" dataDxfId="71"/>
    <tableColumn id="23" name="列18" dataDxfId="72"/>
    <tableColumn id="24" name="列19" dataDxfId="73"/>
    <tableColumn id="25" name="列20" dataDxfId="74"/>
    <tableColumn id="26" name="列21" dataDxfId="75"/>
    <tableColumn id="27" name="列22" dataDxfId="76"/>
    <tableColumn id="28" name="列23" dataDxfId="77"/>
    <tableColumn id="29" name="列24" dataDxfId="78"/>
    <tableColumn id="30" name="列25" dataDxfId="79"/>
    <tableColumn id="31" name="列26" dataDxfId="80"/>
    <tableColumn id="32" name="列27" dataDxfId="81"/>
    <tableColumn id="33" name="列28" dataDxfId="82"/>
    <tableColumn id="34" name="列29" dataDxfId="83"/>
    <tableColumn id="35" name="列30" dataDxfId="84"/>
    <tableColumn id="36" name="列31" dataDxfId="85"/>
    <tableColumn id="37" name="列32" dataDxfId="86"/>
    <tableColumn id="38" name="列33" dataDxfId="87"/>
    <tableColumn id="39" name="列34" dataDxfId="88"/>
    <tableColumn id="40" name="列35" dataDxfId="89"/>
    <tableColumn id="41" name="列36" dataDxfId="90"/>
    <tableColumn id="42" name="列37" dataDxfId="91"/>
    <tableColumn id="43" name="列38" dataDxfId="9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表1_3" displayName="表1_3" ref="A9:AR18" totalsRowShown="0">
  <autoFilter ref="A9:AR18"/>
  <tableColumns count="44">
    <tableColumn id="1" name="列1" dataDxfId="93"/>
    <tableColumn id="2" name="列2" dataDxfId="94"/>
    <tableColumn id="3" name="列113" dataDxfId="95"/>
    <tableColumn id="4" name="列39" dataDxfId="96"/>
    <tableColumn id="5" name="列40" dataDxfId="97"/>
    <tableColumn id="6" name="列1132" dataDxfId="98"/>
    <tableColumn id="7" name="列1133" dataDxfId="99"/>
    <tableColumn id="8" name="列3" dataDxfId="100"/>
    <tableColumn id="9" name="列4" dataDxfId="101"/>
    <tableColumn id="10" name="列5" dataDxfId="102"/>
    <tableColumn id="11" name="列6" dataDxfId="103"/>
    <tableColumn id="12" name="列7" dataDxfId="104"/>
    <tableColumn id="13" name="列72" dataDxfId="105"/>
    <tableColumn id="14" name="列8" dataDxfId="106"/>
    <tableColumn id="15" name="列9" dataDxfId="107"/>
    <tableColumn id="16" name="列10" dataDxfId="108"/>
    <tableColumn id="17" name="列11" dataDxfId="109"/>
    <tableColumn id="18" name="列12" dataDxfId="110"/>
    <tableColumn id="19" name="列13" dataDxfId="111"/>
    <tableColumn id="20" name="列14" dataDxfId="112"/>
    <tableColumn id="21" name="列15" dataDxfId="113"/>
    <tableColumn id="22" name="列16" dataDxfId="114"/>
    <tableColumn id="23" name="列17" dataDxfId="115"/>
    <tableColumn id="24" name="列18" dataDxfId="116"/>
    <tableColumn id="25" name="列19" dataDxfId="117"/>
    <tableColumn id="26" name="列20" dataDxfId="118"/>
    <tableColumn id="27" name="列21" dataDxfId="119"/>
    <tableColumn id="28" name="列22" dataDxfId="120"/>
    <tableColumn id="29" name="列23" dataDxfId="121"/>
    <tableColumn id="30" name="列24" dataDxfId="122"/>
    <tableColumn id="31" name="列25" dataDxfId="123"/>
    <tableColumn id="32" name="列26" dataDxfId="124"/>
    <tableColumn id="33" name="列27" dataDxfId="125"/>
    <tableColumn id="34" name="列28" dataDxfId="126"/>
    <tableColumn id="35" name="列29" dataDxfId="127"/>
    <tableColumn id="36" name="列30" dataDxfId="128"/>
    <tableColumn id="37" name="列31" dataDxfId="129"/>
    <tableColumn id="38" name="列32" dataDxfId="130"/>
    <tableColumn id="39" name="列33" dataDxfId="131"/>
    <tableColumn id="40" name="列34" dataDxfId="132"/>
    <tableColumn id="41" name="列35" dataDxfId="133"/>
    <tableColumn id="42" name="列36" dataDxfId="134"/>
    <tableColumn id="43" name="列37" dataDxfId="135"/>
    <tableColumn id="44" name="列38" dataDxfId="1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6"/>
  <sheetViews>
    <sheetView showGridLines="0" tabSelected="1" workbookViewId="0">
      <pane xSplit="11" ySplit="8" topLeftCell="L9" activePane="bottomRight" state="frozen"/>
      <selection/>
      <selection pane="topRight"/>
      <selection pane="bottomLeft"/>
      <selection pane="bottomRight" activeCell="Q28" sqref="Q28"/>
    </sheetView>
  </sheetViews>
  <sheetFormatPr defaultColWidth="9" defaultRowHeight="20.1" customHeight="1"/>
  <cols>
    <col min="1" max="1" width="4.375" style="3" customWidth="1"/>
    <col min="2" max="2" width="8.125" style="3" customWidth="1"/>
    <col min="3" max="3" width="12.375" style="3" customWidth="1"/>
    <col min="4" max="4" width="15.875" style="3" customWidth="1"/>
    <col min="5" max="5" width="11.375" style="3" customWidth="1"/>
    <col min="6" max="6" width="11.5" style="3" customWidth="1"/>
    <col min="7" max="7" width="8.75" style="3" customWidth="1"/>
    <col min="8" max="8" width="11.875" style="3" customWidth="1"/>
    <col min="9" max="9" width="10.125" style="3" customWidth="1"/>
    <col min="10" max="10" width="10" style="3" customWidth="1"/>
    <col min="11" max="11" width="8.125" style="3" customWidth="1"/>
    <col min="12" max="12" width="11.875" style="3" customWidth="1"/>
    <col min="13" max="21" width="7" style="3" customWidth="1"/>
    <col min="22" max="43" width="7.875" style="3" customWidth="1"/>
    <col min="44" max="16384" width="9" style="4"/>
  </cols>
  <sheetData>
    <row r="1" ht="48.95" customHeight="1" spans="1:43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6" t="s">
        <v>1</v>
      </c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="1" customFormat="1" customHeight="1" spans="1:43">
      <c r="A2" s="71"/>
      <c r="B2" s="71"/>
      <c r="C2" s="71"/>
      <c r="D2" s="71"/>
      <c r="E2" s="71"/>
      <c r="F2" s="71"/>
      <c r="G2" s="24"/>
      <c r="H2" s="24"/>
      <c r="I2" s="24"/>
      <c r="J2" s="24"/>
      <c r="K2" s="24"/>
      <c r="L2" s="24"/>
      <c r="M2" s="25">
        <v>0</v>
      </c>
      <c r="N2" s="25">
        <v>1</v>
      </c>
      <c r="O2" s="25">
        <v>2</v>
      </c>
      <c r="P2" s="25">
        <v>3</v>
      </c>
      <c r="Q2" s="25">
        <v>4</v>
      </c>
      <c r="R2" s="25">
        <v>5</v>
      </c>
      <c r="S2" s="25">
        <v>6</v>
      </c>
      <c r="T2" s="25">
        <v>7</v>
      </c>
      <c r="U2" s="25">
        <v>8</v>
      </c>
      <c r="V2" s="25">
        <v>9</v>
      </c>
      <c r="W2" s="25">
        <v>10</v>
      </c>
      <c r="X2" s="25">
        <v>11</v>
      </c>
      <c r="Y2" s="25">
        <v>12</v>
      </c>
      <c r="Z2" s="25">
        <v>13</v>
      </c>
      <c r="AA2" s="25">
        <v>14</v>
      </c>
      <c r="AB2" s="25">
        <v>15</v>
      </c>
      <c r="AC2" s="25">
        <v>16</v>
      </c>
      <c r="AD2" s="25">
        <v>17</v>
      </c>
      <c r="AE2" s="25">
        <v>18</v>
      </c>
      <c r="AF2" s="25">
        <v>19</v>
      </c>
      <c r="AG2" s="25">
        <v>20</v>
      </c>
      <c r="AH2" s="25">
        <v>21</v>
      </c>
      <c r="AI2" s="25">
        <v>22</v>
      </c>
      <c r="AJ2" s="25">
        <v>23</v>
      </c>
      <c r="AK2" s="25">
        <v>24</v>
      </c>
      <c r="AL2" s="25">
        <v>25</v>
      </c>
      <c r="AM2" s="25">
        <v>26</v>
      </c>
      <c r="AN2" s="25">
        <v>27</v>
      </c>
      <c r="AO2" s="25">
        <v>28</v>
      </c>
      <c r="AP2" s="25">
        <v>29</v>
      </c>
      <c r="AQ2" s="25">
        <v>30</v>
      </c>
    </row>
    <row r="3" customHeight="1" spans="1:43">
      <c r="A3" s="48"/>
      <c r="B3" s="48"/>
      <c r="E3" s="72"/>
      <c r="F3" s="72"/>
      <c r="G3" s="8"/>
      <c r="H3" s="8"/>
      <c r="I3" s="8"/>
      <c r="J3" s="8"/>
      <c r="K3" s="8"/>
      <c r="L3" s="77" t="s">
        <v>2</v>
      </c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</row>
    <row r="4" customHeight="1" spans="3:43">
      <c r="C4" s="26" t="s">
        <v>3</v>
      </c>
      <c r="D4" s="73">
        <f ca="1">TODAY()</f>
        <v>44174</v>
      </c>
      <c r="H4" s="43"/>
      <c r="I4" s="26" t="s">
        <v>4</v>
      </c>
      <c r="J4" s="48"/>
      <c r="K4" s="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</row>
    <row r="5" customHeight="1" spans="1:35">
      <c r="A5" s="74"/>
      <c r="C5" s="45" t="s">
        <v>5</v>
      </c>
      <c r="D5" s="46">
        <v>44166</v>
      </c>
      <c r="H5" s="47"/>
      <c r="I5" s="26" t="s">
        <v>6</v>
      </c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27"/>
      <c r="Y5" s="27"/>
      <c r="Z5" s="27"/>
      <c r="AA5" s="27"/>
      <c r="AB5" s="27"/>
      <c r="AC5" s="27"/>
      <c r="AD5" s="27"/>
      <c r="AI5" s="49"/>
    </row>
    <row r="6" customHeight="1" spans="5:30">
      <c r="E6" s="75"/>
      <c r="F6" s="75"/>
      <c r="G6" s="75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Z6" s="48"/>
      <c r="AA6" s="27"/>
      <c r="AB6" s="27"/>
      <c r="AC6" s="27"/>
      <c r="AD6" s="27"/>
    </row>
    <row r="7" s="2" customFormat="1" ht="24.95" customHeight="1" spans="1:43">
      <c r="A7" s="9" t="s">
        <v>7</v>
      </c>
      <c r="B7" s="9" t="s">
        <v>8</v>
      </c>
      <c r="C7" s="10" t="s">
        <v>9</v>
      </c>
      <c r="D7" s="11" t="s">
        <v>10</v>
      </c>
      <c r="E7" s="10" t="s">
        <v>11</v>
      </c>
      <c r="F7" s="10" t="s">
        <v>12</v>
      </c>
      <c r="G7" s="9" t="s">
        <v>13</v>
      </c>
      <c r="H7" s="9" t="s">
        <v>14</v>
      </c>
      <c r="I7" s="28" t="s">
        <v>15</v>
      </c>
      <c r="J7" s="29" t="s">
        <v>4</v>
      </c>
      <c r="K7" s="30" t="s">
        <v>6</v>
      </c>
      <c r="L7" s="60" t="s">
        <v>16</v>
      </c>
      <c r="M7" s="61">
        <f>$D$5+M2</f>
        <v>44166</v>
      </c>
      <c r="N7" s="61">
        <f t="shared" ref="N7:AQ7" si="0">$D$5+N8</f>
        <v>88333</v>
      </c>
      <c r="O7" s="61">
        <f t="shared" si="0"/>
        <v>88334</v>
      </c>
      <c r="P7" s="61">
        <f t="shared" si="0"/>
        <v>88335</v>
      </c>
      <c r="Q7" s="61">
        <f t="shared" si="0"/>
        <v>88336</v>
      </c>
      <c r="R7" s="61">
        <f t="shared" si="0"/>
        <v>88337</v>
      </c>
      <c r="S7" s="61">
        <f t="shared" si="0"/>
        <v>88338</v>
      </c>
      <c r="T7" s="61">
        <f t="shared" si="0"/>
        <v>88339</v>
      </c>
      <c r="U7" s="61">
        <f t="shared" si="0"/>
        <v>88340</v>
      </c>
      <c r="V7" s="61">
        <f t="shared" si="0"/>
        <v>88341</v>
      </c>
      <c r="W7" s="61">
        <f t="shared" si="0"/>
        <v>88342</v>
      </c>
      <c r="X7" s="61">
        <f t="shared" si="0"/>
        <v>88343</v>
      </c>
      <c r="Y7" s="61">
        <f t="shared" si="0"/>
        <v>88344</v>
      </c>
      <c r="Z7" s="61">
        <f t="shared" si="0"/>
        <v>88345</v>
      </c>
      <c r="AA7" s="61">
        <f t="shared" si="0"/>
        <v>88346</v>
      </c>
      <c r="AB7" s="61">
        <f t="shared" si="0"/>
        <v>88347</v>
      </c>
      <c r="AC7" s="61">
        <f t="shared" si="0"/>
        <v>88348</v>
      </c>
      <c r="AD7" s="61">
        <f t="shared" si="0"/>
        <v>88349</v>
      </c>
      <c r="AE7" s="61">
        <f t="shared" si="0"/>
        <v>88350</v>
      </c>
      <c r="AF7" s="61">
        <f t="shared" si="0"/>
        <v>88351</v>
      </c>
      <c r="AG7" s="61">
        <f t="shared" si="0"/>
        <v>88352</v>
      </c>
      <c r="AH7" s="61">
        <f t="shared" si="0"/>
        <v>88353</v>
      </c>
      <c r="AI7" s="61">
        <f t="shared" si="0"/>
        <v>88354</v>
      </c>
      <c r="AJ7" s="61">
        <f t="shared" si="0"/>
        <v>88355</v>
      </c>
      <c r="AK7" s="61">
        <f t="shared" si="0"/>
        <v>88356</v>
      </c>
      <c r="AL7" s="61">
        <f t="shared" si="0"/>
        <v>88357</v>
      </c>
      <c r="AM7" s="61">
        <f t="shared" si="0"/>
        <v>88358</v>
      </c>
      <c r="AN7" s="61">
        <f t="shared" si="0"/>
        <v>88359</v>
      </c>
      <c r="AO7" s="61">
        <f t="shared" si="0"/>
        <v>88360</v>
      </c>
      <c r="AP7" s="61">
        <f t="shared" si="0"/>
        <v>88361</v>
      </c>
      <c r="AQ7" s="61">
        <f t="shared" si="0"/>
        <v>88362</v>
      </c>
    </row>
    <row r="8" s="2" customFormat="1" ht="35" customHeight="1" spans="1:43">
      <c r="A8" s="13"/>
      <c r="B8" s="13"/>
      <c r="C8" s="14"/>
      <c r="D8" s="15"/>
      <c r="E8" s="14"/>
      <c r="F8" s="14"/>
      <c r="G8" s="13"/>
      <c r="H8" s="13"/>
      <c r="I8" s="32"/>
      <c r="J8" s="33"/>
      <c r="K8" s="34"/>
      <c r="L8" s="62"/>
      <c r="M8" s="63">
        <f>$D$5+M2</f>
        <v>44166</v>
      </c>
      <c r="N8" s="63">
        <f t="shared" ref="N8:AQ8" si="1">$D$5+N2</f>
        <v>44167</v>
      </c>
      <c r="O8" s="63">
        <f t="shared" si="1"/>
        <v>44168</v>
      </c>
      <c r="P8" s="63">
        <f t="shared" si="1"/>
        <v>44169</v>
      </c>
      <c r="Q8" s="63">
        <f t="shared" si="1"/>
        <v>44170</v>
      </c>
      <c r="R8" s="63">
        <f t="shared" si="1"/>
        <v>44171</v>
      </c>
      <c r="S8" s="63">
        <f t="shared" si="1"/>
        <v>44172</v>
      </c>
      <c r="T8" s="63">
        <f t="shared" si="1"/>
        <v>44173</v>
      </c>
      <c r="U8" s="63">
        <f t="shared" si="1"/>
        <v>44174</v>
      </c>
      <c r="V8" s="63">
        <f t="shared" si="1"/>
        <v>44175</v>
      </c>
      <c r="W8" s="63">
        <f t="shared" si="1"/>
        <v>44176</v>
      </c>
      <c r="X8" s="63">
        <f t="shared" si="1"/>
        <v>44177</v>
      </c>
      <c r="Y8" s="63">
        <f t="shared" si="1"/>
        <v>44178</v>
      </c>
      <c r="Z8" s="63">
        <f t="shared" si="1"/>
        <v>44179</v>
      </c>
      <c r="AA8" s="63">
        <f t="shared" si="1"/>
        <v>44180</v>
      </c>
      <c r="AB8" s="63">
        <f t="shared" si="1"/>
        <v>44181</v>
      </c>
      <c r="AC8" s="80">
        <f t="shared" si="1"/>
        <v>44182</v>
      </c>
      <c r="AD8" s="80">
        <f t="shared" si="1"/>
        <v>44183</v>
      </c>
      <c r="AE8" s="80">
        <f t="shared" si="1"/>
        <v>44184</v>
      </c>
      <c r="AF8" s="80">
        <f t="shared" si="1"/>
        <v>44185</v>
      </c>
      <c r="AG8" s="80">
        <f t="shared" si="1"/>
        <v>44186</v>
      </c>
      <c r="AH8" s="80">
        <f t="shared" si="1"/>
        <v>44187</v>
      </c>
      <c r="AI8" s="80">
        <f t="shared" si="1"/>
        <v>44188</v>
      </c>
      <c r="AJ8" s="80">
        <f t="shared" si="1"/>
        <v>44189</v>
      </c>
      <c r="AK8" s="80">
        <f t="shared" si="1"/>
        <v>44190</v>
      </c>
      <c r="AL8" s="80">
        <f t="shared" si="1"/>
        <v>44191</v>
      </c>
      <c r="AM8" s="80">
        <f t="shared" si="1"/>
        <v>44192</v>
      </c>
      <c r="AN8" s="80">
        <f t="shared" si="1"/>
        <v>44193</v>
      </c>
      <c r="AO8" s="80">
        <f t="shared" si="1"/>
        <v>44194</v>
      </c>
      <c r="AP8" s="80">
        <f t="shared" si="1"/>
        <v>44195</v>
      </c>
      <c r="AQ8" s="80">
        <f t="shared" si="1"/>
        <v>44196</v>
      </c>
    </row>
    <row r="9" hidden="1" customHeight="1" spans="1:43">
      <c r="A9" s="17" t="s">
        <v>17</v>
      </c>
      <c r="B9" s="17" t="s">
        <v>18</v>
      </c>
      <c r="C9" s="17" t="s">
        <v>19</v>
      </c>
      <c r="D9" s="17" t="s">
        <v>20</v>
      </c>
      <c r="E9" s="17" t="s">
        <v>21</v>
      </c>
      <c r="F9" s="17" t="s">
        <v>22</v>
      </c>
      <c r="G9" s="18" t="s">
        <v>23</v>
      </c>
      <c r="H9" s="18" t="s">
        <v>24</v>
      </c>
      <c r="I9" s="36" t="s">
        <v>25</v>
      </c>
      <c r="J9" s="36" t="s">
        <v>26</v>
      </c>
      <c r="K9" s="36" t="s">
        <v>27</v>
      </c>
      <c r="L9" s="36" t="s">
        <v>28</v>
      </c>
      <c r="M9" s="37" t="s">
        <v>29</v>
      </c>
      <c r="N9" s="37" t="s">
        <v>30</v>
      </c>
      <c r="O9" s="37" t="s">
        <v>31</v>
      </c>
      <c r="P9" s="37" t="s">
        <v>32</v>
      </c>
      <c r="Q9" s="37" t="s">
        <v>33</v>
      </c>
      <c r="R9" s="37" t="s">
        <v>34</v>
      </c>
      <c r="S9" s="37" t="s">
        <v>35</v>
      </c>
      <c r="T9" s="37" t="s">
        <v>36</v>
      </c>
      <c r="U9" s="37" t="s">
        <v>37</v>
      </c>
      <c r="V9" s="37" t="s">
        <v>38</v>
      </c>
      <c r="W9" s="37" t="s">
        <v>39</v>
      </c>
      <c r="X9" s="37" t="s">
        <v>40</v>
      </c>
      <c r="Y9" s="37" t="s">
        <v>41</v>
      </c>
      <c r="Z9" s="37" t="s">
        <v>42</v>
      </c>
      <c r="AA9" s="37" t="s">
        <v>43</v>
      </c>
      <c r="AB9" s="37" t="s">
        <v>44</v>
      </c>
      <c r="AC9" s="37" t="s">
        <v>45</v>
      </c>
      <c r="AD9" s="37" t="s">
        <v>46</v>
      </c>
      <c r="AE9" s="37" t="s">
        <v>47</v>
      </c>
      <c r="AF9" s="37" t="s">
        <v>48</v>
      </c>
      <c r="AG9" s="37" t="s">
        <v>49</v>
      </c>
      <c r="AH9" s="37" t="s">
        <v>50</v>
      </c>
      <c r="AI9" s="37" t="s">
        <v>51</v>
      </c>
      <c r="AJ9" s="37" t="s">
        <v>52</v>
      </c>
      <c r="AK9" s="37" t="s">
        <v>53</v>
      </c>
      <c r="AL9" s="37" t="s">
        <v>54</v>
      </c>
      <c r="AM9" s="37" t="s">
        <v>55</v>
      </c>
      <c r="AN9" s="37" t="s">
        <v>56</v>
      </c>
      <c r="AO9" s="37" t="s">
        <v>57</v>
      </c>
      <c r="AP9" s="37" t="s">
        <v>58</v>
      </c>
      <c r="AQ9" s="50" t="s">
        <v>59</v>
      </c>
    </row>
    <row r="10" s="53" customFormat="1" customHeight="1" spans="1:43">
      <c r="A10" s="55">
        <f>ROW()-9</f>
        <v>1</v>
      </c>
      <c r="B10" s="55" t="s">
        <v>60</v>
      </c>
      <c r="C10" s="55" t="s">
        <v>61</v>
      </c>
      <c r="D10" s="55" t="s">
        <v>62</v>
      </c>
      <c r="E10" s="55" t="s">
        <v>63</v>
      </c>
      <c r="F10" s="55" t="s">
        <v>64</v>
      </c>
      <c r="G10" s="56">
        <v>44155</v>
      </c>
      <c r="H10" s="56">
        <v>44178</v>
      </c>
      <c r="I10" s="64">
        <f>H10-G10</f>
        <v>23</v>
      </c>
      <c r="J10" s="64">
        <f ca="1">IFERROR(IF($D$4-G10&gt;=I10,I10,MIN(I10,MAX($D$4-G10,0))),"")</f>
        <v>19</v>
      </c>
      <c r="K10" s="64">
        <f ca="1">IF(L10=0,H10-$D$4,IF(L10-H10&lt;=0,"已完成","逾期完成"))</f>
        <v>4</v>
      </c>
      <c r="L10" s="56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8"/>
    </row>
    <row r="11" s="53" customFormat="1" customHeight="1" spans="1:43">
      <c r="A11" s="55">
        <f t="shared" ref="A11:A20" si="2">ROW()-9</f>
        <v>2</v>
      </c>
      <c r="B11" s="55" t="s">
        <v>60</v>
      </c>
      <c r="C11" s="55" t="s">
        <v>65</v>
      </c>
      <c r="D11" s="55" t="s">
        <v>66</v>
      </c>
      <c r="E11" s="55" t="s">
        <v>67</v>
      </c>
      <c r="F11" s="55" t="s">
        <v>68</v>
      </c>
      <c r="G11" s="56">
        <v>44156</v>
      </c>
      <c r="H11" s="56">
        <v>44178</v>
      </c>
      <c r="I11" s="64">
        <f t="shared" ref="I11:I26" si="3">H11-G11</f>
        <v>22</v>
      </c>
      <c r="J11" s="64">
        <f ca="1" t="shared" ref="J11:J26" si="4">IFERROR(IF($D$4-G11&gt;=I11,I11,MIN(I11,MAX($D$4-G11,0))),"")</f>
        <v>18</v>
      </c>
      <c r="K11" s="64" t="str">
        <f ca="1">IF(L11=0,H11-$D$4,IF(L11-H11&lt;=0,"已完成","逾期完成"))</f>
        <v>已完成</v>
      </c>
      <c r="L11" s="56">
        <v>44113</v>
      </c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8"/>
    </row>
    <row r="12" s="53" customFormat="1" customHeight="1" spans="1:43">
      <c r="A12" s="55">
        <f t="shared" si="2"/>
        <v>3</v>
      </c>
      <c r="B12" s="55" t="s">
        <v>60</v>
      </c>
      <c r="C12" s="55" t="s">
        <v>69</v>
      </c>
      <c r="D12" s="55" t="s">
        <v>70</v>
      </c>
      <c r="E12" s="55" t="s">
        <v>71</v>
      </c>
      <c r="F12" s="55" t="s">
        <v>72</v>
      </c>
      <c r="G12" s="56">
        <v>44157</v>
      </c>
      <c r="H12" s="56">
        <v>44178</v>
      </c>
      <c r="I12" s="64">
        <f t="shared" si="3"/>
        <v>21</v>
      </c>
      <c r="J12" s="64">
        <f ca="1" t="shared" si="4"/>
        <v>17</v>
      </c>
      <c r="K12" s="64" t="str">
        <f ca="1">IF(L12=0,H12-$D$4,IF(L12-H12&lt;=0,"已完成","逾期完成"))</f>
        <v>已完成</v>
      </c>
      <c r="L12" s="56">
        <v>44119</v>
      </c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8"/>
    </row>
    <row r="13" customHeight="1" spans="1:43">
      <c r="A13" s="55">
        <f t="shared" si="2"/>
        <v>4</v>
      </c>
      <c r="B13" s="55" t="s">
        <v>60</v>
      </c>
      <c r="C13" s="55" t="s">
        <v>73</v>
      </c>
      <c r="D13" s="55" t="s">
        <v>74</v>
      </c>
      <c r="E13" s="55" t="s">
        <v>75</v>
      </c>
      <c r="F13" s="55" t="s">
        <v>76</v>
      </c>
      <c r="G13" s="56">
        <v>44158</v>
      </c>
      <c r="H13" s="56">
        <v>44178</v>
      </c>
      <c r="I13" s="64">
        <f t="shared" si="3"/>
        <v>20</v>
      </c>
      <c r="J13" s="64">
        <f ca="1" t="shared" si="4"/>
        <v>16</v>
      </c>
      <c r="K13" s="79"/>
      <c r="L13" s="79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8"/>
    </row>
    <row r="14" customHeight="1" spans="1:43">
      <c r="A14" s="55">
        <f t="shared" si="2"/>
        <v>5</v>
      </c>
      <c r="B14" s="55" t="s">
        <v>60</v>
      </c>
      <c r="C14" s="55" t="s">
        <v>77</v>
      </c>
      <c r="D14" s="55" t="s">
        <v>78</v>
      </c>
      <c r="E14" s="55" t="s">
        <v>79</v>
      </c>
      <c r="F14" s="55" t="s">
        <v>80</v>
      </c>
      <c r="G14" s="56">
        <v>44159</v>
      </c>
      <c r="H14" s="56">
        <v>44178</v>
      </c>
      <c r="I14" s="64">
        <f t="shared" si="3"/>
        <v>19</v>
      </c>
      <c r="J14" s="64">
        <f ca="1" t="shared" si="4"/>
        <v>15</v>
      </c>
      <c r="K14" s="79"/>
      <c r="L14" s="79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8"/>
    </row>
    <row r="15" customHeight="1" spans="1:43">
      <c r="A15" s="55">
        <f t="shared" si="2"/>
        <v>6</v>
      </c>
      <c r="B15" s="55" t="s">
        <v>60</v>
      </c>
      <c r="C15" s="55" t="s">
        <v>81</v>
      </c>
      <c r="D15" s="55" t="s">
        <v>82</v>
      </c>
      <c r="E15" s="55" t="s">
        <v>83</v>
      </c>
      <c r="F15" s="55" t="s">
        <v>84</v>
      </c>
      <c r="G15" s="56">
        <v>44160</v>
      </c>
      <c r="H15" s="56">
        <v>44178</v>
      </c>
      <c r="I15" s="64">
        <f t="shared" si="3"/>
        <v>18</v>
      </c>
      <c r="J15" s="64">
        <f ca="1" t="shared" si="4"/>
        <v>14</v>
      </c>
      <c r="K15" s="79"/>
      <c r="L15" s="79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8"/>
    </row>
    <row r="16" customHeight="1" spans="1:43">
      <c r="A16" s="55">
        <f t="shared" si="2"/>
        <v>7</v>
      </c>
      <c r="B16" s="55" t="s">
        <v>60</v>
      </c>
      <c r="C16" s="55" t="s">
        <v>85</v>
      </c>
      <c r="D16" s="55" t="s">
        <v>86</v>
      </c>
      <c r="E16" s="55" t="s">
        <v>87</v>
      </c>
      <c r="F16" s="55" t="s">
        <v>88</v>
      </c>
      <c r="G16" s="56">
        <v>44161</v>
      </c>
      <c r="H16" s="56">
        <v>44178</v>
      </c>
      <c r="I16" s="64">
        <f t="shared" si="3"/>
        <v>17</v>
      </c>
      <c r="J16" s="64">
        <f ca="1" t="shared" si="4"/>
        <v>13</v>
      </c>
      <c r="K16" s="79"/>
      <c r="L16" s="79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8"/>
    </row>
    <row r="17" customHeight="1" spans="1:43">
      <c r="A17" s="55">
        <f t="shared" si="2"/>
        <v>8</v>
      </c>
      <c r="B17" s="55" t="s">
        <v>60</v>
      </c>
      <c r="C17" s="55" t="s">
        <v>89</v>
      </c>
      <c r="D17" s="55" t="s">
        <v>90</v>
      </c>
      <c r="E17" s="55" t="s">
        <v>91</v>
      </c>
      <c r="F17" s="55" t="s">
        <v>92</v>
      </c>
      <c r="G17" s="56">
        <v>44166</v>
      </c>
      <c r="H17" s="56">
        <v>44178</v>
      </c>
      <c r="I17" s="64">
        <f t="shared" si="3"/>
        <v>12</v>
      </c>
      <c r="J17" s="64">
        <f ca="1" t="shared" si="4"/>
        <v>8</v>
      </c>
      <c r="K17" s="79"/>
      <c r="L17" s="7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8"/>
    </row>
    <row r="18" customHeight="1" spans="1:43">
      <c r="A18" s="55">
        <f t="shared" si="2"/>
        <v>9</v>
      </c>
      <c r="B18" s="55" t="s">
        <v>60</v>
      </c>
      <c r="C18" s="55" t="s">
        <v>93</v>
      </c>
      <c r="D18" s="55" t="s">
        <v>94</v>
      </c>
      <c r="E18" s="55" t="s">
        <v>95</v>
      </c>
      <c r="F18" s="55" t="s">
        <v>96</v>
      </c>
      <c r="G18" s="56">
        <v>44167</v>
      </c>
      <c r="H18" s="56">
        <v>44178</v>
      </c>
      <c r="I18" s="64">
        <f t="shared" si="3"/>
        <v>11</v>
      </c>
      <c r="J18" s="64">
        <f ca="1" t="shared" si="4"/>
        <v>7</v>
      </c>
      <c r="K18" s="79"/>
      <c r="L18" s="7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8"/>
    </row>
    <row r="19" customHeight="1" spans="1:43">
      <c r="A19" s="55">
        <f t="shared" si="2"/>
        <v>10</v>
      </c>
      <c r="B19" s="55" t="s">
        <v>60</v>
      </c>
      <c r="C19" s="55" t="s">
        <v>97</v>
      </c>
      <c r="D19" s="55" t="s">
        <v>98</v>
      </c>
      <c r="E19" s="55" t="s">
        <v>99</v>
      </c>
      <c r="F19" s="55" t="s">
        <v>100</v>
      </c>
      <c r="G19" s="56">
        <v>44168</v>
      </c>
      <c r="H19" s="56">
        <v>44178</v>
      </c>
      <c r="I19" s="64">
        <f t="shared" si="3"/>
        <v>10</v>
      </c>
      <c r="J19" s="64">
        <f ca="1" t="shared" si="4"/>
        <v>6</v>
      </c>
      <c r="K19" s="79"/>
      <c r="L19" s="7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8"/>
    </row>
    <row r="20" customHeight="1" spans="1:43">
      <c r="A20" s="55">
        <f t="shared" si="2"/>
        <v>11</v>
      </c>
      <c r="B20" s="55" t="s">
        <v>60</v>
      </c>
      <c r="C20" s="55" t="s">
        <v>101</v>
      </c>
      <c r="D20" s="55" t="s">
        <v>102</v>
      </c>
      <c r="E20" s="55" t="s">
        <v>103</v>
      </c>
      <c r="F20" s="55" t="s">
        <v>104</v>
      </c>
      <c r="G20" s="56">
        <v>44169</v>
      </c>
      <c r="H20" s="56">
        <v>44178</v>
      </c>
      <c r="I20" s="64">
        <f t="shared" si="3"/>
        <v>9</v>
      </c>
      <c r="J20" s="64">
        <f ca="1" t="shared" si="4"/>
        <v>5</v>
      </c>
      <c r="K20" s="79"/>
      <c r="L20" s="7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8"/>
    </row>
    <row r="21" customHeight="1" spans="1:43">
      <c r="A21" s="55">
        <f t="shared" ref="A21:A26" si="5">ROW()-9</f>
        <v>12</v>
      </c>
      <c r="B21" s="55" t="s">
        <v>60</v>
      </c>
      <c r="C21" s="55" t="s">
        <v>105</v>
      </c>
      <c r="D21" s="55" t="s">
        <v>106</v>
      </c>
      <c r="E21" s="55" t="s">
        <v>107</v>
      </c>
      <c r="F21" s="55" t="s">
        <v>108</v>
      </c>
      <c r="G21" s="56">
        <v>44170</v>
      </c>
      <c r="H21" s="56">
        <v>44178</v>
      </c>
      <c r="I21" s="64">
        <f t="shared" si="3"/>
        <v>8</v>
      </c>
      <c r="J21" s="64">
        <f ca="1" t="shared" si="4"/>
        <v>4</v>
      </c>
      <c r="K21" s="79"/>
      <c r="L21" s="79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8"/>
    </row>
    <row r="22" customHeight="1" spans="1:43">
      <c r="A22" s="55">
        <f t="shared" si="5"/>
        <v>13</v>
      </c>
      <c r="B22" s="55" t="s">
        <v>60</v>
      </c>
      <c r="C22" s="55" t="s">
        <v>109</v>
      </c>
      <c r="D22" s="55" t="s">
        <v>110</v>
      </c>
      <c r="E22" s="55" t="s">
        <v>111</v>
      </c>
      <c r="F22" s="55" t="s">
        <v>112</v>
      </c>
      <c r="G22" s="56">
        <v>44171</v>
      </c>
      <c r="H22" s="56">
        <v>44178</v>
      </c>
      <c r="I22" s="64">
        <f t="shared" si="3"/>
        <v>7</v>
      </c>
      <c r="J22" s="64">
        <f ca="1" t="shared" si="4"/>
        <v>3</v>
      </c>
      <c r="K22" s="79"/>
      <c r="L22" s="7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8"/>
    </row>
    <row r="23" customHeight="1" spans="1:43">
      <c r="A23" s="55">
        <f t="shared" si="5"/>
        <v>14</v>
      </c>
      <c r="B23" s="55" t="s">
        <v>60</v>
      </c>
      <c r="C23" s="55" t="s">
        <v>113</v>
      </c>
      <c r="D23" s="55" t="s">
        <v>114</v>
      </c>
      <c r="E23" s="55" t="s">
        <v>115</v>
      </c>
      <c r="F23" s="55" t="s">
        <v>116</v>
      </c>
      <c r="G23" s="56">
        <v>44172</v>
      </c>
      <c r="H23" s="56">
        <v>44178</v>
      </c>
      <c r="I23" s="64">
        <f t="shared" si="3"/>
        <v>6</v>
      </c>
      <c r="J23" s="64">
        <f ca="1" t="shared" si="4"/>
        <v>2</v>
      </c>
      <c r="K23" s="79"/>
      <c r="L23" s="79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8"/>
    </row>
    <row r="24" customHeight="1" spans="1:43">
      <c r="A24" s="55">
        <f t="shared" si="5"/>
        <v>15</v>
      </c>
      <c r="B24" s="55" t="s">
        <v>60</v>
      </c>
      <c r="C24" s="55" t="s">
        <v>117</v>
      </c>
      <c r="D24" s="55" t="s">
        <v>118</v>
      </c>
      <c r="E24" s="55" t="s">
        <v>119</v>
      </c>
      <c r="F24" s="55" t="s">
        <v>120</v>
      </c>
      <c r="G24" s="56">
        <v>44173</v>
      </c>
      <c r="H24" s="56">
        <v>44178</v>
      </c>
      <c r="I24" s="64">
        <f t="shared" si="3"/>
        <v>5</v>
      </c>
      <c r="J24" s="64">
        <f ca="1" t="shared" si="4"/>
        <v>1</v>
      </c>
      <c r="K24" s="79"/>
      <c r="L24" s="7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8"/>
    </row>
    <row r="25" customHeight="1" spans="1:43">
      <c r="A25" s="55">
        <f t="shared" si="5"/>
        <v>16</v>
      </c>
      <c r="B25" s="55" t="s">
        <v>60</v>
      </c>
      <c r="C25" s="55" t="s">
        <v>121</v>
      </c>
      <c r="D25" s="55" t="s">
        <v>122</v>
      </c>
      <c r="E25" s="55" t="s">
        <v>123</v>
      </c>
      <c r="F25" s="55" t="s">
        <v>124</v>
      </c>
      <c r="G25" s="56">
        <v>44174</v>
      </c>
      <c r="H25" s="56">
        <v>44178</v>
      </c>
      <c r="I25" s="64">
        <f t="shared" si="3"/>
        <v>4</v>
      </c>
      <c r="J25" s="64">
        <f ca="1" t="shared" si="4"/>
        <v>0</v>
      </c>
      <c r="K25" s="79"/>
      <c r="L25" s="7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8"/>
    </row>
    <row r="26" customHeight="1" spans="1:43">
      <c r="A26" s="55">
        <f t="shared" si="5"/>
        <v>17</v>
      </c>
      <c r="B26" s="55" t="s">
        <v>60</v>
      </c>
      <c r="C26" s="55" t="s">
        <v>125</v>
      </c>
      <c r="D26" s="55" t="s">
        <v>126</v>
      </c>
      <c r="E26" s="55" t="s">
        <v>127</v>
      </c>
      <c r="F26" s="55" t="s">
        <v>128</v>
      </c>
      <c r="G26" s="56">
        <v>44175</v>
      </c>
      <c r="H26" s="56">
        <v>44178</v>
      </c>
      <c r="I26" s="64">
        <f t="shared" si="3"/>
        <v>3</v>
      </c>
      <c r="J26" s="64">
        <f ca="1" t="shared" si="4"/>
        <v>0</v>
      </c>
      <c r="K26" s="79"/>
      <c r="L26" s="79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8"/>
    </row>
  </sheetData>
  <mergeCells count="15">
    <mergeCell ref="A1:K1"/>
    <mergeCell ref="L1:W1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L3:W6"/>
  </mergeCells>
  <conditionalFormatting sqref="M8:AQ8">
    <cfRule type="expression" dxfId="43" priority="13">
      <formula>$D$4-M8=0</formula>
    </cfRule>
  </conditionalFormatting>
  <conditionalFormatting sqref="K10:K12">
    <cfRule type="containsText" dxfId="44" priority="4" operator="between" text="逾期完成">
      <formula>NOT(ISERROR(SEARCH("逾期完成",K10)))</formula>
    </cfRule>
    <cfRule type="containsText" dxfId="45" priority="3" operator="between" text="已完成">
      <formula>NOT(ISERROR(SEARCH("已完成",K10)))</formula>
    </cfRule>
    <cfRule type="cellIs" dxfId="46" priority="1" operator="lessThanOrEqual">
      <formula>0</formula>
    </cfRule>
  </conditionalFormatting>
  <conditionalFormatting sqref="K9:L12">
    <cfRule type="containsText" dxfId="47" priority="18" operator="between" text="已完成">
      <formula>NOT(ISERROR(SEARCH("已完成",K9)))</formula>
    </cfRule>
  </conditionalFormatting>
  <conditionalFormatting sqref="M9:AQ26">
    <cfRule type="expression" dxfId="48" priority="21">
      <formula>AND(M$8&gt;=MAX($D$4,$G9),M$8&lt;=$H9,M$8&lt;&gt;"")</formula>
    </cfRule>
    <cfRule type="expression" dxfId="49" priority="22">
      <formula>AND(M$8&gt;=$G9,M$8&lt;=MIN($D$4,$H9),M$8&lt;&gt;"")</formula>
    </cfRule>
  </conditionalFormatting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4"/>
  <sheetViews>
    <sheetView workbookViewId="0">
      <selection activeCell="B10" sqref="B10"/>
    </sheetView>
  </sheetViews>
  <sheetFormatPr defaultColWidth="9" defaultRowHeight="10.5"/>
  <cols>
    <col min="1" max="1" width="3.625" style="3" customWidth="1"/>
    <col min="2" max="2" width="7.875" style="3" customWidth="1"/>
    <col min="3" max="3" width="12.25" style="3" customWidth="1"/>
    <col min="4" max="4" width="22.125" style="3" customWidth="1"/>
    <col min="5" max="5" width="12.25" style="3" customWidth="1"/>
    <col min="6" max="6" width="7.125" style="3" customWidth="1"/>
    <col min="7" max="8" width="10.625" style="3" customWidth="1"/>
    <col min="9" max="9" width="3.875" style="3" customWidth="1"/>
    <col min="10" max="11" width="5.875" style="3" customWidth="1"/>
    <col min="12" max="12" width="10.625" style="3" customWidth="1"/>
    <col min="13" max="21" width="7" style="3" customWidth="1"/>
    <col min="22" max="43" width="7.875" style="3" customWidth="1"/>
    <col min="44" max="16384" width="9" style="4"/>
  </cols>
  <sheetData>
    <row r="1" ht="48.95" customHeight="1" spans="1:43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="1" customFormat="1" ht="20.1" customHeight="1" spans="1:43">
      <c r="A2" s="6"/>
      <c r="B2" s="6"/>
      <c r="C2" s="6"/>
      <c r="D2" s="6"/>
      <c r="E2" s="6"/>
      <c r="F2" s="6"/>
      <c r="G2" s="24"/>
      <c r="H2" s="24"/>
      <c r="I2" s="24"/>
      <c r="J2" s="24"/>
      <c r="K2" s="24"/>
      <c r="L2" s="24"/>
      <c r="M2" s="25">
        <v>0</v>
      </c>
      <c r="N2" s="25">
        <v>1</v>
      </c>
      <c r="O2" s="25">
        <v>2</v>
      </c>
      <c r="P2" s="25">
        <v>3</v>
      </c>
      <c r="Q2" s="25">
        <v>4</v>
      </c>
      <c r="R2" s="25">
        <v>5</v>
      </c>
      <c r="S2" s="25">
        <v>6</v>
      </c>
      <c r="T2" s="25">
        <v>7</v>
      </c>
      <c r="U2" s="25">
        <v>8</v>
      </c>
      <c r="V2" s="25">
        <v>9</v>
      </c>
      <c r="W2" s="25">
        <v>10</v>
      </c>
      <c r="X2" s="25">
        <v>11</v>
      </c>
      <c r="Y2" s="25">
        <v>12</v>
      </c>
      <c r="Z2" s="25">
        <v>13</v>
      </c>
      <c r="AA2" s="25">
        <v>14</v>
      </c>
      <c r="AB2" s="25">
        <v>15</v>
      </c>
      <c r="AC2" s="25">
        <v>16</v>
      </c>
      <c r="AD2" s="25">
        <v>17</v>
      </c>
      <c r="AE2" s="25">
        <v>18</v>
      </c>
      <c r="AF2" s="25">
        <v>19</v>
      </c>
      <c r="AG2" s="25">
        <v>20</v>
      </c>
      <c r="AH2" s="25">
        <v>21</v>
      </c>
      <c r="AI2" s="25">
        <v>22</v>
      </c>
      <c r="AJ2" s="25">
        <v>23</v>
      </c>
      <c r="AK2" s="25">
        <v>24</v>
      </c>
      <c r="AL2" s="25">
        <v>25</v>
      </c>
      <c r="AM2" s="25">
        <v>26</v>
      </c>
      <c r="AN2" s="25">
        <v>27</v>
      </c>
      <c r="AO2" s="25">
        <v>28</v>
      </c>
      <c r="AP2" s="25">
        <v>29</v>
      </c>
      <c r="AQ2" s="25">
        <v>30</v>
      </c>
    </row>
    <row r="3" ht="20.1" customHeight="1" spans="1:4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</row>
    <row r="4" ht="20.1" customHeight="1" spans="1:4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26" t="s">
        <v>129</v>
      </c>
      <c r="N4" s="26"/>
      <c r="O4" s="26"/>
      <c r="P4" s="42">
        <f ca="1">TODAY()</f>
        <v>44174</v>
      </c>
      <c r="Q4" s="42"/>
      <c r="R4" s="42"/>
      <c r="S4" s="26"/>
      <c r="T4" s="26"/>
      <c r="U4" s="43"/>
      <c r="V4" s="44" t="s">
        <v>4</v>
      </c>
      <c r="W4" s="44"/>
      <c r="X4" s="44"/>
      <c r="Y4" s="26"/>
      <c r="Z4" s="47"/>
      <c r="AA4" s="44" t="s">
        <v>6</v>
      </c>
      <c r="AB4" s="44"/>
      <c r="AC4" s="44"/>
      <c r="AD4" s="44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</row>
    <row r="5" ht="20.1" customHeight="1" spans="13:35"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I5" s="49"/>
    </row>
    <row r="6" ht="20.1" customHeight="1" spans="13:30">
      <c r="M6" s="27"/>
      <c r="N6" s="27"/>
      <c r="O6" s="27"/>
      <c r="P6" s="27"/>
      <c r="Q6" s="27"/>
      <c r="R6" s="27"/>
      <c r="S6" s="27"/>
      <c r="T6" s="45" t="s">
        <v>130</v>
      </c>
      <c r="U6" s="45"/>
      <c r="V6" s="46">
        <v>44105</v>
      </c>
      <c r="W6" s="46"/>
      <c r="X6" s="46"/>
      <c r="Y6" s="46"/>
      <c r="Z6" s="48"/>
      <c r="AA6" s="27"/>
      <c r="AB6" s="27"/>
      <c r="AC6" s="27"/>
      <c r="AD6" s="27"/>
    </row>
    <row r="7" s="2" customFormat="1" ht="24.95" customHeight="1" spans="1:43">
      <c r="A7" s="9" t="s">
        <v>7</v>
      </c>
      <c r="B7" s="9"/>
      <c r="C7" s="10" t="s">
        <v>9</v>
      </c>
      <c r="D7" s="11" t="s">
        <v>10</v>
      </c>
      <c r="E7" s="10" t="s">
        <v>131</v>
      </c>
      <c r="F7" s="10" t="s">
        <v>12</v>
      </c>
      <c r="G7" s="9" t="s">
        <v>13</v>
      </c>
      <c r="H7" s="9" t="s">
        <v>14</v>
      </c>
      <c r="I7" s="28" t="s">
        <v>15</v>
      </c>
      <c r="J7" s="29" t="s">
        <v>4</v>
      </c>
      <c r="K7" s="30" t="s">
        <v>6</v>
      </c>
      <c r="L7" s="60" t="s">
        <v>16</v>
      </c>
      <c r="M7" s="61">
        <f>$V$6+M2</f>
        <v>44105</v>
      </c>
      <c r="N7" s="61">
        <f t="shared" ref="N7:AQ7" si="0">$V$6+N8</f>
        <v>88211</v>
      </c>
      <c r="O7" s="61">
        <f t="shared" si="0"/>
        <v>88212</v>
      </c>
      <c r="P7" s="61">
        <f t="shared" si="0"/>
        <v>88213</v>
      </c>
      <c r="Q7" s="61">
        <f t="shared" si="0"/>
        <v>88214</v>
      </c>
      <c r="R7" s="61">
        <f t="shared" si="0"/>
        <v>88215</v>
      </c>
      <c r="S7" s="61">
        <f t="shared" si="0"/>
        <v>88216</v>
      </c>
      <c r="T7" s="61">
        <f t="shared" si="0"/>
        <v>88217</v>
      </c>
      <c r="U7" s="61">
        <f t="shared" si="0"/>
        <v>88218</v>
      </c>
      <c r="V7" s="61">
        <f t="shared" si="0"/>
        <v>88219</v>
      </c>
      <c r="W7" s="61">
        <f t="shared" si="0"/>
        <v>88220</v>
      </c>
      <c r="X7" s="61">
        <f t="shared" si="0"/>
        <v>88221</v>
      </c>
      <c r="Y7" s="61">
        <f t="shared" si="0"/>
        <v>88222</v>
      </c>
      <c r="Z7" s="61">
        <f t="shared" si="0"/>
        <v>88223</v>
      </c>
      <c r="AA7" s="61">
        <f t="shared" si="0"/>
        <v>88224</v>
      </c>
      <c r="AB7" s="61">
        <f t="shared" si="0"/>
        <v>88225</v>
      </c>
      <c r="AC7" s="61">
        <f t="shared" si="0"/>
        <v>88226</v>
      </c>
      <c r="AD7" s="61">
        <f t="shared" si="0"/>
        <v>88227</v>
      </c>
      <c r="AE7" s="61">
        <f t="shared" si="0"/>
        <v>88228</v>
      </c>
      <c r="AF7" s="61">
        <f t="shared" si="0"/>
        <v>88229</v>
      </c>
      <c r="AG7" s="61">
        <f t="shared" si="0"/>
        <v>88230</v>
      </c>
      <c r="AH7" s="61">
        <f t="shared" si="0"/>
        <v>88231</v>
      </c>
      <c r="AI7" s="61">
        <f t="shared" si="0"/>
        <v>88232</v>
      </c>
      <c r="AJ7" s="61">
        <f t="shared" si="0"/>
        <v>88233</v>
      </c>
      <c r="AK7" s="61">
        <f t="shared" si="0"/>
        <v>88234</v>
      </c>
      <c r="AL7" s="61">
        <f t="shared" si="0"/>
        <v>88235</v>
      </c>
      <c r="AM7" s="61">
        <f t="shared" si="0"/>
        <v>88236</v>
      </c>
      <c r="AN7" s="61">
        <f t="shared" si="0"/>
        <v>88237</v>
      </c>
      <c r="AO7" s="61">
        <f t="shared" si="0"/>
        <v>88238</v>
      </c>
      <c r="AP7" s="61">
        <f t="shared" si="0"/>
        <v>88239</v>
      </c>
      <c r="AQ7" s="61">
        <f t="shared" si="0"/>
        <v>88240</v>
      </c>
    </row>
    <row r="8" s="2" customFormat="1" ht="24.95" customHeight="1" spans="1:43">
      <c r="A8" s="13"/>
      <c r="B8" s="13"/>
      <c r="C8" s="14"/>
      <c r="D8" s="15"/>
      <c r="E8" s="14"/>
      <c r="F8" s="14"/>
      <c r="G8" s="13"/>
      <c r="H8" s="13"/>
      <c r="I8" s="32"/>
      <c r="J8" s="33"/>
      <c r="K8" s="34"/>
      <c r="L8" s="62"/>
      <c r="M8" s="63">
        <f>$V$6+M2</f>
        <v>44105</v>
      </c>
      <c r="N8" s="63">
        <f t="shared" ref="N8:AQ8" si="1">$V$6+N2</f>
        <v>44106</v>
      </c>
      <c r="O8" s="63">
        <f t="shared" si="1"/>
        <v>44107</v>
      </c>
      <c r="P8" s="63">
        <f t="shared" si="1"/>
        <v>44108</v>
      </c>
      <c r="Q8" s="63">
        <f t="shared" si="1"/>
        <v>44109</v>
      </c>
      <c r="R8" s="63">
        <f t="shared" si="1"/>
        <v>44110</v>
      </c>
      <c r="S8" s="63">
        <f t="shared" si="1"/>
        <v>44111</v>
      </c>
      <c r="T8" s="63">
        <f t="shared" si="1"/>
        <v>44112</v>
      </c>
      <c r="U8" s="63">
        <f t="shared" si="1"/>
        <v>44113</v>
      </c>
      <c r="V8" s="63">
        <f t="shared" si="1"/>
        <v>44114</v>
      </c>
      <c r="W8" s="63">
        <f t="shared" si="1"/>
        <v>44115</v>
      </c>
      <c r="X8" s="63">
        <f t="shared" si="1"/>
        <v>44116</v>
      </c>
      <c r="Y8" s="63">
        <f t="shared" si="1"/>
        <v>44117</v>
      </c>
      <c r="Z8" s="63">
        <f t="shared" si="1"/>
        <v>44118</v>
      </c>
      <c r="AA8" s="63">
        <f t="shared" si="1"/>
        <v>44119</v>
      </c>
      <c r="AB8" s="63">
        <f t="shared" si="1"/>
        <v>44120</v>
      </c>
      <c r="AC8" s="63">
        <f t="shared" si="1"/>
        <v>44121</v>
      </c>
      <c r="AD8" s="63">
        <f t="shared" si="1"/>
        <v>44122</v>
      </c>
      <c r="AE8" s="63">
        <f t="shared" si="1"/>
        <v>44123</v>
      </c>
      <c r="AF8" s="63">
        <f t="shared" si="1"/>
        <v>44124</v>
      </c>
      <c r="AG8" s="63">
        <f t="shared" si="1"/>
        <v>44125</v>
      </c>
      <c r="AH8" s="63">
        <f t="shared" si="1"/>
        <v>44126</v>
      </c>
      <c r="AI8" s="63">
        <f t="shared" si="1"/>
        <v>44127</v>
      </c>
      <c r="AJ8" s="63">
        <f t="shared" si="1"/>
        <v>44128</v>
      </c>
      <c r="AK8" s="63">
        <f t="shared" si="1"/>
        <v>44129</v>
      </c>
      <c r="AL8" s="63">
        <f t="shared" si="1"/>
        <v>44130</v>
      </c>
      <c r="AM8" s="63">
        <f t="shared" si="1"/>
        <v>44131</v>
      </c>
      <c r="AN8" s="63">
        <f t="shared" si="1"/>
        <v>44132</v>
      </c>
      <c r="AO8" s="63">
        <f t="shared" si="1"/>
        <v>44133</v>
      </c>
      <c r="AP8" s="63">
        <f t="shared" si="1"/>
        <v>44134</v>
      </c>
      <c r="AQ8" s="63">
        <f t="shared" si="1"/>
        <v>44135</v>
      </c>
    </row>
    <row r="9" ht="20.1" hidden="1" customHeight="1" spans="1:43">
      <c r="A9" s="17" t="s">
        <v>17</v>
      </c>
      <c r="B9" s="17" t="s">
        <v>18</v>
      </c>
      <c r="C9" s="17" t="s">
        <v>19</v>
      </c>
      <c r="D9" s="17" t="s">
        <v>20</v>
      </c>
      <c r="E9" s="17" t="s">
        <v>21</v>
      </c>
      <c r="F9" s="17" t="s">
        <v>22</v>
      </c>
      <c r="G9" s="18" t="s">
        <v>23</v>
      </c>
      <c r="H9" s="18" t="s">
        <v>24</v>
      </c>
      <c r="I9" s="36" t="s">
        <v>25</v>
      </c>
      <c r="J9" s="36" t="s">
        <v>26</v>
      </c>
      <c r="K9" s="36" t="s">
        <v>27</v>
      </c>
      <c r="L9" s="36" t="s">
        <v>28</v>
      </c>
      <c r="M9" s="37" t="s">
        <v>29</v>
      </c>
      <c r="N9" s="37" t="s">
        <v>30</v>
      </c>
      <c r="O9" s="37" t="s">
        <v>31</v>
      </c>
      <c r="P9" s="37" t="s">
        <v>32</v>
      </c>
      <c r="Q9" s="37" t="s">
        <v>33</v>
      </c>
      <c r="R9" s="37" t="s">
        <v>34</v>
      </c>
      <c r="S9" s="37" t="s">
        <v>35</v>
      </c>
      <c r="T9" s="37" t="s">
        <v>36</v>
      </c>
      <c r="U9" s="37" t="s">
        <v>37</v>
      </c>
      <c r="V9" s="37" t="s">
        <v>38</v>
      </c>
      <c r="W9" s="37" t="s">
        <v>39</v>
      </c>
      <c r="X9" s="37" t="s">
        <v>40</v>
      </c>
      <c r="Y9" s="37" t="s">
        <v>41</v>
      </c>
      <c r="Z9" s="37" t="s">
        <v>42</v>
      </c>
      <c r="AA9" s="37" t="s">
        <v>43</v>
      </c>
      <c r="AB9" s="37" t="s">
        <v>44</v>
      </c>
      <c r="AC9" s="37" t="s">
        <v>45</v>
      </c>
      <c r="AD9" s="37" t="s">
        <v>46</v>
      </c>
      <c r="AE9" s="37" t="s">
        <v>47</v>
      </c>
      <c r="AF9" s="37" t="s">
        <v>48</v>
      </c>
      <c r="AG9" s="37" t="s">
        <v>49</v>
      </c>
      <c r="AH9" s="37" t="s">
        <v>50</v>
      </c>
      <c r="AI9" s="37" t="s">
        <v>51</v>
      </c>
      <c r="AJ9" s="37" t="s">
        <v>52</v>
      </c>
      <c r="AK9" s="37" t="s">
        <v>53</v>
      </c>
      <c r="AL9" s="37" t="s">
        <v>54</v>
      </c>
      <c r="AM9" s="37" t="s">
        <v>55</v>
      </c>
      <c r="AN9" s="37" t="s">
        <v>56</v>
      </c>
      <c r="AO9" s="37" t="s">
        <v>57</v>
      </c>
      <c r="AP9" s="37" t="s">
        <v>58</v>
      </c>
      <c r="AQ9" s="50" t="s">
        <v>59</v>
      </c>
    </row>
    <row r="10" s="53" customFormat="1" ht="20.1" customHeight="1" spans="1:43">
      <c r="A10" s="55">
        <f t="shared" ref="A10:A24" si="2">ROW()-9</f>
        <v>1</v>
      </c>
      <c r="B10" s="55" t="s">
        <v>60</v>
      </c>
      <c r="C10" s="55"/>
      <c r="D10" s="55"/>
      <c r="E10" s="55"/>
      <c r="F10" s="55"/>
      <c r="G10" s="56">
        <v>44105</v>
      </c>
      <c r="H10" s="56">
        <v>44117</v>
      </c>
      <c r="I10" s="64">
        <f>H10-G10</f>
        <v>12</v>
      </c>
      <c r="J10" s="64">
        <f ca="1">IFERROR(IF($P$4-G10&gt;=I10,I10,MIN(I10,MAX($P$4-G10,0))),"")</f>
        <v>12</v>
      </c>
      <c r="K10" s="64" t="str">
        <f ca="1">IF(I10-J10&lt;=0,"已完成",I10-J10)</f>
        <v>已完成</v>
      </c>
      <c r="L10" s="64" t="s">
        <v>132</v>
      </c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8"/>
    </row>
    <row r="11" s="53" customFormat="1" ht="20.1" customHeight="1" spans="1:43">
      <c r="A11" s="55">
        <f t="shared" si="2"/>
        <v>2</v>
      </c>
      <c r="B11" s="55" t="s">
        <v>133</v>
      </c>
      <c r="C11" s="55"/>
      <c r="D11" s="55"/>
      <c r="E11" s="55"/>
      <c r="F11" s="55"/>
      <c r="G11" s="56">
        <v>44106</v>
      </c>
      <c r="H11" s="56">
        <v>44118</v>
      </c>
      <c r="I11" s="64">
        <f>H11-G11</f>
        <v>12</v>
      </c>
      <c r="J11" s="64">
        <f ca="1">IFERROR(IF($P$4-G11&gt;=I11,I11,MIN(I11,MAX($P$4-G11,0))),"")</f>
        <v>12</v>
      </c>
      <c r="K11" s="64" t="str">
        <f ca="1">IF(I11-J11&lt;=0,"已完成",I11-J11)</f>
        <v>已完成</v>
      </c>
      <c r="L11" s="64" t="s">
        <v>134</v>
      </c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8"/>
    </row>
    <row r="12" s="53" customFormat="1" ht="20.1" customHeight="1" spans="1:43">
      <c r="A12" s="57">
        <f t="shared" si="2"/>
        <v>3</v>
      </c>
      <c r="B12" s="55"/>
      <c r="C12" s="55"/>
      <c r="D12" s="55"/>
      <c r="E12" s="55"/>
      <c r="F12" s="55"/>
      <c r="G12" s="56"/>
      <c r="H12" s="56"/>
      <c r="I12" s="64">
        <f t="shared" ref="I12:I24" si="3">H12-G12</f>
        <v>0</v>
      </c>
      <c r="J12" s="64">
        <f ca="1" t="shared" ref="J12:J24" si="4">IFERROR(IF($P$4-G12&gt;=I12,I12,MIN(I12,MAX($P$4-G12,0))),"")</f>
        <v>0</v>
      </c>
      <c r="K12" s="64" t="str">
        <f ca="1" t="shared" ref="K12:K24" si="5">IF(I12-J12&lt;=0,"已完成",I12-J12)</f>
        <v>已完成</v>
      </c>
      <c r="L12" s="64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8"/>
    </row>
    <row r="13" s="53" customFormat="1" ht="20.1" customHeight="1" spans="1:43">
      <c r="A13" s="57">
        <f t="shared" si="2"/>
        <v>4</v>
      </c>
      <c r="B13" s="55"/>
      <c r="C13" s="55"/>
      <c r="D13" s="55"/>
      <c r="E13" s="55"/>
      <c r="F13" s="55"/>
      <c r="G13" s="56"/>
      <c r="H13" s="56"/>
      <c r="I13" s="64">
        <f t="shared" si="3"/>
        <v>0</v>
      </c>
      <c r="J13" s="64">
        <f ca="1" t="shared" si="4"/>
        <v>0</v>
      </c>
      <c r="K13" s="64" t="str">
        <f ca="1" t="shared" si="5"/>
        <v>已完成</v>
      </c>
      <c r="L13" s="64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8"/>
    </row>
    <row r="14" s="53" customFormat="1" ht="20.1" customHeight="1" spans="1:43">
      <c r="A14" s="57">
        <f t="shared" si="2"/>
        <v>5</v>
      </c>
      <c r="B14" s="55"/>
      <c r="C14" s="55"/>
      <c r="D14" s="55"/>
      <c r="E14" s="55"/>
      <c r="F14" s="55"/>
      <c r="G14" s="56"/>
      <c r="H14" s="56"/>
      <c r="I14" s="64">
        <f t="shared" si="3"/>
        <v>0</v>
      </c>
      <c r="J14" s="64">
        <f ca="1" t="shared" si="4"/>
        <v>0</v>
      </c>
      <c r="K14" s="64" t="str">
        <f ca="1" t="shared" si="5"/>
        <v>已完成</v>
      </c>
      <c r="L14" s="64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8"/>
    </row>
    <row r="15" s="53" customFormat="1" ht="20.1" customHeight="1" spans="1:43">
      <c r="A15" s="57">
        <f t="shared" si="2"/>
        <v>6</v>
      </c>
      <c r="B15" s="55"/>
      <c r="C15" s="55"/>
      <c r="D15" s="55"/>
      <c r="E15" s="55"/>
      <c r="F15" s="55"/>
      <c r="G15" s="56"/>
      <c r="H15" s="56"/>
      <c r="I15" s="64">
        <f t="shared" si="3"/>
        <v>0</v>
      </c>
      <c r="J15" s="64">
        <f ca="1" t="shared" si="4"/>
        <v>0</v>
      </c>
      <c r="K15" s="64" t="str">
        <f ca="1" t="shared" si="5"/>
        <v>已完成</v>
      </c>
      <c r="L15" s="64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8"/>
    </row>
    <row r="16" s="53" customFormat="1" ht="20.1" customHeight="1" spans="1:43">
      <c r="A16" s="57">
        <f t="shared" si="2"/>
        <v>7</v>
      </c>
      <c r="B16" s="55"/>
      <c r="C16" s="55"/>
      <c r="D16" s="55"/>
      <c r="E16" s="55"/>
      <c r="F16" s="55"/>
      <c r="G16" s="56"/>
      <c r="H16" s="56"/>
      <c r="I16" s="64">
        <f t="shared" si="3"/>
        <v>0</v>
      </c>
      <c r="J16" s="64">
        <f ca="1" t="shared" si="4"/>
        <v>0</v>
      </c>
      <c r="K16" s="64" t="str">
        <f ca="1" t="shared" si="5"/>
        <v>已完成</v>
      </c>
      <c r="L16" s="64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8"/>
    </row>
    <row r="17" s="53" customFormat="1" ht="20.1" customHeight="1" spans="1:43">
      <c r="A17" s="57">
        <f t="shared" si="2"/>
        <v>8</v>
      </c>
      <c r="B17" s="55"/>
      <c r="C17" s="55"/>
      <c r="D17" s="55"/>
      <c r="E17" s="55"/>
      <c r="F17" s="55"/>
      <c r="G17" s="56"/>
      <c r="H17" s="56"/>
      <c r="I17" s="64">
        <f t="shared" si="3"/>
        <v>0</v>
      </c>
      <c r="J17" s="64">
        <f ca="1" t="shared" si="4"/>
        <v>0</v>
      </c>
      <c r="K17" s="64" t="str">
        <f ca="1" t="shared" si="5"/>
        <v>已完成</v>
      </c>
      <c r="L17" s="64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8"/>
    </row>
    <row r="18" s="53" customFormat="1" ht="20.1" customHeight="1" spans="1:43">
      <c r="A18" s="55">
        <f t="shared" si="2"/>
        <v>9</v>
      </c>
      <c r="B18" s="55"/>
      <c r="C18" s="55"/>
      <c r="D18" s="55"/>
      <c r="E18" s="55"/>
      <c r="F18" s="55"/>
      <c r="G18" s="56">
        <v>44107</v>
      </c>
      <c r="H18" s="56">
        <v>44119</v>
      </c>
      <c r="I18" s="64">
        <f t="shared" si="3"/>
        <v>12</v>
      </c>
      <c r="J18" s="64">
        <f ca="1" t="shared" si="4"/>
        <v>12</v>
      </c>
      <c r="K18" s="64" t="str">
        <f ca="1" t="shared" si="5"/>
        <v>已完成</v>
      </c>
      <c r="L18" s="64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8"/>
    </row>
    <row r="19" s="53" customFormat="1" ht="20.1" customHeight="1" spans="1:43">
      <c r="A19" s="55">
        <f t="shared" si="2"/>
        <v>10</v>
      </c>
      <c r="B19" s="55"/>
      <c r="C19" s="55"/>
      <c r="D19" s="55"/>
      <c r="E19" s="55"/>
      <c r="F19" s="55"/>
      <c r="G19" s="56">
        <v>44080</v>
      </c>
      <c r="H19" s="56">
        <v>44119</v>
      </c>
      <c r="I19" s="64">
        <f t="shared" si="3"/>
        <v>39</v>
      </c>
      <c r="J19" s="64">
        <f ca="1" t="shared" si="4"/>
        <v>39</v>
      </c>
      <c r="K19" s="64" t="str">
        <f ca="1" t="shared" si="5"/>
        <v>已完成</v>
      </c>
      <c r="L19" s="64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8"/>
    </row>
    <row r="20" s="53" customFormat="1" ht="20.1" customHeight="1" spans="1:43">
      <c r="A20" s="55">
        <f t="shared" si="2"/>
        <v>11</v>
      </c>
      <c r="B20" s="55"/>
      <c r="C20" s="55"/>
      <c r="D20" s="55"/>
      <c r="E20" s="55"/>
      <c r="F20" s="55"/>
      <c r="G20" s="56">
        <v>44046</v>
      </c>
      <c r="H20" s="56">
        <v>44128</v>
      </c>
      <c r="I20" s="64">
        <f t="shared" si="3"/>
        <v>82</v>
      </c>
      <c r="J20" s="64">
        <f ca="1" t="shared" si="4"/>
        <v>82</v>
      </c>
      <c r="K20" s="64" t="str">
        <f ca="1" t="shared" si="5"/>
        <v>已完成</v>
      </c>
      <c r="L20" s="64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8"/>
    </row>
    <row r="21" s="53" customFormat="1" ht="20.1" customHeight="1" spans="1:43">
      <c r="A21" s="55">
        <f t="shared" si="2"/>
        <v>12</v>
      </c>
      <c r="B21" s="55"/>
      <c r="C21" s="55"/>
      <c r="D21" s="55"/>
      <c r="E21" s="55"/>
      <c r="F21" s="55"/>
      <c r="G21" s="56"/>
      <c r="H21" s="56"/>
      <c r="I21" s="64">
        <f t="shared" si="3"/>
        <v>0</v>
      </c>
      <c r="J21" s="64">
        <f ca="1" t="shared" si="4"/>
        <v>0</v>
      </c>
      <c r="K21" s="64" t="str">
        <f ca="1" t="shared" si="5"/>
        <v>已完成</v>
      </c>
      <c r="L21" s="6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8"/>
    </row>
    <row r="22" s="53" customFormat="1" ht="20.1" customHeight="1" spans="1:43">
      <c r="A22" s="55">
        <f t="shared" si="2"/>
        <v>13</v>
      </c>
      <c r="B22" s="55"/>
      <c r="C22" s="55"/>
      <c r="D22" s="55"/>
      <c r="E22" s="55"/>
      <c r="F22" s="55"/>
      <c r="G22" s="56">
        <v>44107</v>
      </c>
      <c r="H22" s="56">
        <v>44119</v>
      </c>
      <c r="I22" s="64">
        <f t="shared" si="3"/>
        <v>12</v>
      </c>
      <c r="J22" s="64">
        <f ca="1" t="shared" si="4"/>
        <v>12</v>
      </c>
      <c r="K22" s="64" t="str">
        <f ca="1" t="shared" si="5"/>
        <v>已完成</v>
      </c>
      <c r="L22" s="64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8"/>
    </row>
    <row r="23" s="53" customFormat="1" ht="20.1" customHeight="1" spans="1:43">
      <c r="A23" s="55">
        <f t="shared" si="2"/>
        <v>14</v>
      </c>
      <c r="B23" s="55"/>
      <c r="C23" s="55"/>
      <c r="D23" s="55"/>
      <c r="E23" s="55"/>
      <c r="F23" s="55"/>
      <c r="G23" s="56">
        <v>44107</v>
      </c>
      <c r="H23" s="56">
        <v>44119</v>
      </c>
      <c r="I23" s="64">
        <f t="shared" si="3"/>
        <v>12</v>
      </c>
      <c r="J23" s="64">
        <f ca="1" t="shared" si="4"/>
        <v>12</v>
      </c>
      <c r="K23" s="64" t="str">
        <f ca="1" t="shared" si="5"/>
        <v>已完成</v>
      </c>
      <c r="L23" s="64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8"/>
    </row>
    <row r="24" s="53" customFormat="1" ht="20.1" customHeight="1" spans="1:43">
      <c r="A24" s="58">
        <f t="shared" si="2"/>
        <v>15</v>
      </c>
      <c r="B24" s="58"/>
      <c r="C24" s="58"/>
      <c r="D24" s="58"/>
      <c r="E24" s="58"/>
      <c r="F24" s="58"/>
      <c r="G24" s="59">
        <v>44107</v>
      </c>
      <c r="H24" s="59">
        <v>44119</v>
      </c>
      <c r="I24" s="66">
        <f t="shared" si="3"/>
        <v>12</v>
      </c>
      <c r="J24" s="66">
        <f ca="1" t="shared" si="4"/>
        <v>12</v>
      </c>
      <c r="K24" s="66" t="str">
        <f ca="1" t="shared" si="5"/>
        <v>已完成</v>
      </c>
      <c r="L24" s="66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9"/>
    </row>
  </sheetData>
  <mergeCells count="19">
    <mergeCell ref="A1:K1"/>
    <mergeCell ref="M4:O4"/>
    <mergeCell ref="P4:R4"/>
    <mergeCell ref="V4:X4"/>
    <mergeCell ref="AA4:AD4"/>
    <mergeCell ref="T6:U6"/>
    <mergeCell ref="V6:Y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</mergeCells>
  <conditionalFormatting sqref="M8:AQ8">
    <cfRule type="expression" dxfId="43" priority="1">
      <formula>$P$4-M8=0</formula>
    </cfRule>
  </conditionalFormatting>
  <conditionalFormatting sqref="K9:L24">
    <cfRule type="containsText" dxfId="47" priority="2" operator="between" text="已完成">
      <formula>NOT(ISERROR(SEARCH("已完成",K9)))</formula>
    </cfRule>
  </conditionalFormatting>
  <conditionalFormatting sqref="M9:AQ24">
    <cfRule type="expression" dxfId="48" priority="3">
      <formula>AND(M$8&gt;=MAX($P$4,$G9),M$8&lt;=$H9,M$8&lt;&gt;"")</formula>
    </cfRule>
    <cfRule type="expression" dxfId="49" priority="4">
      <formula>AND(M$8&gt;=$G9,M$8&lt;=MIN($P$4,$H9),M$8&lt;&gt;"")</formula>
    </cfRule>
  </conditionalFormatting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9" sqref="D19"/>
    </sheetView>
  </sheetViews>
  <sheetFormatPr defaultColWidth="9" defaultRowHeight="13.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8"/>
  <sheetViews>
    <sheetView workbookViewId="0">
      <selection activeCell="A1" sqref="$A1:$XFD1048576"/>
    </sheetView>
  </sheetViews>
  <sheetFormatPr defaultColWidth="9" defaultRowHeight="20.1" customHeight="1"/>
  <cols>
    <col min="1" max="2" width="5.125" style="3" customWidth="1"/>
    <col min="3" max="6" width="12.25" style="3" customWidth="1"/>
    <col min="7" max="7" width="7.125" style="3" customWidth="1"/>
    <col min="8" max="9" width="9.25" style="3" customWidth="1"/>
    <col min="10" max="11" width="7.5" style="3" customWidth="1"/>
    <col min="12" max="13" width="6.75" style="3" customWidth="1"/>
    <col min="14" max="22" width="7" style="3" customWidth="1"/>
    <col min="23" max="44" width="7.875" style="3" customWidth="1"/>
    <col min="45" max="16384" width="9" style="4"/>
  </cols>
  <sheetData>
    <row r="1" ht="48.95" customHeight="1" spans="1:4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</row>
    <row r="2" s="1" customFormat="1" customHeight="1" spans="1:44">
      <c r="A2" s="6"/>
      <c r="B2" s="6"/>
      <c r="C2" s="6"/>
      <c r="D2" s="6"/>
      <c r="E2" s="6"/>
      <c r="F2" s="6"/>
      <c r="G2" s="6"/>
      <c r="H2" s="7" t="s">
        <v>135</v>
      </c>
      <c r="I2" s="24"/>
      <c r="J2" s="24"/>
      <c r="K2" s="24"/>
      <c r="L2" s="24"/>
      <c r="M2" s="24"/>
      <c r="N2" s="25">
        <v>0</v>
      </c>
      <c r="O2" s="25">
        <v>1</v>
      </c>
      <c r="P2" s="25">
        <v>2</v>
      </c>
      <c r="Q2" s="25">
        <v>3</v>
      </c>
      <c r="R2" s="25">
        <v>4</v>
      </c>
      <c r="S2" s="25">
        <v>5</v>
      </c>
      <c r="T2" s="25">
        <v>6</v>
      </c>
      <c r="U2" s="25">
        <v>7</v>
      </c>
      <c r="V2" s="25">
        <v>8</v>
      </c>
      <c r="W2" s="25">
        <v>9</v>
      </c>
      <c r="X2" s="25">
        <v>10</v>
      </c>
      <c r="Y2" s="25">
        <v>11</v>
      </c>
      <c r="Z2" s="25">
        <v>12</v>
      </c>
      <c r="AA2" s="25">
        <v>13</v>
      </c>
      <c r="AB2" s="25">
        <v>14</v>
      </c>
      <c r="AC2" s="25">
        <v>15</v>
      </c>
      <c r="AD2" s="25">
        <v>16</v>
      </c>
      <c r="AE2" s="25">
        <v>17</v>
      </c>
      <c r="AF2" s="25">
        <v>18</v>
      </c>
      <c r="AG2" s="25">
        <v>19</v>
      </c>
      <c r="AH2" s="25">
        <v>20</v>
      </c>
      <c r="AI2" s="25">
        <v>21</v>
      </c>
      <c r="AJ2" s="25">
        <v>22</v>
      </c>
      <c r="AK2" s="25">
        <v>23</v>
      </c>
      <c r="AL2" s="25">
        <v>24</v>
      </c>
      <c r="AM2" s="25">
        <v>25</v>
      </c>
      <c r="AN2" s="25">
        <v>26</v>
      </c>
      <c r="AO2" s="25">
        <v>27</v>
      </c>
      <c r="AP2" s="25">
        <v>28</v>
      </c>
      <c r="AQ2" s="25">
        <v>29</v>
      </c>
      <c r="AR2" s="25">
        <v>30</v>
      </c>
    </row>
    <row r="3" customHeight="1" spans="1:4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customHeight="1" spans="1:4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26" t="s">
        <v>129</v>
      </c>
      <c r="O4" s="26"/>
      <c r="P4" s="26"/>
      <c r="Q4" s="42">
        <f ca="1">TODAY()</f>
        <v>44174</v>
      </c>
      <c r="R4" s="42"/>
      <c r="S4" s="42"/>
      <c r="T4" s="26"/>
      <c r="U4" s="26"/>
      <c r="V4" s="43"/>
      <c r="W4" s="44" t="s">
        <v>4</v>
      </c>
      <c r="X4" s="44"/>
      <c r="Y4" s="44"/>
      <c r="Z4" s="26"/>
      <c r="AA4" s="47"/>
      <c r="AB4" s="44" t="s">
        <v>6</v>
      </c>
      <c r="AC4" s="44"/>
      <c r="AD4" s="44"/>
      <c r="AE4" s="44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customHeight="1" spans="14:36"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J5" s="49"/>
    </row>
    <row r="6" customHeight="1" spans="14:31">
      <c r="N6" s="27"/>
      <c r="O6" s="27"/>
      <c r="P6" s="27"/>
      <c r="Q6" s="27"/>
      <c r="R6" s="27"/>
      <c r="S6" s="27"/>
      <c r="T6" s="27"/>
      <c r="U6" s="45" t="s">
        <v>130</v>
      </c>
      <c r="V6" s="45"/>
      <c r="W6" s="46">
        <v>44105</v>
      </c>
      <c r="X6" s="46"/>
      <c r="Y6" s="46"/>
      <c r="Z6" s="46"/>
      <c r="AA6" s="48"/>
      <c r="AB6" s="27"/>
      <c r="AC6" s="27"/>
      <c r="AD6" s="27"/>
      <c r="AE6" s="27"/>
    </row>
    <row r="7" s="2" customFormat="1" customHeight="1" spans="1:44">
      <c r="A7" s="9" t="s">
        <v>7</v>
      </c>
      <c r="B7" s="9"/>
      <c r="C7" s="10" t="s">
        <v>9</v>
      </c>
      <c r="D7" s="11" t="s">
        <v>10</v>
      </c>
      <c r="E7" s="12"/>
      <c r="F7" s="10" t="s">
        <v>131</v>
      </c>
      <c r="G7" s="10" t="s">
        <v>12</v>
      </c>
      <c r="H7" s="9" t="s">
        <v>13</v>
      </c>
      <c r="I7" s="9" t="s">
        <v>136</v>
      </c>
      <c r="J7" s="28" t="s">
        <v>15</v>
      </c>
      <c r="K7" s="29" t="s">
        <v>4</v>
      </c>
      <c r="L7" s="30" t="s">
        <v>6</v>
      </c>
      <c r="M7" s="9" t="s">
        <v>136</v>
      </c>
      <c r="N7" s="31">
        <f>$W$6+N2</f>
        <v>44105</v>
      </c>
      <c r="O7" s="31">
        <f t="shared" ref="O7:AR7" si="0">$W$6+O8</f>
        <v>88211</v>
      </c>
      <c r="P7" s="31">
        <f t="shared" si="0"/>
        <v>88212</v>
      </c>
      <c r="Q7" s="31">
        <f t="shared" si="0"/>
        <v>88213</v>
      </c>
      <c r="R7" s="31">
        <f t="shared" si="0"/>
        <v>88214</v>
      </c>
      <c r="S7" s="31">
        <f t="shared" si="0"/>
        <v>88215</v>
      </c>
      <c r="T7" s="31">
        <f t="shared" si="0"/>
        <v>88216</v>
      </c>
      <c r="U7" s="31">
        <f t="shared" si="0"/>
        <v>88217</v>
      </c>
      <c r="V7" s="31">
        <f t="shared" si="0"/>
        <v>88218</v>
      </c>
      <c r="W7" s="31">
        <f t="shared" si="0"/>
        <v>88219</v>
      </c>
      <c r="X7" s="31">
        <f t="shared" si="0"/>
        <v>88220</v>
      </c>
      <c r="Y7" s="31">
        <f t="shared" si="0"/>
        <v>88221</v>
      </c>
      <c r="Z7" s="31">
        <f t="shared" si="0"/>
        <v>88222</v>
      </c>
      <c r="AA7" s="31">
        <f t="shared" si="0"/>
        <v>88223</v>
      </c>
      <c r="AB7" s="31">
        <f t="shared" si="0"/>
        <v>88224</v>
      </c>
      <c r="AC7" s="31">
        <f t="shared" si="0"/>
        <v>88225</v>
      </c>
      <c r="AD7" s="31">
        <f t="shared" si="0"/>
        <v>88226</v>
      </c>
      <c r="AE7" s="31">
        <f t="shared" si="0"/>
        <v>88227</v>
      </c>
      <c r="AF7" s="31">
        <f t="shared" si="0"/>
        <v>88228</v>
      </c>
      <c r="AG7" s="31">
        <f t="shared" si="0"/>
        <v>88229</v>
      </c>
      <c r="AH7" s="31">
        <f t="shared" si="0"/>
        <v>88230</v>
      </c>
      <c r="AI7" s="31">
        <f t="shared" si="0"/>
        <v>88231</v>
      </c>
      <c r="AJ7" s="31">
        <f t="shared" si="0"/>
        <v>88232</v>
      </c>
      <c r="AK7" s="31">
        <f t="shared" si="0"/>
        <v>88233</v>
      </c>
      <c r="AL7" s="31">
        <f t="shared" si="0"/>
        <v>88234</v>
      </c>
      <c r="AM7" s="31">
        <f t="shared" si="0"/>
        <v>88235</v>
      </c>
      <c r="AN7" s="31">
        <f t="shared" si="0"/>
        <v>88236</v>
      </c>
      <c r="AO7" s="31">
        <f t="shared" si="0"/>
        <v>88237</v>
      </c>
      <c r="AP7" s="31">
        <f t="shared" si="0"/>
        <v>88238</v>
      </c>
      <c r="AQ7" s="31">
        <f t="shared" si="0"/>
        <v>88239</v>
      </c>
      <c r="AR7" s="31">
        <f t="shared" si="0"/>
        <v>88240</v>
      </c>
    </row>
    <row r="8" s="2" customFormat="1" customHeight="1" spans="1:44">
      <c r="A8" s="13"/>
      <c r="B8" s="13"/>
      <c r="C8" s="14"/>
      <c r="D8" s="15"/>
      <c r="E8" s="16"/>
      <c r="F8" s="14"/>
      <c r="G8" s="14"/>
      <c r="H8" s="13"/>
      <c r="I8" s="13"/>
      <c r="J8" s="32"/>
      <c r="K8" s="33"/>
      <c r="L8" s="34"/>
      <c r="M8" s="13"/>
      <c r="N8" s="35">
        <f>$W$6+N2</f>
        <v>44105</v>
      </c>
      <c r="O8" s="35">
        <f t="shared" ref="O8:AR8" si="1">$W$6+O2</f>
        <v>44106</v>
      </c>
      <c r="P8" s="35">
        <f t="shared" si="1"/>
        <v>44107</v>
      </c>
      <c r="Q8" s="35">
        <f t="shared" si="1"/>
        <v>44108</v>
      </c>
      <c r="R8" s="35">
        <f t="shared" si="1"/>
        <v>44109</v>
      </c>
      <c r="S8" s="35">
        <f t="shared" si="1"/>
        <v>44110</v>
      </c>
      <c r="T8" s="35">
        <f t="shared" si="1"/>
        <v>44111</v>
      </c>
      <c r="U8" s="35">
        <f t="shared" si="1"/>
        <v>44112</v>
      </c>
      <c r="V8" s="35">
        <f t="shared" si="1"/>
        <v>44113</v>
      </c>
      <c r="W8" s="35">
        <f t="shared" si="1"/>
        <v>44114</v>
      </c>
      <c r="X8" s="35">
        <f t="shared" si="1"/>
        <v>44115</v>
      </c>
      <c r="Y8" s="35">
        <f t="shared" si="1"/>
        <v>44116</v>
      </c>
      <c r="Z8" s="35">
        <f t="shared" si="1"/>
        <v>44117</v>
      </c>
      <c r="AA8" s="35">
        <f t="shared" si="1"/>
        <v>44118</v>
      </c>
      <c r="AB8" s="35">
        <f t="shared" si="1"/>
        <v>44119</v>
      </c>
      <c r="AC8" s="35">
        <f t="shared" si="1"/>
        <v>44120</v>
      </c>
      <c r="AD8" s="35">
        <f t="shared" si="1"/>
        <v>44121</v>
      </c>
      <c r="AE8" s="35">
        <f t="shared" si="1"/>
        <v>44122</v>
      </c>
      <c r="AF8" s="35">
        <f t="shared" si="1"/>
        <v>44123</v>
      </c>
      <c r="AG8" s="35">
        <f t="shared" si="1"/>
        <v>44124</v>
      </c>
      <c r="AH8" s="35">
        <f t="shared" si="1"/>
        <v>44125</v>
      </c>
      <c r="AI8" s="35">
        <f t="shared" si="1"/>
        <v>44126</v>
      </c>
      <c r="AJ8" s="35">
        <f t="shared" si="1"/>
        <v>44127</v>
      </c>
      <c r="AK8" s="35">
        <f t="shared" si="1"/>
        <v>44128</v>
      </c>
      <c r="AL8" s="35">
        <f t="shared" si="1"/>
        <v>44129</v>
      </c>
      <c r="AM8" s="35">
        <f t="shared" si="1"/>
        <v>44130</v>
      </c>
      <c r="AN8" s="35">
        <f t="shared" si="1"/>
        <v>44131</v>
      </c>
      <c r="AO8" s="35">
        <f t="shared" si="1"/>
        <v>44132</v>
      </c>
      <c r="AP8" s="35">
        <f t="shared" si="1"/>
        <v>44133</v>
      </c>
      <c r="AQ8" s="35">
        <f t="shared" si="1"/>
        <v>44134</v>
      </c>
      <c r="AR8" s="35">
        <f t="shared" si="1"/>
        <v>44135</v>
      </c>
    </row>
    <row r="9" hidden="1" customHeight="1" spans="1:44">
      <c r="A9" s="17" t="s">
        <v>17</v>
      </c>
      <c r="B9" s="17" t="s">
        <v>18</v>
      </c>
      <c r="C9" s="17" t="s">
        <v>19</v>
      </c>
      <c r="D9" s="17" t="s">
        <v>20</v>
      </c>
      <c r="E9" s="17" t="s">
        <v>137</v>
      </c>
      <c r="F9" s="17" t="s">
        <v>21</v>
      </c>
      <c r="G9" s="17" t="s">
        <v>22</v>
      </c>
      <c r="H9" s="18" t="s">
        <v>23</v>
      </c>
      <c r="I9" s="18" t="s">
        <v>24</v>
      </c>
      <c r="J9" s="36" t="s">
        <v>25</v>
      </c>
      <c r="K9" s="36" t="s">
        <v>26</v>
      </c>
      <c r="L9" s="36" t="s">
        <v>27</v>
      </c>
      <c r="M9" s="36" t="s">
        <v>28</v>
      </c>
      <c r="N9" s="37" t="s">
        <v>29</v>
      </c>
      <c r="O9" s="37" t="s">
        <v>30</v>
      </c>
      <c r="P9" s="37" t="s">
        <v>31</v>
      </c>
      <c r="Q9" s="37" t="s">
        <v>32</v>
      </c>
      <c r="R9" s="37" t="s">
        <v>33</v>
      </c>
      <c r="S9" s="37" t="s">
        <v>34</v>
      </c>
      <c r="T9" s="37" t="s">
        <v>35</v>
      </c>
      <c r="U9" s="37" t="s">
        <v>36</v>
      </c>
      <c r="V9" s="37" t="s">
        <v>37</v>
      </c>
      <c r="W9" s="37" t="s">
        <v>38</v>
      </c>
      <c r="X9" s="37" t="s">
        <v>39</v>
      </c>
      <c r="Y9" s="37" t="s">
        <v>40</v>
      </c>
      <c r="Z9" s="37" t="s">
        <v>41</v>
      </c>
      <c r="AA9" s="37" t="s">
        <v>42</v>
      </c>
      <c r="AB9" s="37" t="s">
        <v>43</v>
      </c>
      <c r="AC9" s="37" t="s">
        <v>44</v>
      </c>
      <c r="AD9" s="37" t="s">
        <v>45</v>
      </c>
      <c r="AE9" s="37" t="s">
        <v>46</v>
      </c>
      <c r="AF9" s="37" t="s">
        <v>47</v>
      </c>
      <c r="AG9" s="37" t="s">
        <v>48</v>
      </c>
      <c r="AH9" s="37" t="s">
        <v>49</v>
      </c>
      <c r="AI9" s="37" t="s">
        <v>50</v>
      </c>
      <c r="AJ9" s="37" t="s">
        <v>51</v>
      </c>
      <c r="AK9" s="37" t="s">
        <v>52</v>
      </c>
      <c r="AL9" s="37" t="s">
        <v>53</v>
      </c>
      <c r="AM9" s="37" t="s">
        <v>54</v>
      </c>
      <c r="AN9" s="37" t="s">
        <v>55</v>
      </c>
      <c r="AO9" s="37" t="s">
        <v>56</v>
      </c>
      <c r="AP9" s="37" t="s">
        <v>57</v>
      </c>
      <c r="AQ9" s="37" t="s">
        <v>58</v>
      </c>
      <c r="AR9" s="50" t="s">
        <v>59</v>
      </c>
    </row>
    <row r="10" customHeight="1" spans="1:44">
      <c r="A10" s="19">
        <f t="shared" ref="A10:A18" si="2">ROW()-9</f>
        <v>1</v>
      </c>
      <c r="B10" s="19"/>
      <c r="C10" s="19"/>
      <c r="D10" s="19"/>
      <c r="E10" s="19"/>
      <c r="F10" s="19"/>
      <c r="G10" s="19"/>
      <c r="H10" s="20"/>
      <c r="I10" s="20"/>
      <c r="J10" s="38">
        <f>I10-H10</f>
        <v>0</v>
      </c>
      <c r="K10" s="38">
        <f ca="1">IFERROR(IF($Q$4-H10&gt;=J10,J10,MIN(J10,MAX($Q$4-H10,0))),"")</f>
        <v>0</v>
      </c>
      <c r="L10" s="38" t="str">
        <f ca="1">IF(J10-K10&lt;=0,"已完成",J10-K10)</f>
        <v>已完成</v>
      </c>
      <c r="M10" s="38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51"/>
    </row>
    <row r="11" customHeight="1" spans="1:44">
      <c r="A11" s="19">
        <f t="shared" si="2"/>
        <v>2</v>
      </c>
      <c r="B11" s="19"/>
      <c r="C11" s="19"/>
      <c r="D11" s="19"/>
      <c r="E11" s="19"/>
      <c r="F11" s="19"/>
      <c r="G11" s="19"/>
      <c r="H11" s="20"/>
      <c r="I11" s="20"/>
      <c r="J11" s="38">
        <f>I11-H11</f>
        <v>0</v>
      </c>
      <c r="K11" s="38">
        <f ca="1">IFERROR(IF($Q$4-H11&gt;=J11,J11,MIN(J11,MAX($Q$4-H11,0))),"")</f>
        <v>0</v>
      </c>
      <c r="L11" s="38" t="str">
        <f ca="1">IF(J11-K11&lt;=0,"已完成",J11-K11)</f>
        <v>已完成</v>
      </c>
      <c r="M11" s="38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51"/>
    </row>
    <row r="12" customHeight="1" spans="1:44">
      <c r="A12" s="19">
        <f t="shared" si="2"/>
        <v>3</v>
      </c>
      <c r="B12" s="19"/>
      <c r="C12" s="19"/>
      <c r="D12" s="19"/>
      <c r="E12" s="19"/>
      <c r="F12" s="19"/>
      <c r="G12" s="19"/>
      <c r="H12" s="20">
        <v>44107</v>
      </c>
      <c r="I12" s="20">
        <v>44119</v>
      </c>
      <c r="J12" s="38">
        <f t="shared" ref="J12:J18" si="3">I12-H12</f>
        <v>12</v>
      </c>
      <c r="K12" s="38">
        <f ca="1" t="shared" ref="K12:K18" si="4">IFERROR(IF($Q$4-H12&gt;=J12,J12,MIN(J12,MAX($Q$4-H12,0))),"")</f>
        <v>12</v>
      </c>
      <c r="L12" s="38" t="str">
        <f ca="1" t="shared" ref="L12:L18" si="5">IF(J12-K12&lt;=0,"已完成",J12-K12)</f>
        <v>已完成</v>
      </c>
      <c r="M12" s="38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51"/>
    </row>
    <row r="13" customHeight="1" spans="1:44">
      <c r="A13" s="19">
        <f t="shared" si="2"/>
        <v>4</v>
      </c>
      <c r="B13" s="19"/>
      <c r="C13" s="19"/>
      <c r="D13" s="19"/>
      <c r="E13" s="19"/>
      <c r="F13" s="19"/>
      <c r="G13" s="19"/>
      <c r="H13" s="20">
        <v>44080</v>
      </c>
      <c r="I13" s="20">
        <v>44119</v>
      </c>
      <c r="J13" s="38">
        <f t="shared" si="3"/>
        <v>39</v>
      </c>
      <c r="K13" s="38">
        <f ca="1" t="shared" si="4"/>
        <v>39</v>
      </c>
      <c r="L13" s="38" t="str">
        <f ca="1" t="shared" si="5"/>
        <v>已完成</v>
      </c>
      <c r="M13" s="38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51"/>
    </row>
    <row r="14" customHeight="1" spans="1:44">
      <c r="A14" s="19">
        <f t="shared" si="2"/>
        <v>5</v>
      </c>
      <c r="B14" s="19"/>
      <c r="C14" s="19"/>
      <c r="D14" s="19"/>
      <c r="E14" s="19"/>
      <c r="F14" s="19"/>
      <c r="G14" s="19"/>
      <c r="H14" s="20">
        <v>44046</v>
      </c>
      <c r="I14" s="20">
        <v>44128</v>
      </c>
      <c r="J14" s="38">
        <f t="shared" si="3"/>
        <v>82</v>
      </c>
      <c r="K14" s="38">
        <f ca="1" t="shared" si="4"/>
        <v>82</v>
      </c>
      <c r="L14" s="38" t="str">
        <f ca="1" t="shared" si="5"/>
        <v>已完成</v>
      </c>
      <c r="M14" s="38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51"/>
    </row>
    <row r="15" customHeight="1" spans="1:44">
      <c r="A15" s="19">
        <f t="shared" si="2"/>
        <v>6</v>
      </c>
      <c r="B15" s="19"/>
      <c r="C15" s="19"/>
      <c r="D15" s="19"/>
      <c r="E15" s="19"/>
      <c r="F15" s="19"/>
      <c r="G15" s="19"/>
      <c r="H15" s="20"/>
      <c r="I15" s="20"/>
      <c r="J15" s="38">
        <f t="shared" si="3"/>
        <v>0</v>
      </c>
      <c r="K15" s="38">
        <f ca="1" t="shared" si="4"/>
        <v>0</v>
      </c>
      <c r="L15" s="38" t="str">
        <f ca="1" t="shared" si="5"/>
        <v>已完成</v>
      </c>
      <c r="M15" s="38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51"/>
    </row>
    <row r="16" customHeight="1" spans="1:44">
      <c r="A16" s="19">
        <f t="shared" si="2"/>
        <v>7</v>
      </c>
      <c r="B16" s="19"/>
      <c r="C16" s="19"/>
      <c r="D16" s="19"/>
      <c r="E16" s="19"/>
      <c r="F16" s="19"/>
      <c r="G16" s="19"/>
      <c r="H16" s="20">
        <v>44107</v>
      </c>
      <c r="I16" s="20">
        <v>44119</v>
      </c>
      <c r="J16" s="38">
        <f t="shared" si="3"/>
        <v>12</v>
      </c>
      <c r="K16" s="38">
        <f ca="1" t="shared" si="4"/>
        <v>12</v>
      </c>
      <c r="L16" s="38" t="str">
        <f ca="1" t="shared" si="5"/>
        <v>已完成</v>
      </c>
      <c r="M16" s="38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51"/>
    </row>
    <row r="17" customHeight="1" spans="1:44">
      <c r="A17" s="19">
        <f t="shared" si="2"/>
        <v>8</v>
      </c>
      <c r="B17" s="19"/>
      <c r="C17" s="19"/>
      <c r="D17" s="19"/>
      <c r="E17" s="19"/>
      <c r="F17" s="19"/>
      <c r="G17" s="19"/>
      <c r="H17" s="20">
        <v>44107</v>
      </c>
      <c r="I17" s="20">
        <v>44119</v>
      </c>
      <c r="J17" s="38">
        <f t="shared" si="3"/>
        <v>12</v>
      </c>
      <c r="K17" s="38">
        <f ca="1" t="shared" si="4"/>
        <v>12</v>
      </c>
      <c r="L17" s="38" t="str">
        <f ca="1" t="shared" si="5"/>
        <v>已完成</v>
      </c>
      <c r="M17" s="38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51"/>
    </row>
    <row r="18" customHeight="1" spans="1:44">
      <c r="A18" s="21">
        <f t="shared" si="2"/>
        <v>9</v>
      </c>
      <c r="B18" s="21"/>
      <c r="C18" s="21"/>
      <c r="D18" s="21"/>
      <c r="E18" s="21"/>
      <c r="F18" s="21"/>
      <c r="G18" s="21"/>
      <c r="H18" s="22">
        <v>44107</v>
      </c>
      <c r="I18" s="22">
        <v>44119</v>
      </c>
      <c r="J18" s="40">
        <f t="shared" si="3"/>
        <v>12</v>
      </c>
      <c r="K18" s="40">
        <f ca="1" t="shared" si="4"/>
        <v>12</v>
      </c>
      <c r="L18" s="40" t="str">
        <f ca="1" t="shared" si="5"/>
        <v>已完成</v>
      </c>
      <c r="M18" s="40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52"/>
    </row>
  </sheetData>
  <mergeCells count="18">
    <mergeCell ref="A1:L1"/>
    <mergeCell ref="N4:P4"/>
    <mergeCell ref="Q4:S4"/>
    <mergeCell ref="W4:Y4"/>
    <mergeCell ref="AB4:AE4"/>
    <mergeCell ref="U6:V6"/>
    <mergeCell ref="W6:Z6"/>
    <mergeCell ref="A7:A8"/>
    <mergeCell ref="C7:C8"/>
    <mergeCell ref="F7:F8"/>
    <mergeCell ref="G7:G8"/>
    <mergeCell ref="H7:H8"/>
    <mergeCell ref="I7:I8"/>
    <mergeCell ref="J7:J8"/>
    <mergeCell ref="K7:K8"/>
    <mergeCell ref="L7:L8"/>
    <mergeCell ref="M7:M8"/>
    <mergeCell ref="D7:E8"/>
  </mergeCells>
  <conditionalFormatting sqref="N8:AR8">
    <cfRule type="expression" dxfId="43" priority="6">
      <formula>$Q$4-N8=0</formula>
    </cfRule>
  </conditionalFormatting>
  <conditionalFormatting sqref="L9:M11">
    <cfRule type="containsText" dxfId="47" priority="3" operator="between" text="已完成">
      <formula>NOT(ISERROR(SEARCH("已完成",L9)))</formula>
    </cfRule>
  </conditionalFormatting>
  <conditionalFormatting sqref="N9:AR11">
    <cfRule type="expression" dxfId="48" priority="1">
      <formula>AND(N$8&gt;=MAX($Q$4,$H9),N$8&lt;=$I9,N$8&lt;&gt;"")</formula>
    </cfRule>
    <cfRule type="expression" dxfId="49" priority="2">
      <formula>AND(N$8&gt;=$H9,N$8&lt;=MIN($Q$4,$I9),N$8&lt;&gt;"")</formula>
    </cfRule>
  </conditionalFormatting>
  <conditionalFormatting sqref="L10:M18">
    <cfRule type="containsText" dxfId="47" priority="7" operator="between" text="已完成">
      <formula>NOT(ISERROR(SEARCH("已完成",L10)))</formula>
    </cfRule>
  </conditionalFormatting>
  <conditionalFormatting sqref="N10:AR18">
    <cfRule type="expression" dxfId="48" priority="4">
      <formula>AND(N$8&gt;=MAX($Q$4,$H10),N$8&lt;=$I10,N$8&lt;&gt;"")</formula>
    </cfRule>
    <cfRule type="expression" dxfId="49" priority="5">
      <formula>AND(N$8&gt;=$H10,N$8&lt;=MIN($Q$4,$I10),N$8&lt;&gt;"")</formula>
    </cfRule>
  </conditionalFormatting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5" sqref="G15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会议决议</vt:lpstr>
      <vt:lpstr>计划工作</vt:lpstr>
      <vt:lpstr>有岸</vt:lpstr>
      <vt:lpstr>沛姗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周子杨</cp:lastModifiedBy>
  <dcterms:created xsi:type="dcterms:W3CDTF">2020-10-05T03:53:00Z</dcterms:created>
  <dcterms:modified xsi:type="dcterms:W3CDTF">2020-12-08T22:46:55Z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