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<sst xmlns="http://schemas.openxmlformats.org/spreadsheetml/2006/main" count="47" uniqueCount="36">
  <si>
    <t>工作计划进度统计表</t>
  </si>
  <si>
    <t>进度条展示</t>
  </si>
  <si>
    <t>任务总统计</t>
  </si>
  <si>
    <t>数据统计</t>
  </si>
  <si>
    <t>总任务</t>
  </si>
  <si>
    <t xml:space="preserve"> </t>
  </si>
  <si>
    <t>已完成</t>
  </si>
  <si>
    <t>未完成</t>
  </si>
  <si>
    <t>已取消</t>
  </si>
  <si>
    <t>如果结束时间与今天时间相差大于三天，就自动提醒</t>
  </si>
  <si>
    <t>完成率</t>
  </si>
  <si>
    <t>未完成率</t>
  </si>
  <si>
    <t>序号</t>
  </si>
  <si>
    <t>项目计划</t>
  </si>
  <si>
    <t>开始时间</t>
  </si>
  <si>
    <t>结束时间</t>
  </si>
  <si>
    <t>负责人</t>
  </si>
  <si>
    <t>状态</t>
  </si>
  <si>
    <t>状态提醒</t>
  </si>
  <si>
    <t>完成时间数</t>
  </si>
  <si>
    <t>制定详细营销计划</t>
  </si>
  <si>
    <t>姓名1</t>
  </si>
  <si>
    <t>写字楼标准汇报</t>
  </si>
  <si>
    <t>姓名2</t>
  </si>
  <si>
    <t>关闭结算，锁定金额</t>
  </si>
  <si>
    <t>姓名3</t>
  </si>
  <si>
    <t>签约明星进入直播间</t>
  </si>
  <si>
    <t>姓名4</t>
  </si>
  <si>
    <t>样板间资源规划汇报</t>
  </si>
  <si>
    <t>姓名5</t>
  </si>
  <si>
    <t>确定是否有库存</t>
  </si>
  <si>
    <t>姓名6</t>
  </si>
  <si>
    <t>掌握实时营销数据</t>
  </si>
  <si>
    <t>姓名7</t>
  </si>
  <si>
    <t>姓名8</t>
  </si>
  <si>
    <t>姓名9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</si>
</sst>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华文楷体"/>
      <charset val="134"/>
      <scheme val="minor"/>
    </font>
    <font>
      <b/>
      <sz val="11"/>
      <color theme="9" tint="-0.25"/>
      <name val="思源宋体"/>
      <charset val="134"/>
    </font>
    <font>
      <b/>
      <sz val="11"/>
      <name val="思源宋体"/>
      <charset val="134"/>
    </font>
    <font>
      <b/>
      <sz val="12"/>
      <name val="思源宋体"/>
      <charset val="134"/>
    </font>
    <font>
      <b/>
      <sz val="24"/>
      <color theme="0"/>
      <name val="思源宋体"/>
      <charset val="134"/>
    </font>
    <font>
      <b/>
      <sz val="12"/>
      <color theme="0"/>
      <name val="思源宋体"/>
      <charset val="134"/>
    </font>
    <font>
      <b/>
      <sz val="11"/>
      <color theme="1"/>
      <name val="华文楷体"/>
      <charset val="134"/>
      <scheme val="minor"/>
    </font>
    <font>
      <b/>
      <sz val="13"/>
      <color theme="3"/>
      <name val="华文楷体"/>
      <charset val="134"/>
      <scheme val="minor"/>
    </font>
    <font>
      <sz val="11"/>
      <color theme="0"/>
      <name val="华文楷体"/>
      <charset val="134"/>
      <scheme val="minor"/>
    </font>
    <font>
      <b/>
      <sz val="15"/>
      <color theme="3"/>
      <name val="华文楷体"/>
      <charset val="134"/>
      <scheme val="minor"/>
    </font>
    <font>
      <sz val="11"/>
      <color rgb="FFFF0000"/>
      <name val="华文楷体"/>
      <charset val="134"/>
      <scheme val="minor"/>
    </font>
    <font>
      <sz val="11"/>
      <color rgb="FF9C0006"/>
      <name val="华文楷体"/>
      <charset val="134"/>
      <scheme val="minor"/>
    </font>
    <font>
      <b/>
      <sz val="11"/>
      <color rgb="FFFFFFFF"/>
      <name val="华文楷体"/>
      <charset val="134"/>
      <scheme val="minor"/>
    </font>
    <font>
      <i/>
      <sz val="11"/>
      <color rgb="FF7F7F7F"/>
      <name val="华文楷体"/>
      <charset val="134"/>
      <scheme val="minor"/>
    </font>
    <font>
      <u/>
      <sz val="11"/>
      <color rgb="FF0000FF"/>
      <name val="华文楷体"/>
      <charset val="134"/>
      <scheme val="minor"/>
    </font>
    <font>
      <b/>
      <sz val="11"/>
      <color theme="3"/>
      <name val="华文楷体"/>
      <charset val="134"/>
      <scheme val="minor"/>
    </font>
    <font>
      <b/>
      <sz val="11"/>
      <color rgb="FF3F3F3F"/>
      <name val="华文楷体"/>
      <charset val="134"/>
      <scheme val="minor"/>
    </font>
    <font>
      <sz val="11"/>
      <color rgb="FFFA7D00"/>
      <name val="华文楷体"/>
      <charset val="134"/>
      <scheme val="minor"/>
    </font>
    <font>
      <b/>
      <sz val="11"/>
      <color rgb="FFFA7D00"/>
      <name val="华文楷体"/>
      <charset val="134"/>
      <scheme val="minor"/>
    </font>
    <font>
      <sz val="11"/>
      <color rgb="FF3F3F76"/>
      <name val="华文楷体"/>
      <charset val="134"/>
      <scheme val="minor"/>
    </font>
    <font>
      <b/>
      <sz val="18"/>
      <color theme="3"/>
      <name val="华文楷体"/>
      <charset val="134"/>
      <scheme val="minor"/>
    </font>
    <font>
      <sz val="11"/>
      <color rgb="FF9C6500"/>
      <name val="华文楷体"/>
      <charset val="134"/>
      <scheme val="minor"/>
    </font>
    <font>
      <sz val="11"/>
      <color rgb="FF006100"/>
      <name val="华文楷体"/>
      <charset val="134"/>
      <scheme val="minor"/>
    </font>
    <font>
      <u/>
      <sz val="11"/>
      <color rgb="FF800080"/>
      <name val="华文楷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3999450666829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9" tint="-0.25"/>
      </bottom>
      <diagonal/>
    </border>
    <border>
      <left/>
      <right/>
      <top style="thin">
        <color theme="9" tint="-0.25"/>
      </top>
      <bottom style="thin">
        <color theme="9" tint="-0.25"/>
      </bottom>
      <diagonal/>
    </border>
    <border>
      <left/>
      <right/>
      <top style="thin">
        <color theme="9" tint="-0.25"/>
      </top>
      <bottom/>
      <diagonal/>
    </border>
    <border>
      <left style="thin">
        <color theme="9" tint="-0.25"/>
      </left>
      <right style="thin">
        <color theme="9" tint="-0.25"/>
      </right>
      <top style="thin">
        <color theme="9" tint="-0.25"/>
      </top>
      <bottom style="thin">
        <color theme="9" tint="-0.25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21" borderId="13" applyNumberFormat="0" applyAlignment="0" applyProtection="0">
      <alignment vertical="center"/>
    </xf>
    <xf numFmtId="0" fontId="18" fillId="21" borderId="15" applyNumberFormat="0" applyAlignment="0" applyProtection="0">
      <alignment vertical="center"/>
    </xf>
    <xf numFmtId="0" fontId="12" fillId="12" borderId="12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9" fontId="1" fillId="3" borderId="4" xfId="1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  <protection locked="0" hidden="1"/>
    </xf>
    <xf numFmtId="0" fontId="5" fillId="2" borderId="6" xfId="0" applyFont="1" applyFill="1" applyBorder="1" applyAlignment="1" applyProtection="1">
      <alignment horizontal="center" vertical="center"/>
      <protection locked="0" hidden="1"/>
    </xf>
    <xf numFmtId="0" fontId="5" fillId="2" borderId="6" xfId="0" applyNumberFormat="1" applyFont="1" applyFill="1" applyBorder="1" applyAlignment="1" applyProtection="1">
      <alignment horizontal="center" vertical="center"/>
      <protection locked="0" hidden="1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9" fontId="1" fillId="3" borderId="4" xfId="1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F2F2F2"/>
      <color rgb="0080B9BE"/>
      <color rgb="00D4E7E9"/>
      <color rgb="00000000"/>
      <color rgb="007FB9BE"/>
      <color rgb="00ECECEC"/>
      <color rgb="00D2634A"/>
      <color rgb="00E4B82E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6" Type="http://schemas.microsoft.com/office/2011/relationships/chartColorStyle" Target="colors1.xml"/><Relationship Id="rId5" Type="http://schemas.microsoft.com/office/2011/relationships/chartStyle" Target="style1.xml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1"/>
              <a:stretch>
                <a:fillRect l="3000"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 l="3000"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3"/>
                <a:stretch>
                  <a:fillRect l="3000"/>
                </a:stretch>
              </a:blip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blipFill rotWithShape="1">
                <a:blip xmlns:r="http://schemas.openxmlformats.org/officeDocument/2006/relationships" r:embed="rId4"/>
                <a:stretch>
                  <a:fillRect l="3000"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Sheet1!$H$4:$H$7</c:f>
              <c:strCache>
                <c:ptCount val="4"/>
                <c:pt idx="0">
                  <c:v>总任务</c:v>
                </c:pt>
                <c:pt idx="1">
                  <c:v>已完成</c:v>
                </c:pt>
                <c:pt idx="2">
                  <c:v>未完成</c:v>
                </c:pt>
                <c:pt idx="3">
                  <c:v>已取消</c:v>
                </c:pt>
              </c:strCache>
            </c:strRef>
          </c:cat>
          <c:val>
            <c:numRef>
              <c:f>Sheet1!$I$4:$I$7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87"/>
        <c:axId val="433884700"/>
        <c:axId val="286654540"/>
      </c:barChart>
      <c:catAx>
        <c:axId val="4338847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86654540"/>
        <c:crosses val="autoZero"/>
        <c:auto val="1"/>
        <c:lblAlgn val="ctr"/>
        <c:lblOffset val="100"/>
        <c:noMultiLvlLbl val="0"/>
      </c:catAx>
      <c:valAx>
        <c:axId val="2866545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338847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CECE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n>
            <a:noFill/>
          </a:ln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22225</xdr:colOff>
      <xdr:row>2</xdr:row>
      <xdr:rowOff>0</xdr:rowOff>
    </xdr:from>
    <xdr:to>
      <xdr:col>5</xdr:col>
      <xdr:colOff>1041400</xdr:colOff>
      <xdr:row>8</xdr:row>
      <xdr:rowOff>404495</xdr:rowOff>
    </xdr:to>
    <xdr:graphicFrame>
      <xdr:nvGraphicFramePr>
        <xdr:cNvPr id="21" name="图表 20"/>
        <xdr:cNvGraphicFramePr/>
      </xdr:nvGraphicFramePr>
      <xdr:xfrm>
        <a:off x="165100" y="673100"/>
        <a:ext cx="6238875" cy="2423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theme/theme1.xml><?xml version="1.0" encoding="utf-8"?>
<a:theme xmlns:a="http://schemas.openxmlformats.org/drawingml/2006/main" name="波形">
  <a:themeElements>
    <a:clrScheme name="时尚混搭风">
      <a:dk1>
        <a:srgbClr val="000000"/>
      </a:dk1>
      <a:lt1>
        <a:srgbClr val="FFFFFF"/>
      </a:lt1>
      <a:dk2>
        <a:srgbClr val="5EA9C1"/>
      </a:dk2>
      <a:lt2>
        <a:srgbClr val="4E889C"/>
      </a:lt2>
      <a:accent1>
        <a:srgbClr val="3D6D84"/>
      </a:accent1>
      <a:accent2>
        <a:srgbClr val="243848"/>
      </a:accent2>
      <a:accent3>
        <a:srgbClr val="BDC7B7"/>
      </a:accent3>
      <a:accent4>
        <a:srgbClr val="9FC5BB"/>
      </a:accent4>
      <a:accent5>
        <a:srgbClr val="E18786"/>
      </a:accent5>
      <a:accent6>
        <a:srgbClr val="518C67"/>
      </a:accent6>
      <a:hlink>
        <a:srgbClr val="C6CBBB"/>
      </a:hlink>
      <a:folHlink>
        <a:srgbClr val="5799AA"/>
      </a:folHlink>
    </a:clrScheme>
    <a:fontScheme name="Waveform">
      <a:majorFont>
        <a:latin typeface="Candara"/>
        <a:ea typeface=""/>
        <a:cs typeface=""/>
        <a:font script="Jpan" typeface="HGP明朝E"/>
        <a:font script="Hang" typeface="HY그래픽M"/>
        <a:font script="Hans" typeface="华文新魏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P明朝E"/>
        <a:font script="Hang" typeface="HY그래픽M"/>
        <a:font script="Hans" typeface="华文楷体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showGridLines="0" tabSelected="1" workbookViewId="0">
      <selection activeCell="N9" sqref="N9"/>
    </sheetView>
  </sheetViews>
  <sheetFormatPr defaultColWidth="9" defaultRowHeight="23" customHeight="1"/>
  <cols>
    <col min="1" max="1" width="1.875" style="3" customWidth="1"/>
    <col min="2" max="2" width="7" style="5" customWidth="1"/>
    <col min="3" max="3" width="29.25" style="3" customWidth="1"/>
    <col min="4" max="5" width="16.125" style="3" customWidth="1"/>
    <col min="6" max="6" width="14.75" style="3" customWidth="1"/>
    <col min="7" max="7" width="17.375" style="3" customWidth="1"/>
    <col min="8" max="8" width="14.625" style="5" customWidth="1"/>
    <col min="9" max="9" width="14.625" style="3" customWidth="1"/>
    <col min="10" max="10" width="2.125" style="3" customWidth="1"/>
    <col min="11" max="16384" width="9" style="3"/>
  </cols>
  <sheetData>
    <row r="1" ht="11" customHeight="1"/>
    <row r="2" ht="42" customHeight="1" spans="1:9">
      <c r="A2" s="6"/>
      <c r="B2" s="7" t="s">
        <v>0</v>
      </c>
      <c r="C2" s="8"/>
      <c r="D2" s="8"/>
      <c r="E2" s="8"/>
      <c r="F2" s="8"/>
      <c r="G2" s="8"/>
      <c r="H2" s="7"/>
      <c r="I2" s="8"/>
    </row>
    <row r="3" s="1" customFormat="1" ht="21" customHeight="1" spans="1:9">
      <c r="A3" s="9"/>
      <c r="B3" s="10"/>
      <c r="C3" s="11"/>
      <c r="D3" s="11"/>
      <c r="E3" s="11"/>
      <c r="F3" s="11"/>
      <c r="G3" s="11" t="s">
        <v>1</v>
      </c>
      <c r="H3" s="10" t="s">
        <v>2</v>
      </c>
      <c r="I3" s="11" t="s">
        <v>3</v>
      </c>
    </row>
    <row r="4" s="1" customFormat="1" ht="26" customHeight="1" spans="1:15">
      <c r="A4" s="9"/>
      <c r="B4" s="10"/>
      <c r="C4" s="11"/>
      <c r="D4" s="11"/>
      <c r="E4" s="11"/>
      <c r="F4" s="11"/>
      <c r="G4" s="11">
        <f>I4</f>
        <v>9</v>
      </c>
      <c r="H4" s="12" t="s">
        <v>4</v>
      </c>
      <c r="I4" s="26">
        <f>COUNTA($C$11:$C$2997)</f>
        <v>9</v>
      </c>
      <c r="O4" s="1" t="s">
        <v>5</v>
      </c>
    </row>
    <row r="5" s="1" customFormat="1" ht="26" customHeight="1" spans="1:9">
      <c r="A5" s="9"/>
      <c r="B5" s="10"/>
      <c r="C5" s="11"/>
      <c r="D5" s="11"/>
      <c r="E5" s="11"/>
      <c r="F5" s="11"/>
      <c r="G5" s="11">
        <f>I5</f>
        <v>3</v>
      </c>
      <c r="H5" s="13" t="s">
        <v>6</v>
      </c>
      <c r="I5" s="27">
        <f>COUNTIF($G$11:$G$2997,"已完成")</f>
        <v>3</v>
      </c>
    </row>
    <row r="6" s="1" customFormat="1" ht="26" customHeight="1" spans="1:9">
      <c r="A6" s="9"/>
      <c r="B6" s="10"/>
      <c r="C6" s="11"/>
      <c r="D6" s="11"/>
      <c r="E6" s="11"/>
      <c r="F6" s="11"/>
      <c r="G6" s="11">
        <f>I6</f>
        <v>4</v>
      </c>
      <c r="H6" s="13" t="s">
        <v>7</v>
      </c>
      <c r="I6" s="27">
        <f>COUNTIF($G$11:$G$2997,"未完成")</f>
        <v>4</v>
      </c>
    </row>
    <row r="7" s="1" customFormat="1" ht="26" customHeight="1" spans="1:9">
      <c r="A7" s="9"/>
      <c r="B7" s="10"/>
      <c r="C7" s="11"/>
      <c r="D7" s="11"/>
      <c r="E7" s="11"/>
      <c r="F7" s="11"/>
      <c r="G7" s="11">
        <f>I7</f>
        <v>2</v>
      </c>
      <c r="H7" s="14" t="s">
        <v>8</v>
      </c>
      <c r="I7" s="28">
        <f>COUNTIF($G$11:$G$2997,"已取消")</f>
        <v>2</v>
      </c>
    </row>
    <row r="8" s="1" customFormat="1" ht="34" customHeight="1" spans="1:9">
      <c r="A8" s="9"/>
      <c r="B8" s="10"/>
      <c r="C8" s="11"/>
      <c r="D8" s="11"/>
      <c r="E8" s="11"/>
      <c r="F8" s="11"/>
      <c r="G8" s="15" t="s">
        <v>9</v>
      </c>
      <c r="H8" s="16" t="s">
        <v>10</v>
      </c>
      <c r="I8" s="29">
        <f>I5/I4</f>
        <v>0.333333333333333</v>
      </c>
    </row>
    <row r="9" s="1" customFormat="1" ht="34" customHeight="1" spans="1:9">
      <c r="A9" s="9"/>
      <c r="B9" s="10"/>
      <c r="C9" s="11"/>
      <c r="D9" s="11"/>
      <c r="E9" s="11"/>
      <c r="F9" s="11"/>
      <c r="G9" s="15"/>
      <c r="H9" s="16" t="s">
        <v>11</v>
      </c>
      <c r="I9" s="29">
        <f>I6/I4</f>
        <v>0.444444444444444</v>
      </c>
    </row>
    <row r="10" s="2" customFormat="1" ht="24" customHeight="1" spans="2:9">
      <c r="B10" s="17" t="s">
        <v>12</v>
      </c>
      <c r="C10" s="18" t="s">
        <v>13</v>
      </c>
      <c r="D10" s="18" t="s">
        <v>14</v>
      </c>
      <c r="E10" s="18" t="s">
        <v>15</v>
      </c>
      <c r="F10" s="18" t="s">
        <v>16</v>
      </c>
      <c r="G10" s="19" t="s">
        <v>17</v>
      </c>
      <c r="H10" s="20" t="s">
        <v>18</v>
      </c>
      <c r="I10" s="19" t="s">
        <v>19</v>
      </c>
    </row>
    <row r="11" s="3" customFormat="1" customHeight="1" spans="1:10">
      <c r="A11" s="6"/>
      <c r="B11" s="21">
        <v>1</v>
      </c>
      <c r="C11" s="22" t="s">
        <v>20</v>
      </c>
      <c r="D11" s="23">
        <v>44137</v>
      </c>
      <c r="E11" s="23">
        <v>44152</v>
      </c>
      <c r="F11" s="23" t="s">
        <v>21</v>
      </c>
      <c r="G11" s="23" t="s">
        <v>8</v>
      </c>
      <c r="H11" s="21" t="str">
        <f ca="1">IF(C11="","",IF(TODAY()-E11&lt;=3,"非常紧急","不紧急"))</f>
        <v>不紧急</v>
      </c>
      <c r="I11" s="22">
        <f>E11-D11</f>
        <v>15</v>
      </c>
      <c r="J11" s="30"/>
    </row>
    <row r="12" s="4" customFormat="1" customHeight="1" spans="2:9">
      <c r="B12" s="21">
        <v>2</v>
      </c>
      <c r="C12" s="24" t="s">
        <v>22</v>
      </c>
      <c r="D12" s="23">
        <v>44138</v>
      </c>
      <c r="E12" s="23">
        <v>44156</v>
      </c>
      <c r="F12" s="23" t="s">
        <v>23</v>
      </c>
      <c r="G12" s="23" t="s">
        <v>6</v>
      </c>
      <c r="H12" s="21" t="str">
        <f ca="1" t="shared" ref="H12:H28" si="0">IF(C12="","",IF(TODAY()-E12&lt;=3,"非常紧急","不紧急"))</f>
        <v>不紧急</v>
      </c>
      <c r="I12" s="22">
        <f t="shared" ref="I12:I19" si="1">E12-D12</f>
        <v>18</v>
      </c>
    </row>
    <row r="13" s="4" customFormat="1" customHeight="1" spans="2:9">
      <c r="B13" s="21">
        <v>3</v>
      </c>
      <c r="C13" s="24" t="s">
        <v>24</v>
      </c>
      <c r="D13" s="23">
        <v>44139</v>
      </c>
      <c r="E13" s="23">
        <v>44154</v>
      </c>
      <c r="F13" s="23" t="s">
        <v>25</v>
      </c>
      <c r="G13" s="23" t="s">
        <v>6</v>
      </c>
      <c r="H13" s="21" t="str">
        <f ca="1" t="shared" si="0"/>
        <v>不紧急</v>
      </c>
      <c r="I13" s="22">
        <f t="shared" si="1"/>
        <v>15</v>
      </c>
    </row>
    <row r="14" s="4" customFormat="1" customHeight="1" spans="2:9">
      <c r="B14" s="21">
        <v>4</v>
      </c>
      <c r="C14" s="24" t="s">
        <v>26</v>
      </c>
      <c r="D14" s="23">
        <v>44140</v>
      </c>
      <c r="E14" s="23">
        <v>44162</v>
      </c>
      <c r="F14" s="23" t="s">
        <v>27</v>
      </c>
      <c r="G14" s="23" t="s">
        <v>8</v>
      </c>
      <c r="H14" s="21" t="str">
        <f ca="1" t="shared" si="0"/>
        <v>不紧急</v>
      </c>
      <c r="I14" s="22">
        <f t="shared" si="1"/>
        <v>22</v>
      </c>
    </row>
    <row r="15" s="4" customFormat="1" customHeight="1" spans="2:9">
      <c r="B15" s="21">
        <v>5</v>
      </c>
      <c r="C15" s="24" t="s">
        <v>28</v>
      </c>
      <c r="D15" s="23">
        <v>44144</v>
      </c>
      <c r="E15" s="23">
        <v>44155</v>
      </c>
      <c r="F15" s="23" t="s">
        <v>29</v>
      </c>
      <c r="G15" s="23" t="s">
        <v>6</v>
      </c>
      <c r="H15" s="21" t="str">
        <f ca="1" t="shared" si="0"/>
        <v>不紧急</v>
      </c>
      <c r="I15" s="22">
        <f t="shared" si="1"/>
        <v>11</v>
      </c>
    </row>
    <row r="16" s="4" customFormat="1" customHeight="1" spans="2:9">
      <c r="B16" s="21">
        <v>6</v>
      </c>
      <c r="C16" s="24" t="s">
        <v>30</v>
      </c>
      <c r="D16" s="23">
        <v>44142</v>
      </c>
      <c r="E16" s="23">
        <v>44155</v>
      </c>
      <c r="F16" s="23" t="s">
        <v>31</v>
      </c>
      <c r="G16" s="23" t="s">
        <v>7</v>
      </c>
      <c r="H16" s="21" t="str">
        <f ca="1" t="shared" si="0"/>
        <v>不紧急</v>
      </c>
      <c r="I16" s="22">
        <f t="shared" si="1"/>
        <v>13</v>
      </c>
    </row>
    <row r="17" customHeight="1" spans="1:9">
      <c r="A17" s="6"/>
      <c r="B17" s="21">
        <v>7</v>
      </c>
      <c r="C17" s="24" t="s">
        <v>32</v>
      </c>
      <c r="D17" s="23">
        <v>44143</v>
      </c>
      <c r="E17" s="23">
        <v>44154</v>
      </c>
      <c r="F17" s="23" t="s">
        <v>33</v>
      </c>
      <c r="G17" s="23" t="s">
        <v>7</v>
      </c>
      <c r="H17" s="21" t="str">
        <f ca="1" t="shared" si="0"/>
        <v>不紧急</v>
      </c>
      <c r="I17" s="22">
        <f t="shared" si="1"/>
        <v>11</v>
      </c>
    </row>
    <row r="18" customHeight="1" spans="2:9">
      <c r="B18" s="21">
        <v>8</v>
      </c>
      <c r="C18" s="24" t="s">
        <v>32</v>
      </c>
      <c r="D18" s="23">
        <v>44152</v>
      </c>
      <c r="E18" s="23">
        <v>44155</v>
      </c>
      <c r="F18" s="23" t="s">
        <v>34</v>
      </c>
      <c r="G18" s="23" t="s">
        <v>7</v>
      </c>
      <c r="H18" s="21" t="str">
        <f ca="1" t="shared" si="0"/>
        <v>不紧急</v>
      </c>
      <c r="I18" s="22">
        <f t="shared" si="1"/>
        <v>3</v>
      </c>
    </row>
    <row r="19" customHeight="1" spans="2:9">
      <c r="B19" s="21">
        <v>9</v>
      </c>
      <c r="C19" s="24" t="s">
        <v>32</v>
      </c>
      <c r="D19" s="23">
        <v>44153</v>
      </c>
      <c r="E19" s="23">
        <v>44155</v>
      </c>
      <c r="F19" s="23" t="s">
        <v>35</v>
      </c>
      <c r="G19" s="23" t="s">
        <v>7</v>
      </c>
      <c r="H19" s="21" t="str">
        <f ca="1" t="shared" si="0"/>
        <v>不紧急</v>
      </c>
      <c r="I19" s="22">
        <f t="shared" si="1"/>
        <v>2</v>
      </c>
    </row>
    <row r="20" customHeight="1" spans="2:9">
      <c r="B20" s="21"/>
      <c r="C20" s="24"/>
      <c r="D20" s="23"/>
      <c r="E20" s="23"/>
      <c r="F20" s="23"/>
      <c r="G20" s="23"/>
      <c r="H20" s="21" t="str">
        <f ca="1" t="shared" si="0"/>
        <v/>
      </c>
      <c r="I20" s="22"/>
    </row>
    <row r="21" customHeight="1" spans="2:9">
      <c r="B21" s="21"/>
      <c r="C21" s="24"/>
      <c r="D21" s="23"/>
      <c r="E21" s="23"/>
      <c r="F21" s="23"/>
      <c r="G21" s="23"/>
      <c r="H21" s="21" t="str">
        <f ca="1" t="shared" si="0"/>
        <v/>
      </c>
      <c r="I21" s="22"/>
    </row>
    <row r="22" customHeight="1" spans="2:9">
      <c r="B22" s="21"/>
      <c r="C22" s="24"/>
      <c r="D22" s="23"/>
      <c r="E22" s="23"/>
      <c r="F22" s="23"/>
      <c r="G22" s="23"/>
      <c r="H22" s="21" t="str">
        <f ca="1" t="shared" si="0"/>
        <v/>
      </c>
      <c r="I22" s="22"/>
    </row>
    <row r="23" customHeight="1" spans="2:9">
      <c r="B23" s="25"/>
      <c r="C23" s="24"/>
      <c r="D23" s="24"/>
      <c r="E23" s="24"/>
      <c r="F23" s="24"/>
      <c r="G23" s="24"/>
      <c r="H23" s="21" t="str">
        <f ca="1" t="shared" si="0"/>
        <v/>
      </c>
      <c r="I23" s="24"/>
    </row>
    <row r="24" customHeight="1" spans="2:9">
      <c r="B24" s="25"/>
      <c r="C24" s="24"/>
      <c r="D24" s="24"/>
      <c r="E24" s="24"/>
      <c r="F24" s="24"/>
      <c r="G24" s="24"/>
      <c r="H24" s="21" t="str">
        <f ca="1" t="shared" si="0"/>
        <v/>
      </c>
      <c r="I24" s="24"/>
    </row>
    <row r="25" customHeight="1" spans="2:9">
      <c r="B25" s="25"/>
      <c r="C25" s="24"/>
      <c r="D25" s="24"/>
      <c r="E25" s="24"/>
      <c r="F25" s="24"/>
      <c r="G25" s="24"/>
      <c r="H25" s="21" t="str">
        <f ca="1" t="shared" si="0"/>
        <v/>
      </c>
      <c r="I25" s="24"/>
    </row>
  </sheetData>
  <mergeCells count="2">
    <mergeCell ref="B2:I2"/>
    <mergeCell ref="G8:G9"/>
  </mergeCells>
  <conditionalFormatting sqref="G4:G7">
    <cfRule type="dataBar" priority="4">
      <dataBar>
        <cfvo type="min"/>
        <cfvo type="max"/>
        <color theme="9" tint="-0.25"/>
      </dataBar>
      <extLst>
        <ext xmlns:x14="http://schemas.microsoft.com/office/spreadsheetml/2009/9/main" uri="{B025F937-C7B1-47D3-B67F-A62EFF666E3E}">
          <x14:id>{4414a783-028f-4c66-b5c5-06462d6dd7d8}</x14:id>
        </ext>
      </extLst>
    </cfRule>
  </conditionalFormatting>
  <conditionalFormatting sqref="H11:H2997">
    <cfRule type="expression" dxfId="0" priority="1">
      <formula>H11="非常紧急"</formula>
    </cfRule>
  </conditionalFormatting>
  <dataValidations count="1">
    <dataValidation type="list" allowBlank="1" showInputMessage="1" showErrorMessage="1" sqref="G25 G11:G16 G17:G19 G20:G22 G23:G24">
      <formula1>"已完成,未完成,已取消"</formula1>
    </dataValidation>
  </dataValidations>
  <pageMargins left="0.75" right="0.75" top="1" bottom="1" header="0.51" footer="0.5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14a783-028f-4c66-b5c5-06462d6dd7d8}">
            <x14:dataBar minLength="0" maxLength="100" border="1" negativeBarBorderColorSameAsPositive="0">
              <x14:cfvo type="autoMin"/>
              <x14:cfvo type="autoMax"/>
              <x14:borderColor theme="9" tint="-0.25"/>
              <x14:negativeFillColor rgb="FFFF0000"/>
              <x14:negativeBorderColor rgb="FFFF0000"/>
              <x14:axisColor rgb="FF000000"/>
            </x14:dataBar>
          </x14:cfRule>
          <xm:sqref>G4:G7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728014</cp:lastModifiedBy>
  <dcterms:created xsi:type="dcterms:W3CDTF">2018-02-27T11:14:00Z</dcterms:created>
  <dcterms:modified xsi:type="dcterms:W3CDTF">2020-12-05T11:26:27Z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