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Changx\Desktop\"/>
    </mc:Choice>
  </mc:AlternateContent>
  <xr:revisionPtr revIDLastSave="0" documentId="13_ncr:1_{31F7250E-C122-4B0D-A5F7-D8CC5BA10515}" xr6:coauthVersionLast="47" xr6:coauthVersionMax="47" xr10:uidLastSave="{00000000-0000-0000-0000-000000000000}"/>
  <bookViews>
    <workbookView xWindow="-108" yWindow="-108" windowWidth="30936" windowHeight="16896" xr2:uid="{DB9D35BA-BA60-4D35-B2B4-389B3C94F5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1" l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B27" i="1"/>
  <c r="C27" i="1"/>
  <c r="D27" i="1"/>
  <c r="E27" i="1"/>
  <c r="B55" i="1"/>
  <c r="C55" i="1"/>
  <c r="B56" i="1"/>
  <c r="C56" i="1"/>
  <c r="B57" i="1"/>
  <c r="C57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C46" i="1"/>
  <c r="C58" i="1" s="1"/>
  <c r="B46" i="1"/>
  <c r="B58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B25" i="1"/>
  <c r="D25" i="1" s="1"/>
  <c r="B26" i="1"/>
  <c r="D26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C15" i="1"/>
  <c r="E15" i="1" s="1"/>
  <c r="B15" i="1"/>
  <c r="D15" i="1" s="1"/>
  <c r="J35" i="1"/>
  <c r="J36" i="1"/>
  <c r="J37" i="1"/>
  <c r="J38" i="1"/>
  <c r="J39" i="1"/>
  <c r="J40" i="1"/>
  <c r="J41" i="1"/>
  <c r="J42" i="1"/>
  <c r="J43" i="1"/>
  <c r="J44" i="1"/>
  <c r="J34" i="1"/>
  <c r="D35" i="1"/>
  <c r="D36" i="1"/>
  <c r="D37" i="1"/>
  <c r="D38" i="1"/>
  <c r="D39" i="1"/>
  <c r="D40" i="1"/>
  <c r="D41" i="1"/>
  <c r="D42" i="1"/>
  <c r="D43" i="1"/>
  <c r="D44" i="1"/>
  <c r="D45" i="1"/>
  <c r="D34" i="1"/>
  <c r="D4" i="1"/>
  <c r="D5" i="1"/>
  <c r="D6" i="1"/>
  <c r="D7" i="1"/>
  <c r="D8" i="1"/>
  <c r="D9" i="1"/>
  <c r="D10" i="1"/>
  <c r="D11" i="1"/>
  <c r="D12" i="1"/>
  <c r="D13" i="1"/>
  <c r="D14" i="1"/>
  <c r="D3" i="1"/>
  <c r="J5" i="1"/>
  <c r="J6" i="1"/>
  <c r="J7" i="1"/>
  <c r="J8" i="1"/>
  <c r="J9" i="1"/>
  <c r="J10" i="1"/>
  <c r="J11" i="1"/>
  <c r="J12" i="1"/>
  <c r="J13" i="1"/>
  <c r="J4" i="1"/>
  <c r="E4" i="1"/>
  <c r="E5" i="1"/>
  <c r="E6" i="1"/>
  <c r="E7" i="1"/>
  <c r="E8" i="1"/>
  <c r="E9" i="1"/>
  <c r="E10" i="1"/>
  <c r="E11" i="1"/>
  <c r="E12" i="1"/>
  <c r="E13" i="1"/>
  <c r="E14" i="1"/>
  <c r="E3" i="1"/>
  <c r="K5" i="1"/>
  <c r="K6" i="1"/>
  <c r="K7" i="1"/>
  <c r="K8" i="1"/>
  <c r="K9" i="1"/>
  <c r="K10" i="1"/>
  <c r="K11" i="1"/>
  <c r="K12" i="1"/>
  <c r="K13" i="1"/>
  <c r="K4" i="1"/>
  <c r="K35" i="1"/>
  <c r="E35" i="1"/>
  <c r="E36" i="1"/>
  <c r="E37" i="1"/>
  <c r="E38" i="1"/>
  <c r="E39" i="1"/>
  <c r="E40" i="1"/>
  <c r="E41" i="1"/>
  <c r="E42" i="1"/>
  <c r="E43" i="1"/>
  <c r="E44" i="1"/>
  <c r="E45" i="1"/>
  <c r="E34" i="1"/>
  <c r="K36" i="1"/>
  <c r="K37" i="1"/>
  <c r="K38" i="1"/>
  <c r="K39" i="1"/>
  <c r="K40" i="1"/>
  <c r="K41" i="1"/>
  <c r="K42" i="1"/>
  <c r="K43" i="1"/>
  <c r="K44" i="1"/>
  <c r="K34" i="1"/>
  <c r="K3" i="1"/>
  <c r="J3" i="1"/>
  <c r="L11" i="1" l="1"/>
  <c r="L10" i="1"/>
  <c r="L41" i="1"/>
  <c r="L9" i="1"/>
  <c r="L38" i="1"/>
  <c r="L8" i="1"/>
  <c r="L7" i="1"/>
  <c r="L37" i="1"/>
  <c r="L5" i="1"/>
  <c r="L36" i="1"/>
  <c r="L40" i="1"/>
  <c r="L42" i="1"/>
  <c r="L39" i="1"/>
  <c r="L44" i="1"/>
  <c r="L12" i="1"/>
  <c r="L6" i="1"/>
  <c r="L35" i="1"/>
  <c r="L43" i="1"/>
  <c r="L13" i="1"/>
  <c r="L4" i="1"/>
</calcChain>
</file>

<file path=xl/sharedStrings.xml><?xml version="1.0" encoding="utf-8"?>
<sst xmlns="http://schemas.openxmlformats.org/spreadsheetml/2006/main" count="26" uniqueCount="10">
  <si>
    <t>样品一</t>
    <phoneticPr fontId="1" type="noConversion"/>
  </si>
  <si>
    <t>UH (V)</t>
    <phoneticPr fontId="1" type="noConversion"/>
  </si>
  <si>
    <t>UB (mV)</t>
    <phoneticPr fontId="1" type="noConversion"/>
  </si>
  <si>
    <t>H (A/m)</t>
    <phoneticPr fontId="1" type="noConversion"/>
  </si>
  <si>
    <t>B (T)</t>
    <phoneticPr fontId="1" type="noConversion"/>
  </si>
  <si>
    <t>U (V)</t>
    <phoneticPr fontId="1" type="noConversion"/>
  </si>
  <si>
    <t>μ = B / H</t>
    <phoneticPr fontId="1" type="noConversion"/>
  </si>
  <si>
    <t>样品二</t>
    <phoneticPr fontId="1" type="noConversion"/>
  </si>
  <si>
    <t>只改有序列号的UH和UB</t>
    <phoneticPr fontId="1" type="noConversion"/>
  </si>
  <si>
    <t>只改这两列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</si>
</sst>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μ = B / 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Sheet1!$J$3:$J$13</c:f>
              <c:numCache>
                <c:formatCode>General</c:formatCode>
                <c:ptCount val="11"/>
                <c:pt idx="0">
                  <c:v>0</c:v>
                </c:pt>
                <c:pt idx="1">
                  <c:v>70.399999999999991</c:v>
                </c:pt>
                <c:pt idx="2">
                  <c:v>102.4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256</c:v>
                </c:pt>
                <c:pt idx="7">
                  <c:v>320</c:v>
                </c:pt>
                <c:pt idx="8">
                  <c:v>384</c:v>
                </c:pt>
                <c:pt idx="9">
                  <c:v>472</c:v>
                </c:pt>
                <c:pt idx="10">
                  <c:v>592</c:v>
                </c:pt>
              </c:numCache>
            </c:numRef>
          </c:xVal>
          <c:yVal>
            <c:numRef>
              <c:f>Sheet1!$L$3:$L$13</c:f>
              <c:numCache>
                <c:formatCode>General</c:formatCode>
                <c:ptCount val="11"/>
                <c:pt idx="0">
                  <c:v>0</c:v>
                </c:pt>
                <c:pt idx="1">
                  <c:v>2.2490530303030305E-3</c:v>
                </c:pt>
                <c:pt idx="2">
                  <c:v>3.0110677083333335E-3</c:v>
                </c:pt>
                <c:pt idx="3">
                  <c:v>3.3854166666666663E-3</c:v>
                </c:pt>
                <c:pt idx="4">
                  <c:v>3.3333333333333331E-3</c:v>
                </c:pt>
                <c:pt idx="5">
                  <c:v>3.2986111111111111E-3</c:v>
                </c:pt>
                <c:pt idx="6">
                  <c:v>2.9296874999999991E-3</c:v>
                </c:pt>
                <c:pt idx="7">
                  <c:v>2.604166666666667E-3</c:v>
                </c:pt>
                <c:pt idx="8">
                  <c:v>2.3871527777777775E-3</c:v>
                </c:pt>
                <c:pt idx="9">
                  <c:v>2.0303672316384185E-3</c:v>
                </c:pt>
                <c:pt idx="10">
                  <c:v>1.7173423423423426E-3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83-411B-B1D9-A07927373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94400"/>
        <c:axId val="1540572960"/>
      </c:scatterChart>
      <c:valAx>
        <c:axId val="153479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572960"/>
        <c:crosses val="autoZero"/>
        <c:crossBetween val="midCat"/>
      </c:valAx>
      <c:valAx>
        <c:axId val="15405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479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Sheet1!$L$33</c:f>
              <c:strCache>
                <c:ptCount val="1"/>
                <c:pt idx="0">
                  <c:v>μ = B / 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Sheet1!$J$34:$J$44</c:f>
              <c:numCache>
                <c:formatCode>General</c:formatCode>
                <c:ptCount val="11"/>
                <c:pt idx="0">
                  <c:v>0</c:v>
                </c:pt>
                <c:pt idx="1">
                  <c:v>24</c:v>
                </c:pt>
                <c:pt idx="2">
                  <c:v>37.200000000000003</c:v>
                </c:pt>
                <c:pt idx="3">
                  <c:v>48</c:v>
                </c:pt>
                <c:pt idx="4">
                  <c:v>62.400000000000013</c:v>
                </c:pt>
                <c:pt idx="5">
                  <c:v>81.600000000000009</c:v>
                </c:pt>
                <c:pt idx="6">
                  <c:v>124.80000000000003</c:v>
                </c:pt>
                <c:pt idx="7">
                  <c:v>264.00000000000006</c:v>
                </c:pt>
                <c:pt idx="8">
                  <c:v>408</c:v>
                </c:pt>
                <c:pt idx="9">
                  <c:v>540</c:v>
                </c:pt>
                <c:pt idx="10">
                  <c:v>768</c:v>
                </c:pt>
              </c:numCache>
            </c:numRef>
          </c:xVal>
          <c:yVal>
            <c:numRef>
              <c:f>Sheet1!$L$34:$L$44</c:f>
              <c:numCache>
                <c:formatCode>General</c:formatCode>
                <c:ptCount val="11"/>
                <c:pt idx="0">
                  <c:v>0</c:v>
                </c:pt>
                <c:pt idx="1">
                  <c:v>8.3333333333333332E-3</c:v>
                </c:pt>
                <c:pt idx="2">
                  <c:v>9.4086021505376347E-3</c:v>
                </c:pt>
                <c:pt idx="3">
                  <c:v>9.7222222222222224E-3</c:v>
                </c:pt>
                <c:pt idx="4">
                  <c:v>9.3482905982905963E-3</c:v>
                </c:pt>
                <c:pt idx="5">
                  <c:v>8.1699346405228763E-3</c:v>
                </c:pt>
                <c:pt idx="6">
                  <c:v>6.0096153846153815E-3</c:v>
                </c:pt>
                <c:pt idx="7">
                  <c:v>3.3143939393939386E-3</c:v>
                </c:pt>
                <c:pt idx="8">
                  <c:v>2.2467320261437907E-3</c:v>
                </c:pt>
                <c:pt idx="9">
                  <c:v>1.7746913580246916E-3</c:v>
                </c:pt>
                <c:pt idx="10">
                  <c:v>1.3563368055555557E-3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42-4E07-A2DD-E413C9580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127200"/>
        <c:axId val="1540574448"/>
      </c:scatterChart>
      <c:valAx>
        <c:axId val="156112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574448"/>
        <c:crosses val="autoZero"/>
        <c:crossBetween val="midCat"/>
      </c:valAx>
      <c:valAx>
        <c:axId val="15405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12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Sheet1!$D$3:$D$27</c:f>
              <c:numCache>
                <c:formatCode>General</c:formatCode>
                <c:ptCount val="25"/>
                <c:pt idx="0">
                  <c:v>-592</c:v>
                </c:pt>
                <c:pt idx="1">
                  <c:v>-480</c:v>
                </c:pt>
                <c:pt idx="2">
                  <c:v>-320</c:v>
                </c:pt>
                <c:pt idx="3">
                  <c:v>-160</c:v>
                </c:pt>
                <c:pt idx="4">
                  <c:v>0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256</c:v>
                </c:pt>
                <c:pt idx="9">
                  <c:v>320</c:v>
                </c:pt>
                <c:pt idx="10">
                  <c:v>384</c:v>
                </c:pt>
                <c:pt idx="11">
                  <c:v>480</c:v>
                </c:pt>
                <c:pt idx="12">
                  <c:v>592</c:v>
                </c:pt>
                <c:pt idx="13">
                  <c:v>480</c:v>
                </c:pt>
                <c:pt idx="14">
                  <c:v>320</c:v>
                </c:pt>
                <c:pt idx="15">
                  <c:v>160</c:v>
                </c:pt>
                <c:pt idx="16">
                  <c:v>0</c:v>
                </c:pt>
                <c:pt idx="17">
                  <c:v>-128</c:v>
                </c:pt>
                <c:pt idx="18">
                  <c:v>-160</c:v>
                </c:pt>
                <c:pt idx="19">
                  <c:v>-192</c:v>
                </c:pt>
                <c:pt idx="20">
                  <c:v>-256</c:v>
                </c:pt>
                <c:pt idx="21">
                  <c:v>-320</c:v>
                </c:pt>
                <c:pt idx="22">
                  <c:v>-384</c:v>
                </c:pt>
                <c:pt idx="23">
                  <c:v>-480</c:v>
                </c:pt>
                <c:pt idx="24">
                  <c:v>-592</c:v>
                </c:pt>
              </c:numCache>
            </c:numRef>
          </c:xVal>
          <c:yVal>
            <c:numRef>
              <c:f>Sheet1!$E$3:$E$27</c:f>
              <c:numCache>
                <c:formatCode>General</c:formatCode>
                <c:ptCount val="25"/>
                <c:pt idx="0">
                  <c:v>-1.0124999999999997</c:v>
                </c:pt>
                <c:pt idx="1">
                  <c:v>-1</c:v>
                </c:pt>
                <c:pt idx="2">
                  <c:v>-0.91666666666666652</c:v>
                </c:pt>
                <c:pt idx="3">
                  <c:v>-0.83333333333333337</c:v>
                </c:pt>
                <c:pt idx="4">
                  <c:v>-0.70833333333333348</c:v>
                </c:pt>
                <c:pt idx="5">
                  <c:v>-0.41666666666666669</c:v>
                </c:pt>
                <c:pt idx="6">
                  <c:v>-0.25</c:v>
                </c:pt>
                <c:pt idx="7">
                  <c:v>0</c:v>
                </c:pt>
                <c:pt idx="8">
                  <c:v>0.41666666666666669</c:v>
                </c:pt>
                <c:pt idx="9">
                  <c:v>0.70833333333333348</c:v>
                </c:pt>
                <c:pt idx="10">
                  <c:v>0.83333333333333337</c:v>
                </c:pt>
                <c:pt idx="11">
                  <c:v>0.91666666666666652</c:v>
                </c:pt>
                <c:pt idx="12">
                  <c:v>1.0124999999999997</c:v>
                </c:pt>
                <c:pt idx="13">
                  <c:v>1</c:v>
                </c:pt>
                <c:pt idx="14">
                  <c:v>0.91666666666666652</c:v>
                </c:pt>
                <c:pt idx="15">
                  <c:v>0.83333333333333337</c:v>
                </c:pt>
                <c:pt idx="16">
                  <c:v>0.70833333333333348</c:v>
                </c:pt>
                <c:pt idx="17">
                  <c:v>0.41666666666666669</c:v>
                </c:pt>
                <c:pt idx="18">
                  <c:v>0.25</c:v>
                </c:pt>
                <c:pt idx="19">
                  <c:v>0</c:v>
                </c:pt>
                <c:pt idx="20">
                  <c:v>-0.41666666666666669</c:v>
                </c:pt>
                <c:pt idx="21">
                  <c:v>-0.70833333333333348</c:v>
                </c:pt>
                <c:pt idx="22">
                  <c:v>-0.83333333333333337</c:v>
                </c:pt>
                <c:pt idx="23">
                  <c:v>-0.91666666666666652</c:v>
                </c:pt>
                <c:pt idx="24">
                  <c:v>-1.0124999999999997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61-49DB-AA61-DCCF8634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658688"/>
        <c:axId val="1540577424"/>
      </c:scatterChart>
      <c:valAx>
        <c:axId val="141665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577424"/>
        <c:crosses val="autoZero"/>
        <c:crossBetween val="midCat"/>
      </c:valAx>
      <c:valAx>
        <c:axId val="15405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665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Sheet1!$B$34:$B$58</c:f>
              <c:numCache>
                <c:formatCode>General</c:formatCode>
                <c:ptCount val="25"/>
                <c:pt idx="0">
                  <c:v>-3.2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0.2</c:v>
                </c:pt>
                <c:pt idx="6">
                  <c:v>0.4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3.2</c:v>
                </c:pt>
                <c:pt idx="13">
                  <c:v>2</c:v>
                </c:pt>
                <c:pt idx="14">
                  <c:v>1</c:v>
                </c:pt>
                <c:pt idx="15">
                  <c:v>0.5</c:v>
                </c:pt>
                <c:pt idx="16">
                  <c:v>0</c:v>
                </c:pt>
                <c:pt idx="17">
                  <c:v>-0.2</c:v>
                </c:pt>
                <c:pt idx="18">
                  <c:v>-0.4</c:v>
                </c:pt>
                <c:pt idx="19">
                  <c:v>-0.5</c:v>
                </c:pt>
                <c:pt idx="20">
                  <c:v>-0.8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-3.2</c:v>
                </c:pt>
              </c:numCache>
            </c:numRef>
          </c:xVal>
          <c:yVal>
            <c:numRef>
              <c:f>Sheet1!$C$34:$C$58</c:f>
              <c:numCache>
                <c:formatCode>General</c:formatCode>
                <c:ptCount val="25"/>
                <c:pt idx="0">
                  <c:v>-125</c:v>
                </c:pt>
                <c:pt idx="1">
                  <c:v>-115</c:v>
                </c:pt>
                <c:pt idx="2">
                  <c:v>-105</c:v>
                </c:pt>
                <c:pt idx="3">
                  <c:v>-100</c:v>
                </c:pt>
                <c:pt idx="4">
                  <c:v>-85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105</c:v>
                </c:pt>
                <c:pt idx="10">
                  <c:v>115</c:v>
                </c:pt>
                <c:pt idx="11">
                  <c:v>125</c:v>
                </c:pt>
                <c:pt idx="12">
                  <c:v>125</c:v>
                </c:pt>
                <c:pt idx="13">
                  <c:v>115</c:v>
                </c:pt>
                <c:pt idx="14">
                  <c:v>105</c:v>
                </c:pt>
                <c:pt idx="15">
                  <c:v>100</c:v>
                </c:pt>
                <c:pt idx="16">
                  <c:v>85</c:v>
                </c:pt>
                <c:pt idx="17">
                  <c:v>50</c:v>
                </c:pt>
                <c:pt idx="18">
                  <c:v>0</c:v>
                </c:pt>
                <c:pt idx="19">
                  <c:v>-50</c:v>
                </c:pt>
                <c:pt idx="20">
                  <c:v>-100</c:v>
                </c:pt>
                <c:pt idx="21">
                  <c:v>-105</c:v>
                </c:pt>
                <c:pt idx="22">
                  <c:v>-115</c:v>
                </c:pt>
                <c:pt idx="23">
                  <c:v>-125</c:v>
                </c:pt>
                <c:pt idx="24">
                  <c:v>-125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C9-45E3-81F9-5EAC2BA02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93920"/>
        <c:axId val="1540568496"/>
      </c:scatterChart>
      <c:valAx>
        <c:axId val="153479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568496"/>
        <c:crosses val="autoZero"/>
        <c:crossBetween val="midCat"/>
      </c:valAx>
      <c:valAx>
        <c:axId val="15405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479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167640</xdr:colOff>
      <xdr:row>1</xdr:row>
      <xdr:rowOff>15240</xdr:rowOff>
    </xdr:from>
    <xdr:to>
      <xdr:col>20</xdr:col>
      <xdr:colOff>472440</xdr:colOff>
      <xdr:row>16</xdr:row>
      <xdr:rowOff>129540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7AFD3F6-E237-5EC4-C720-B674CE919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243840</xdr:colOff>
      <xdr:row>31</xdr:row>
      <xdr:rowOff>133350</xdr:rowOff>
    </xdr:from>
    <xdr:to>
      <xdr:col>20</xdr:col>
      <xdr:colOff>548640</xdr:colOff>
      <xdr:row>47</xdr:row>
      <xdr:rowOff>72390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D1A0A2B-38D2-D29D-6D8A-117547A01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45720</xdr:colOff>
      <xdr:row>1</xdr:row>
      <xdr:rowOff>163830</xdr:rowOff>
    </xdr:from>
    <xdr:to>
      <xdr:col>28</xdr:col>
      <xdr:colOff>350520</xdr:colOff>
      <xdr:row>17</xdr:row>
      <xdr:rowOff>102870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7C3DF46-181F-D35B-E1A1-27E19019C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198120</xdr:colOff>
      <xdr:row>31</xdr:row>
      <xdr:rowOff>102870</xdr:rowOff>
    </xdr:from>
    <xdr:to>
      <xdr:col>28</xdr:col>
      <xdr:colOff>502920</xdr:colOff>
      <xdr:row>47</xdr:row>
      <xdr:rowOff>41910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1AE2D6A-D40C-7295-0110-6575938E0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FAEB-9383-48BD-A2E6-D43679B74810}">
  <dimension ref="A1:L60"/>
  <sheetViews>
    <sheetView tabSelected="1" topLeftCell="A25" workbookViewId="0">
      <selection activeCell="H61" sqref="H61"/>
    </sheetView>
  </sheetViews>
  <sheetFormatPr defaultRowHeight="13.8" x14ac:dyDescent="0.25"/>
  <cols>
    <col min="1" max="10" width="8.88671875" style="1"/>
    <col min="11" max="11" width="13.109375" style="1" bestFit="1" customWidth="1"/>
    <col min="12" max="16384" width="8.88671875" style="1"/>
  </cols>
  <sheetData>
    <row r="1" spans="1:12" x14ac:dyDescent="0.25">
      <c r="A1" s="1" t="s">
        <v>0</v>
      </c>
    </row>
    <row r="2" spans="1:12" x14ac:dyDescent="0.25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6</v>
      </c>
    </row>
    <row r="3" spans="1:12" x14ac:dyDescent="0.25">
      <c r="A3" s="1">
        <v>1</v>
      </c>
      <c r="B3" s="1">
        <v>-3.7</v>
      </c>
      <c r="C3" s="1">
        <v>-121.5</v>
      </c>
      <c r="D3" s="1">
        <f>60*B3/5/0.075</f>
        <v>-592</v>
      </c>
      <c r="E3" s="1">
        <f>(C3/1000)*10*1000*20/1000000/200/(120/1000000)</f>
        <v>-1.0124999999999997</v>
      </c>
      <c r="G3" s="1">
        <v>0</v>
      </c>
      <c r="H3" s="1">
        <v>0</v>
      </c>
      <c r="I3" s="1">
        <v>0</v>
      </c>
      <c r="J3" s="1">
        <f>60*H3/75/1000/5</f>
        <v>0</v>
      </c>
      <c r="K3" s="1">
        <f>20/1000000*10*1000*I3/1000/200/120/1000/1000</f>
        <v>0</v>
      </c>
      <c r="L3" s="1">
        <v>0</v>
      </c>
    </row>
    <row r="4" spans="1:12" x14ac:dyDescent="0.25">
      <c r="A4" s="1">
        <v>2</v>
      </c>
      <c r="B4" s="1">
        <v>-3</v>
      </c>
      <c r="C4" s="1">
        <v>-120</v>
      </c>
      <c r="D4" s="1">
        <f t="shared" ref="D4:D27" si="0">60*B4/5/0.075</f>
        <v>-480</v>
      </c>
      <c r="E4" s="1">
        <f t="shared" ref="E4:E27" si="1">(C4/1000)*10*1000*20/1000000/200/(120/1000000)</f>
        <v>-1</v>
      </c>
      <c r="G4" s="1">
        <v>0.5</v>
      </c>
      <c r="H4" s="1">
        <v>0.44</v>
      </c>
      <c r="I4" s="1">
        <v>19</v>
      </c>
      <c r="J4" s="1">
        <f>60*H4/5/0.075</f>
        <v>70.399999999999991</v>
      </c>
      <c r="K4" s="1">
        <f>(I4/1000)*10*1000*20/1000000/200/(120/1000000)</f>
        <v>0.15833333333333333</v>
      </c>
      <c r="L4" s="1">
        <f>K4/J4</f>
        <v>2.2490530303030305E-3</v>
      </c>
    </row>
    <row r="5" spans="1:12" x14ac:dyDescent="0.25">
      <c r="A5" s="1">
        <v>3</v>
      </c>
      <c r="B5" s="1">
        <v>-2</v>
      </c>
      <c r="C5" s="1">
        <v>-110</v>
      </c>
      <c r="D5" s="1">
        <f t="shared" si="0"/>
        <v>-320</v>
      </c>
      <c r="E5" s="1">
        <f t="shared" si="1"/>
        <v>-0.91666666666666652</v>
      </c>
      <c r="G5" s="1">
        <v>0.9</v>
      </c>
      <c r="H5" s="1">
        <v>0.64</v>
      </c>
      <c r="I5" s="1">
        <v>37</v>
      </c>
      <c r="J5" s="1">
        <f t="shared" ref="J5:J13" si="2">60*H5/5/0.075</f>
        <v>102.4</v>
      </c>
      <c r="K5" s="1">
        <f t="shared" ref="K5:K13" si="3">(I5/1000)*10*1000*20/1000000/200/(120/1000000)</f>
        <v>0.30833333333333335</v>
      </c>
      <c r="L5" s="1">
        <f t="shared" ref="L5:L13" si="4">K5/J5</f>
        <v>3.0110677083333335E-3</v>
      </c>
    </row>
    <row r="6" spans="1:12" x14ac:dyDescent="0.25">
      <c r="A6" s="1">
        <v>4</v>
      </c>
      <c r="B6" s="1">
        <v>-1</v>
      </c>
      <c r="C6" s="1">
        <v>-100</v>
      </c>
      <c r="D6" s="1">
        <f t="shared" si="0"/>
        <v>-160</v>
      </c>
      <c r="E6" s="1">
        <f t="shared" si="1"/>
        <v>-0.83333333333333337</v>
      </c>
      <c r="G6" s="1">
        <v>1.2</v>
      </c>
      <c r="H6" s="1">
        <v>0.8</v>
      </c>
      <c r="I6" s="1">
        <v>52</v>
      </c>
      <c r="J6" s="1">
        <f t="shared" si="2"/>
        <v>128</v>
      </c>
      <c r="K6" s="1">
        <f t="shared" si="3"/>
        <v>0.43333333333333329</v>
      </c>
      <c r="L6" s="1">
        <f t="shared" si="4"/>
        <v>3.3854166666666663E-3</v>
      </c>
    </row>
    <row r="7" spans="1:12" x14ac:dyDescent="0.25">
      <c r="A7" s="1">
        <v>5</v>
      </c>
      <c r="B7" s="1">
        <v>0</v>
      </c>
      <c r="C7" s="1">
        <v>-85</v>
      </c>
      <c r="D7" s="1">
        <f t="shared" si="0"/>
        <v>0</v>
      </c>
      <c r="E7" s="1">
        <f t="shared" si="1"/>
        <v>-0.70833333333333348</v>
      </c>
      <c r="G7" s="1">
        <v>1.5</v>
      </c>
      <c r="H7" s="1">
        <v>1</v>
      </c>
      <c r="I7" s="1">
        <v>64</v>
      </c>
      <c r="J7" s="1">
        <f t="shared" si="2"/>
        <v>160</v>
      </c>
      <c r="K7" s="1">
        <f t="shared" si="3"/>
        <v>0.53333333333333333</v>
      </c>
      <c r="L7" s="1">
        <f t="shared" si="4"/>
        <v>3.3333333333333331E-3</v>
      </c>
    </row>
    <row r="8" spans="1:12" x14ac:dyDescent="0.25">
      <c r="A8" s="1">
        <v>6</v>
      </c>
      <c r="B8" s="1">
        <v>0.8</v>
      </c>
      <c r="C8" s="1">
        <v>-50</v>
      </c>
      <c r="D8" s="1">
        <f t="shared" si="0"/>
        <v>128</v>
      </c>
      <c r="E8" s="1">
        <f t="shared" si="1"/>
        <v>-0.41666666666666669</v>
      </c>
      <c r="G8" s="1">
        <v>1.8</v>
      </c>
      <c r="H8" s="1">
        <v>1.2</v>
      </c>
      <c r="I8" s="1">
        <v>76</v>
      </c>
      <c r="J8" s="1">
        <f t="shared" si="2"/>
        <v>192</v>
      </c>
      <c r="K8" s="1">
        <f t="shared" si="3"/>
        <v>0.6333333333333333</v>
      </c>
      <c r="L8" s="1">
        <f t="shared" si="4"/>
        <v>3.2986111111111111E-3</v>
      </c>
    </row>
    <row r="9" spans="1:12" x14ac:dyDescent="0.25">
      <c r="A9" s="1">
        <v>7</v>
      </c>
      <c r="B9" s="1">
        <v>1</v>
      </c>
      <c r="C9" s="1">
        <v>-30</v>
      </c>
      <c r="D9" s="1">
        <f t="shared" si="0"/>
        <v>160</v>
      </c>
      <c r="E9" s="1">
        <f t="shared" si="1"/>
        <v>-0.25</v>
      </c>
      <c r="G9" s="1">
        <v>2.1</v>
      </c>
      <c r="H9" s="1">
        <v>1.6</v>
      </c>
      <c r="I9" s="1">
        <v>90</v>
      </c>
      <c r="J9" s="1">
        <f t="shared" si="2"/>
        <v>256</v>
      </c>
      <c r="K9" s="1">
        <f t="shared" si="3"/>
        <v>0.74999999999999978</v>
      </c>
      <c r="L9" s="1">
        <f t="shared" si="4"/>
        <v>2.9296874999999991E-3</v>
      </c>
    </row>
    <row r="10" spans="1:12" x14ac:dyDescent="0.25">
      <c r="A10" s="1">
        <v>8</v>
      </c>
      <c r="B10" s="1">
        <v>1.2</v>
      </c>
      <c r="C10" s="1">
        <v>0</v>
      </c>
      <c r="D10" s="1">
        <f t="shared" si="0"/>
        <v>192</v>
      </c>
      <c r="E10" s="1">
        <f t="shared" si="1"/>
        <v>0</v>
      </c>
      <c r="G10" s="1">
        <v>2.4</v>
      </c>
      <c r="H10" s="1">
        <v>2</v>
      </c>
      <c r="I10" s="1">
        <v>100</v>
      </c>
      <c r="J10" s="1">
        <f t="shared" si="2"/>
        <v>320</v>
      </c>
      <c r="K10" s="1">
        <f t="shared" si="3"/>
        <v>0.83333333333333337</v>
      </c>
      <c r="L10" s="1">
        <f t="shared" si="4"/>
        <v>2.604166666666667E-3</v>
      </c>
    </row>
    <row r="11" spans="1:12" x14ac:dyDescent="0.25">
      <c r="A11" s="1">
        <v>9</v>
      </c>
      <c r="B11" s="1">
        <v>1.6</v>
      </c>
      <c r="C11" s="1">
        <v>50</v>
      </c>
      <c r="D11" s="1">
        <f t="shared" si="0"/>
        <v>256</v>
      </c>
      <c r="E11" s="1">
        <f t="shared" si="1"/>
        <v>0.41666666666666669</v>
      </c>
      <c r="G11" s="1">
        <v>2.7</v>
      </c>
      <c r="H11" s="1">
        <v>2.4</v>
      </c>
      <c r="I11" s="1">
        <v>110</v>
      </c>
      <c r="J11" s="1">
        <f t="shared" si="2"/>
        <v>384</v>
      </c>
      <c r="K11" s="1">
        <f t="shared" si="3"/>
        <v>0.91666666666666652</v>
      </c>
      <c r="L11" s="1">
        <f t="shared" si="4"/>
        <v>2.3871527777777775E-3</v>
      </c>
    </row>
    <row r="12" spans="1:12" x14ac:dyDescent="0.25">
      <c r="A12" s="1">
        <v>10</v>
      </c>
      <c r="B12" s="1">
        <v>2</v>
      </c>
      <c r="C12" s="1">
        <v>85</v>
      </c>
      <c r="D12" s="1">
        <f t="shared" si="0"/>
        <v>320</v>
      </c>
      <c r="E12" s="1">
        <f t="shared" si="1"/>
        <v>0.70833333333333348</v>
      </c>
      <c r="G12" s="1">
        <v>3</v>
      </c>
      <c r="H12" s="1">
        <v>2.95</v>
      </c>
      <c r="I12" s="1">
        <v>115</v>
      </c>
      <c r="J12" s="1">
        <f t="shared" si="2"/>
        <v>472</v>
      </c>
      <c r="K12" s="1">
        <f t="shared" si="3"/>
        <v>0.95833333333333348</v>
      </c>
      <c r="L12" s="1">
        <f t="shared" si="4"/>
        <v>2.0303672316384185E-3</v>
      </c>
    </row>
    <row r="13" spans="1:12" x14ac:dyDescent="0.25">
      <c r="A13" s="1">
        <v>11</v>
      </c>
      <c r="B13" s="1">
        <v>2.4</v>
      </c>
      <c r="C13" s="1">
        <v>100</v>
      </c>
      <c r="D13" s="1">
        <f t="shared" si="0"/>
        <v>384</v>
      </c>
      <c r="E13" s="1">
        <f t="shared" si="1"/>
        <v>0.83333333333333337</v>
      </c>
      <c r="G13" s="1">
        <v>3.5</v>
      </c>
      <c r="H13" s="1">
        <v>3.7</v>
      </c>
      <c r="I13" s="1">
        <v>122</v>
      </c>
      <c r="J13" s="1">
        <f t="shared" si="2"/>
        <v>592</v>
      </c>
      <c r="K13" s="1">
        <f t="shared" si="3"/>
        <v>1.0166666666666668</v>
      </c>
      <c r="L13" s="1">
        <f t="shared" si="4"/>
        <v>1.7173423423423426E-3</v>
      </c>
    </row>
    <row r="14" spans="1:12" x14ac:dyDescent="0.25">
      <c r="A14" s="1">
        <v>12</v>
      </c>
      <c r="B14" s="1">
        <v>3</v>
      </c>
      <c r="C14" s="1">
        <v>110</v>
      </c>
      <c r="D14" s="1">
        <f t="shared" si="0"/>
        <v>480</v>
      </c>
      <c r="E14" s="1">
        <f t="shared" si="1"/>
        <v>0.91666666666666652</v>
      </c>
    </row>
    <row r="15" spans="1:12" x14ac:dyDescent="0.25">
      <c r="B15" s="1">
        <f>-B3</f>
        <v>3.7</v>
      </c>
      <c r="C15" s="1">
        <f>-C3</f>
        <v>121.5</v>
      </c>
      <c r="D15" s="1">
        <f t="shared" si="0"/>
        <v>592</v>
      </c>
      <c r="E15" s="1">
        <f t="shared" si="1"/>
        <v>1.0124999999999997</v>
      </c>
    </row>
    <row r="16" spans="1:12" x14ac:dyDescent="0.25">
      <c r="B16" s="1">
        <f t="shared" ref="B16:C27" si="5">-B4</f>
        <v>3</v>
      </c>
      <c r="C16" s="1">
        <f t="shared" si="5"/>
        <v>120</v>
      </c>
      <c r="D16" s="1">
        <f t="shared" si="0"/>
        <v>480</v>
      </c>
      <c r="E16" s="1">
        <f t="shared" si="1"/>
        <v>1</v>
      </c>
    </row>
    <row r="17" spans="1:9" x14ac:dyDescent="0.25">
      <c r="B17" s="1">
        <f t="shared" si="5"/>
        <v>2</v>
      </c>
      <c r="C17" s="1">
        <f t="shared" si="5"/>
        <v>110</v>
      </c>
      <c r="D17" s="1">
        <f t="shared" si="0"/>
        <v>320</v>
      </c>
      <c r="E17" s="1">
        <f t="shared" si="1"/>
        <v>0.91666666666666652</v>
      </c>
    </row>
    <row r="18" spans="1:9" x14ac:dyDescent="0.25">
      <c r="B18" s="1">
        <f t="shared" si="5"/>
        <v>1</v>
      </c>
      <c r="C18" s="1">
        <f t="shared" si="5"/>
        <v>100</v>
      </c>
      <c r="D18" s="1">
        <f t="shared" si="0"/>
        <v>160</v>
      </c>
      <c r="E18" s="1">
        <f t="shared" si="1"/>
        <v>0.83333333333333337</v>
      </c>
    </row>
    <row r="19" spans="1:9" x14ac:dyDescent="0.25">
      <c r="B19" s="1">
        <f t="shared" si="5"/>
        <v>0</v>
      </c>
      <c r="C19" s="1">
        <f t="shared" si="5"/>
        <v>85</v>
      </c>
      <c r="D19" s="1">
        <f t="shared" si="0"/>
        <v>0</v>
      </c>
      <c r="E19" s="1">
        <f t="shared" si="1"/>
        <v>0.70833333333333348</v>
      </c>
    </row>
    <row r="20" spans="1:9" x14ac:dyDescent="0.25">
      <c r="B20" s="1">
        <f t="shared" si="5"/>
        <v>-0.8</v>
      </c>
      <c r="C20" s="1">
        <f t="shared" si="5"/>
        <v>50</v>
      </c>
      <c r="D20" s="1">
        <f t="shared" si="0"/>
        <v>-128</v>
      </c>
      <c r="E20" s="1">
        <f t="shared" si="1"/>
        <v>0.41666666666666669</v>
      </c>
    </row>
    <row r="21" spans="1:9" x14ac:dyDescent="0.25">
      <c r="B21" s="1">
        <f t="shared" si="5"/>
        <v>-1</v>
      </c>
      <c r="C21" s="1">
        <f t="shared" si="5"/>
        <v>30</v>
      </c>
      <c r="D21" s="1">
        <f t="shared" si="0"/>
        <v>-160</v>
      </c>
      <c r="E21" s="1">
        <f t="shared" si="1"/>
        <v>0.25</v>
      </c>
    </row>
    <row r="22" spans="1:9" x14ac:dyDescent="0.25">
      <c r="B22" s="1">
        <f t="shared" si="5"/>
        <v>-1.2</v>
      </c>
      <c r="C22" s="1">
        <f t="shared" si="5"/>
        <v>0</v>
      </c>
      <c r="D22" s="1">
        <f t="shared" si="0"/>
        <v>-192</v>
      </c>
      <c r="E22" s="1">
        <f t="shared" si="1"/>
        <v>0</v>
      </c>
    </row>
    <row r="23" spans="1:9" x14ac:dyDescent="0.25">
      <c r="B23" s="1">
        <f t="shared" si="5"/>
        <v>-1.6</v>
      </c>
      <c r="C23" s="1">
        <f t="shared" si="5"/>
        <v>-50</v>
      </c>
      <c r="D23" s="1">
        <f t="shared" si="0"/>
        <v>-256</v>
      </c>
      <c r="E23" s="1">
        <f t="shared" si="1"/>
        <v>-0.41666666666666669</v>
      </c>
    </row>
    <row r="24" spans="1:9" x14ac:dyDescent="0.25">
      <c r="B24" s="1">
        <f t="shared" si="5"/>
        <v>-2</v>
      </c>
      <c r="C24" s="1">
        <f t="shared" si="5"/>
        <v>-85</v>
      </c>
      <c r="D24" s="1">
        <f t="shared" si="0"/>
        <v>-320</v>
      </c>
      <c r="E24" s="1">
        <f t="shared" si="1"/>
        <v>-0.70833333333333348</v>
      </c>
    </row>
    <row r="25" spans="1:9" x14ac:dyDescent="0.25">
      <c r="B25" s="1">
        <f>-B13</f>
        <v>-2.4</v>
      </c>
      <c r="C25" s="1">
        <f t="shared" ref="C25:C27" si="6">-C13</f>
        <v>-100</v>
      </c>
      <c r="D25" s="1">
        <f t="shared" si="0"/>
        <v>-384</v>
      </c>
      <c r="E25" s="1">
        <f t="shared" si="1"/>
        <v>-0.83333333333333337</v>
      </c>
    </row>
    <row r="26" spans="1:9" x14ac:dyDescent="0.25">
      <c r="B26" s="1">
        <f t="shared" si="5"/>
        <v>-3</v>
      </c>
      <c r="C26" s="1">
        <f t="shared" si="6"/>
        <v>-110</v>
      </c>
      <c r="D26" s="1">
        <f t="shared" si="0"/>
        <v>-480</v>
      </c>
      <c r="E26" s="1">
        <f t="shared" si="1"/>
        <v>-0.91666666666666652</v>
      </c>
    </row>
    <row r="27" spans="1:9" x14ac:dyDescent="0.25">
      <c r="B27" s="1">
        <f t="shared" si="5"/>
        <v>-3.7</v>
      </c>
      <c r="C27" s="1">
        <f t="shared" si="6"/>
        <v>-121.5</v>
      </c>
      <c r="D27" s="1">
        <f t="shared" ref="D27" si="7">60*B27/5/0.075</f>
        <v>-592</v>
      </c>
      <c r="E27" s="1">
        <f t="shared" ref="E27" si="8">(C27/1000)*10*1000*20/1000000/200/(120/1000000)</f>
        <v>-1.0124999999999997</v>
      </c>
    </row>
    <row r="29" spans="1:9" x14ac:dyDescent="0.25">
      <c r="A29" s="2" t="s">
        <v>8</v>
      </c>
      <c r="B29" s="2"/>
      <c r="C29" s="2"/>
      <c r="D29" s="2"/>
      <c r="E29" s="2"/>
      <c r="H29" s="2" t="s">
        <v>9</v>
      </c>
      <c r="I29" s="2"/>
    </row>
    <row r="32" spans="1:9" x14ac:dyDescent="0.25">
      <c r="A32" s="1" t="s">
        <v>7</v>
      </c>
    </row>
    <row r="33" spans="1:12" x14ac:dyDescent="0.25">
      <c r="B33" s="1" t="s">
        <v>1</v>
      </c>
      <c r="C33" s="1" t="s">
        <v>2</v>
      </c>
      <c r="D33" s="1" t="s">
        <v>3</v>
      </c>
      <c r="E33" s="1" t="s">
        <v>4</v>
      </c>
      <c r="G33" s="1" t="s">
        <v>5</v>
      </c>
      <c r="H33" s="1" t="s">
        <v>1</v>
      </c>
      <c r="I33" s="1" t="s">
        <v>2</v>
      </c>
      <c r="J33" s="1" t="s">
        <v>3</v>
      </c>
      <c r="K33" s="1" t="s">
        <v>4</v>
      </c>
      <c r="L33" s="1" t="s">
        <v>6</v>
      </c>
    </row>
    <row r="34" spans="1:12" x14ac:dyDescent="0.25">
      <c r="A34" s="1">
        <v>1</v>
      </c>
      <c r="B34" s="1">
        <v>-3.2</v>
      </c>
      <c r="C34" s="1">
        <v>-125</v>
      </c>
      <c r="D34" s="1">
        <f>90*B34/0.075/5</f>
        <v>-768</v>
      </c>
      <c r="E34" s="1">
        <f>(C34/1000)*10*1000*20/1000000/200/(120/1000000)</f>
        <v>-1.0416666666666667</v>
      </c>
      <c r="G34" s="1">
        <v>0</v>
      </c>
      <c r="H34" s="1">
        <v>0</v>
      </c>
      <c r="I34" s="1">
        <v>0</v>
      </c>
      <c r="J34" s="1">
        <f>90*H34/0.075/5</f>
        <v>0</v>
      </c>
      <c r="K34" s="1">
        <f>20/1000000*10*1000*I34/1000/200/120/1000/1000</f>
        <v>0</v>
      </c>
      <c r="L34" s="1">
        <v>0</v>
      </c>
    </row>
    <row r="35" spans="1:12" x14ac:dyDescent="0.25">
      <c r="A35" s="1">
        <v>2</v>
      </c>
      <c r="B35" s="1">
        <v>-2</v>
      </c>
      <c r="C35" s="1">
        <v>-115</v>
      </c>
      <c r="D35" s="1">
        <f t="shared" ref="D35:D45" si="9">90*B35/0.075/5</f>
        <v>-480</v>
      </c>
      <c r="E35" s="1">
        <f t="shared" ref="E35:E45" si="10">(C35/1000)*10*1000*20/1000000/200/(120/1000000)</f>
        <v>-0.95833333333333348</v>
      </c>
      <c r="G35" s="1">
        <v>0.5</v>
      </c>
      <c r="H35" s="1">
        <v>0.1</v>
      </c>
      <c r="I35" s="1">
        <v>24</v>
      </c>
      <c r="J35" s="1">
        <f t="shared" ref="J35:J44" si="11">90*H35/0.075/5</f>
        <v>24</v>
      </c>
      <c r="K35" s="1">
        <f>(I35/1000)*10*1000*20/1000000/200/(120/1000000)</f>
        <v>0.19999999999999998</v>
      </c>
      <c r="L35" s="1">
        <f>K35/J35</f>
        <v>8.3333333333333332E-3</v>
      </c>
    </row>
    <row r="36" spans="1:12" x14ac:dyDescent="0.25">
      <c r="A36" s="1">
        <v>3</v>
      </c>
      <c r="B36" s="1">
        <v>-1</v>
      </c>
      <c r="C36" s="1">
        <v>-105</v>
      </c>
      <c r="D36" s="1">
        <f t="shared" si="9"/>
        <v>-240</v>
      </c>
      <c r="E36" s="1">
        <f t="shared" si="10"/>
        <v>-0.875</v>
      </c>
      <c r="G36" s="1">
        <v>0.9</v>
      </c>
      <c r="H36" s="1">
        <v>0.155</v>
      </c>
      <c r="I36" s="1">
        <v>42</v>
      </c>
      <c r="J36" s="1">
        <f t="shared" si="11"/>
        <v>37.200000000000003</v>
      </c>
      <c r="K36" s="1">
        <f t="shared" ref="K36:K44" si="12">(I36/1000)*10*1000*20/1000000/200/(120/1000000)</f>
        <v>0.35000000000000003</v>
      </c>
      <c r="L36" s="1">
        <f t="shared" ref="L36:L44" si="13">K36/J36</f>
        <v>9.4086021505376347E-3</v>
      </c>
    </row>
    <row r="37" spans="1:12" x14ac:dyDescent="0.25">
      <c r="A37" s="1">
        <v>4</v>
      </c>
      <c r="B37" s="1">
        <v>-0.5</v>
      </c>
      <c r="C37" s="1">
        <v>-100</v>
      </c>
      <c r="D37" s="1">
        <f t="shared" si="9"/>
        <v>-120</v>
      </c>
      <c r="E37" s="1">
        <f t="shared" si="10"/>
        <v>-0.83333333333333337</v>
      </c>
      <c r="G37" s="1">
        <v>1.2</v>
      </c>
      <c r="H37" s="1">
        <v>0.2</v>
      </c>
      <c r="I37" s="1">
        <v>56</v>
      </c>
      <c r="J37" s="1">
        <f t="shared" si="11"/>
        <v>48</v>
      </c>
      <c r="K37" s="1">
        <f t="shared" si="12"/>
        <v>0.46666666666666667</v>
      </c>
      <c r="L37" s="1">
        <f t="shared" si="13"/>
        <v>9.7222222222222224E-3</v>
      </c>
    </row>
    <row r="38" spans="1:12" x14ac:dyDescent="0.25">
      <c r="A38" s="1">
        <v>5</v>
      </c>
      <c r="B38" s="1">
        <v>0</v>
      </c>
      <c r="C38" s="1">
        <v>-85</v>
      </c>
      <c r="D38" s="1">
        <f t="shared" si="9"/>
        <v>0</v>
      </c>
      <c r="E38" s="1">
        <f t="shared" si="10"/>
        <v>-0.70833333333333348</v>
      </c>
      <c r="G38" s="1">
        <v>1.5</v>
      </c>
      <c r="H38" s="1">
        <v>0.26</v>
      </c>
      <c r="I38" s="1">
        <v>70</v>
      </c>
      <c r="J38" s="1">
        <f t="shared" si="11"/>
        <v>62.400000000000013</v>
      </c>
      <c r="K38" s="1">
        <f t="shared" si="12"/>
        <v>0.58333333333333337</v>
      </c>
      <c r="L38" s="1">
        <f t="shared" si="13"/>
        <v>9.3482905982905963E-3</v>
      </c>
    </row>
    <row r="39" spans="1:12" x14ac:dyDescent="0.25">
      <c r="A39" s="1">
        <v>6</v>
      </c>
      <c r="B39" s="1">
        <v>0.2</v>
      </c>
      <c r="C39" s="1">
        <v>-50</v>
      </c>
      <c r="D39" s="1">
        <f t="shared" si="9"/>
        <v>48</v>
      </c>
      <c r="E39" s="1">
        <f t="shared" si="10"/>
        <v>-0.41666666666666669</v>
      </c>
      <c r="G39" s="1">
        <v>1.8</v>
      </c>
      <c r="H39" s="1">
        <v>0.34</v>
      </c>
      <c r="I39" s="1">
        <v>80</v>
      </c>
      <c r="J39" s="1">
        <f t="shared" si="11"/>
        <v>81.600000000000009</v>
      </c>
      <c r="K39" s="1">
        <f t="shared" si="12"/>
        <v>0.66666666666666674</v>
      </c>
      <c r="L39" s="1">
        <f t="shared" si="13"/>
        <v>8.1699346405228763E-3</v>
      </c>
    </row>
    <row r="40" spans="1:12" x14ac:dyDescent="0.25">
      <c r="A40" s="1">
        <v>7</v>
      </c>
      <c r="B40" s="1">
        <v>0.4</v>
      </c>
      <c r="C40" s="1">
        <v>0</v>
      </c>
      <c r="D40" s="1">
        <f t="shared" si="9"/>
        <v>96</v>
      </c>
      <c r="E40" s="1">
        <f t="shared" si="10"/>
        <v>0</v>
      </c>
      <c r="G40" s="1">
        <v>2.1</v>
      </c>
      <c r="H40" s="1">
        <v>0.52</v>
      </c>
      <c r="I40" s="1">
        <v>90</v>
      </c>
      <c r="J40" s="1">
        <f t="shared" si="11"/>
        <v>124.80000000000003</v>
      </c>
      <c r="K40" s="1">
        <f t="shared" si="12"/>
        <v>0.74999999999999978</v>
      </c>
      <c r="L40" s="1">
        <f t="shared" si="13"/>
        <v>6.0096153846153815E-3</v>
      </c>
    </row>
    <row r="41" spans="1:12" x14ac:dyDescent="0.25">
      <c r="A41" s="1">
        <v>8</v>
      </c>
      <c r="B41" s="1">
        <v>0.5</v>
      </c>
      <c r="C41" s="1">
        <v>50</v>
      </c>
      <c r="D41" s="1">
        <f t="shared" si="9"/>
        <v>120</v>
      </c>
      <c r="E41" s="1">
        <f t="shared" si="10"/>
        <v>0.41666666666666669</v>
      </c>
      <c r="G41" s="1">
        <v>2.4</v>
      </c>
      <c r="H41" s="1">
        <v>1.1000000000000001</v>
      </c>
      <c r="I41" s="1">
        <v>105</v>
      </c>
      <c r="J41" s="1">
        <f t="shared" si="11"/>
        <v>264.00000000000006</v>
      </c>
      <c r="K41" s="1">
        <f t="shared" si="12"/>
        <v>0.875</v>
      </c>
      <c r="L41" s="1">
        <f t="shared" si="13"/>
        <v>3.3143939393939386E-3</v>
      </c>
    </row>
    <row r="42" spans="1:12" x14ac:dyDescent="0.25">
      <c r="A42" s="1">
        <v>9</v>
      </c>
      <c r="B42" s="1">
        <v>0.8</v>
      </c>
      <c r="C42" s="1">
        <v>100</v>
      </c>
      <c r="D42" s="1">
        <f t="shared" si="9"/>
        <v>192</v>
      </c>
      <c r="E42" s="1">
        <f t="shared" si="10"/>
        <v>0.83333333333333337</v>
      </c>
      <c r="G42" s="1">
        <v>2.7</v>
      </c>
      <c r="H42" s="1">
        <v>1.7</v>
      </c>
      <c r="I42" s="1">
        <v>110</v>
      </c>
      <c r="J42" s="1">
        <f t="shared" si="11"/>
        <v>408</v>
      </c>
      <c r="K42" s="1">
        <f t="shared" si="12"/>
        <v>0.91666666666666652</v>
      </c>
      <c r="L42" s="1">
        <f t="shared" si="13"/>
        <v>2.2467320261437907E-3</v>
      </c>
    </row>
    <row r="43" spans="1:12" x14ac:dyDescent="0.25">
      <c r="A43" s="1">
        <v>10</v>
      </c>
      <c r="B43" s="1">
        <v>1</v>
      </c>
      <c r="C43" s="1">
        <v>105</v>
      </c>
      <c r="D43" s="1">
        <f t="shared" si="9"/>
        <v>240</v>
      </c>
      <c r="E43" s="1">
        <f t="shared" si="10"/>
        <v>0.875</v>
      </c>
      <c r="G43" s="1">
        <v>3</v>
      </c>
      <c r="H43" s="1">
        <v>2.25</v>
      </c>
      <c r="I43" s="1">
        <v>115</v>
      </c>
      <c r="J43" s="1">
        <f t="shared" si="11"/>
        <v>540</v>
      </c>
      <c r="K43" s="1">
        <f t="shared" si="12"/>
        <v>0.95833333333333348</v>
      </c>
      <c r="L43" s="1">
        <f t="shared" si="13"/>
        <v>1.7746913580246916E-3</v>
      </c>
    </row>
    <row r="44" spans="1:12" x14ac:dyDescent="0.25">
      <c r="A44" s="1">
        <v>11</v>
      </c>
      <c r="B44" s="1">
        <v>2</v>
      </c>
      <c r="C44" s="1">
        <v>115</v>
      </c>
      <c r="D44" s="1">
        <f t="shared" si="9"/>
        <v>480</v>
      </c>
      <c r="E44" s="1">
        <f t="shared" si="10"/>
        <v>0.95833333333333348</v>
      </c>
      <c r="G44" s="1">
        <v>3.5</v>
      </c>
      <c r="H44" s="1">
        <v>3.2</v>
      </c>
      <c r="I44" s="1">
        <v>125</v>
      </c>
      <c r="J44" s="1">
        <f t="shared" si="11"/>
        <v>768</v>
      </c>
      <c r="K44" s="1">
        <f t="shared" si="12"/>
        <v>1.0416666666666667</v>
      </c>
      <c r="L44" s="1">
        <f t="shared" si="13"/>
        <v>1.3563368055555557E-3</v>
      </c>
    </row>
    <row r="45" spans="1:12" x14ac:dyDescent="0.25">
      <c r="A45" s="1">
        <v>12</v>
      </c>
      <c r="B45" s="1">
        <v>3</v>
      </c>
      <c r="C45" s="1">
        <v>125</v>
      </c>
      <c r="D45" s="1">
        <f t="shared" si="9"/>
        <v>720</v>
      </c>
      <c r="E45" s="1">
        <f t="shared" si="10"/>
        <v>1.0416666666666667</v>
      </c>
    </row>
    <row r="46" spans="1:12" x14ac:dyDescent="0.25">
      <c r="B46" s="1">
        <f>-B34</f>
        <v>3.2</v>
      </c>
      <c r="C46" s="1">
        <f>-C34</f>
        <v>125</v>
      </c>
      <c r="D46" s="1">
        <f t="shared" ref="D46:D58" si="14">90*B46/0.075/5</f>
        <v>768</v>
      </c>
      <c r="E46" s="1">
        <f t="shared" ref="E46:E58" si="15">(C46/1000)*10*1000*20/1000000/200/(120/1000000)</f>
        <v>1.0416666666666667</v>
      </c>
    </row>
    <row r="47" spans="1:12" x14ac:dyDescent="0.25">
      <c r="B47" s="1">
        <f t="shared" ref="B47:C47" si="16">-B35</f>
        <v>2</v>
      </c>
      <c r="C47" s="1">
        <f t="shared" si="16"/>
        <v>115</v>
      </c>
      <c r="D47" s="1">
        <f t="shared" si="14"/>
        <v>480</v>
      </c>
      <c r="E47" s="1">
        <f t="shared" si="15"/>
        <v>0.95833333333333348</v>
      </c>
    </row>
    <row r="48" spans="1:12" x14ac:dyDescent="0.25">
      <c r="B48" s="1">
        <f t="shared" ref="B48:C48" si="17">-B36</f>
        <v>1</v>
      </c>
      <c r="C48" s="1">
        <f t="shared" si="17"/>
        <v>105</v>
      </c>
      <c r="D48" s="1">
        <f t="shared" si="14"/>
        <v>240</v>
      </c>
      <c r="E48" s="1">
        <f t="shared" si="15"/>
        <v>0.875</v>
      </c>
    </row>
    <row r="49" spans="1:9" x14ac:dyDescent="0.25">
      <c r="B49" s="1">
        <f t="shared" ref="B49:C49" si="18">-B37</f>
        <v>0.5</v>
      </c>
      <c r="C49" s="1">
        <f t="shared" si="18"/>
        <v>100</v>
      </c>
      <c r="D49" s="1">
        <f t="shared" si="14"/>
        <v>120</v>
      </c>
      <c r="E49" s="1">
        <f t="shared" si="15"/>
        <v>0.83333333333333337</v>
      </c>
    </row>
    <row r="50" spans="1:9" x14ac:dyDescent="0.25">
      <c r="B50" s="1">
        <f t="shared" ref="B50:C50" si="19">-B38</f>
        <v>0</v>
      </c>
      <c r="C50" s="1">
        <f t="shared" si="19"/>
        <v>85</v>
      </c>
      <c r="D50" s="1">
        <f t="shared" si="14"/>
        <v>0</v>
      </c>
      <c r="E50" s="1">
        <f t="shared" si="15"/>
        <v>0.70833333333333348</v>
      </c>
    </row>
    <row r="51" spans="1:9" x14ac:dyDescent="0.25">
      <c r="B51" s="1">
        <f t="shared" ref="B51:C51" si="20">-B39</f>
        <v>-0.2</v>
      </c>
      <c r="C51" s="1">
        <f t="shared" si="20"/>
        <v>50</v>
      </c>
      <c r="D51" s="1">
        <f t="shared" si="14"/>
        <v>-48</v>
      </c>
      <c r="E51" s="1">
        <f t="shared" si="15"/>
        <v>0.41666666666666669</v>
      </c>
    </row>
    <row r="52" spans="1:9" x14ac:dyDescent="0.25">
      <c r="B52" s="1">
        <f t="shared" ref="B52:C52" si="21">-B40</f>
        <v>-0.4</v>
      </c>
      <c r="C52" s="1">
        <f t="shared" si="21"/>
        <v>0</v>
      </c>
      <c r="D52" s="1">
        <f t="shared" si="14"/>
        <v>-96</v>
      </c>
      <c r="E52" s="1">
        <f t="shared" si="15"/>
        <v>0</v>
      </c>
    </row>
    <row r="53" spans="1:9" x14ac:dyDescent="0.25">
      <c r="B53" s="1">
        <f t="shared" ref="B53:C53" si="22">-B41</f>
        <v>-0.5</v>
      </c>
      <c r="C53" s="1">
        <f t="shared" si="22"/>
        <v>-50</v>
      </c>
      <c r="D53" s="1">
        <f t="shared" si="14"/>
        <v>-120</v>
      </c>
      <c r="E53" s="1">
        <f t="shared" si="15"/>
        <v>-0.41666666666666669</v>
      </c>
    </row>
    <row r="54" spans="1:9" x14ac:dyDescent="0.25">
      <c r="B54" s="1">
        <f t="shared" ref="B54:C54" si="23">-B42</f>
        <v>-0.8</v>
      </c>
      <c r="C54" s="1">
        <f t="shared" si="23"/>
        <v>-100</v>
      </c>
      <c r="D54" s="1">
        <f t="shared" si="14"/>
        <v>-192</v>
      </c>
      <c r="E54" s="1">
        <f t="shared" si="15"/>
        <v>-0.83333333333333337</v>
      </c>
    </row>
    <row r="55" spans="1:9" x14ac:dyDescent="0.25">
      <c r="B55" s="1">
        <f>-B43</f>
        <v>-1</v>
      </c>
      <c r="C55" s="1">
        <f>-C43</f>
        <v>-105</v>
      </c>
      <c r="D55" s="1">
        <f t="shared" si="14"/>
        <v>-240</v>
      </c>
      <c r="E55" s="1">
        <f t="shared" si="15"/>
        <v>-0.875</v>
      </c>
    </row>
    <row r="56" spans="1:9" x14ac:dyDescent="0.25">
      <c r="B56" s="1">
        <f t="shared" ref="B56:C56" si="24">-B44</f>
        <v>-2</v>
      </c>
      <c r="C56" s="1">
        <f t="shared" si="24"/>
        <v>-115</v>
      </c>
      <c r="D56" s="1">
        <f t="shared" si="14"/>
        <v>-480</v>
      </c>
      <c r="E56" s="1">
        <f t="shared" si="15"/>
        <v>-0.95833333333333348</v>
      </c>
    </row>
    <row r="57" spans="1:9" x14ac:dyDescent="0.25">
      <c r="B57" s="1">
        <f t="shared" ref="B57:C57" si="25">-B45</f>
        <v>-3</v>
      </c>
      <c r="C57" s="1">
        <f t="shared" si="25"/>
        <v>-125</v>
      </c>
      <c r="D57" s="1">
        <f t="shared" si="14"/>
        <v>-720</v>
      </c>
      <c r="E57" s="1">
        <f t="shared" si="15"/>
        <v>-1.0416666666666667</v>
      </c>
    </row>
    <row r="58" spans="1:9" x14ac:dyDescent="0.25">
      <c r="B58" s="1">
        <f t="shared" ref="B58:C58" si="26">-B46</f>
        <v>-3.2</v>
      </c>
      <c r="C58" s="1">
        <f t="shared" si="26"/>
        <v>-125</v>
      </c>
      <c r="D58" s="1">
        <f t="shared" si="14"/>
        <v>-768</v>
      </c>
      <c r="E58" s="1">
        <f t="shared" si="15"/>
        <v>-1.0416666666666667</v>
      </c>
    </row>
    <row r="60" spans="1:9" x14ac:dyDescent="0.25">
      <c r="A60" s="2" t="s">
        <v>8</v>
      </c>
      <c r="B60" s="2"/>
      <c r="C60" s="2"/>
      <c r="D60" s="2"/>
      <c r="E60" s="2"/>
      <c r="H60" s="2" t="s">
        <v>9</v>
      </c>
      <c r="I60" s="2"/>
    </row>
  </sheetData>
  <mergeCells count="4">
    <mergeCell ref="H29:I29"/>
    <mergeCell ref="A29:E29"/>
    <mergeCell ref="A60:E60"/>
    <mergeCell ref="H60:I6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1021 Chang</dc:creator>
  <cp:lastModifiedBy>1021 Chang</cp:lastModifiedBy>
  <dcterms:created xsi:type="dcterms:W3CDTF">2023-10-20T05:54:26Z</dcterms:created>
  <dcterms:modified xsi:type="dcterms:W3CDTF">2023-10-20T13:22:15Z</dcterms:modified>
</cp:coreProperties>
</file>