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<sst xmlns="http://schemas.openxmlformats.org/spreadsheetml/2006/main" count="52" uniqueCount="38">
  <si>
    <t>EVEN HARMONICS</t>
  </si>
  <si>
    <t>NOTE</t>
  </si>
  <si>
    <t>FUNDAMENTAL</t>
  </si>
  <si>
    <t>EVEN x2</t>
  </si>
  <si>
    <t>EVEN x4</t>
  </si>
  <si>
    <t>EVEN x6</t>
  </si>
  <si>
    <t>EVEN x8</t>
  </si>
  <si>
    <t>EVEN x10</t>
  </si>
  <si>
    <t>EVEN x12</t>
  </si>
  <si>
    <t>EVEN x14</t>
  </si>
  <si>
    <t>EVEN x16</t>
  </si>
  <si>
    <t>EVEN x18</t>
  </si>
  <si>
    <t>EVEN x20</t>
  </si>
  <si>
    <t>EVEN x22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</si>
  <si>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</si>
  <si>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</si>
  <si>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</si>
  <si>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</si>
  <si>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</si>
  <si>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</si>
  <si>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</si>
  <si>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</si>
  <si>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</si>
  <si>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</si>
  <si>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</si>
  <si>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</si>
  <si>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ODD HARMONICS</t>
  </si>
  <si>
    <t>ODD x3</t>
  </si>
  <si>
    <t>ODD x5</t>
  </si>
  <si>
    <t>ODD x7</t>
  </si>
  <si>
    <t>ODD x9</t>
  </si>
  <si>
    <t>ODD x11</t>
  </si>
  <si>
    <t>ODD x13</t>
  </si>
  <si>
    <t>ODD x15</t>
  </si>
  <si>
    <t>ODD x17</t>
  </si>
  <si>
    <t>ODD x19</t>
  </si>
  <si>
    <t>ODD x21</t>
  </si>
  <si>
    <t>ODD x23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</si>
</sst>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9.0"/>
      <color theme="1"/>
      <name val="IBM Plex Mono"/>
    </font>
    <font>
      <b/>
      <sz val="12.0"/>
      <color rgb="FF6AA84F"/>
      <name val="IBM Plex Mono"/>
    </font>
    <font/>
    <font>
      <b/>
      <sz val="9.0"/>
      <color rgb="FFFFFFFF"/>
      <name val="IBM Plex Mono"/>
    </font>
    <font>
      <b/>
      <sz val="9.0"/>
      <color rgb="FF000000"/>
      <name val="IBM Plex Mono"/>
    </font>
    <font>
      <sz val="9.0"/>
      <color rgb="FFFFFFFF"/>
      <name val="IBM Plex Mono"/>
    </font>
    <font>
      <sz val="9.0"/>
      <color rgb="FF000000"/>
      <name val="IBM Plex Mono"/>
    </font>
    <font>
      <b/>
      <sz val="12.0"/>
      <color rgb="FFE69138"/>
      <name val="IBM Plex Mono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center" wrapText="1"/>
    </xf>
    <xf borderId="3" fillId="4" fontId="5" numFmtId="0" xfId="0" applyAlignment="1" applyBorder="1" applyFill="1" applyFont="1">
      <alignment horizontal="center" readingOrder="0" shrinkToFit="0" vertical="center" wrapText="1"/>
    </xf>
    <xf borderId="3" fillId="5" fontId="6" numFmtId="0" xfId="0" applyAlignment="1" applyBorder="1" applyFill="1" applyFont="1">
      <alignment horizontal="center" readingOrder="0" shrinkToFit="0" vertical="center" wrapText="1"/>
    </xf>
    <xf borderId="3" fillId="6" fontId="7" numFmtId="0" xfId="0" applyAlignment="1" applyBorder="1" applyFill="1" applyFont="1">
      <alignment horizontal="center" readingOrder="0" shrinkToFit="0" vertical="center" wrapText="1"/>
    </xf>
    <xf borderId="3" fillId="7" fontId="7" numFmtId="0" xfId="0" applyAlignment="1" applyBorder="1" applyFill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ill="1" applyFont="1">
      <alignment horizontal="center" readingOrder="0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6.75"/>
    <col customWidth="1" min="3" max="3" width="11.63"/>
    <col customWidth="1" min="4" max="25" width="9.88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/>
      <c r="B3" s="5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4">
      <c r="A4" s="1"/>
      <c r="B4" s="7" t="s">
        <v>14</v>
      </c>
      <c r="C4" s="8">
        <v>27.5</v>
      </c>
      <c r="D4" s="9">
        <f t="shared" ref="D4:D15" si="1">PRODUCT(C4,2)</f>
        <v>55</v>
      </c>
      <c r="E4" s="10">
        <f t="shared" ref="E4:E15" si="2">PRODUCT(C4,4)</f>
        <v>110</v>
      </c>
      <c r="F4" s="10">
        <f t="shared" ref="F4:F15" si="3">PRODUCT(C4,6)</f>
        <v>165</v>
      </c>
      <c r="G4" s="10">
        <f t="shared" ref="G4:G15" si="4">PRODUCT(C4,8)</f>
        <v>220</v>
      </c>
      <c r="H4" s="10">
        <f t="shared" ref="H4:H15" si="5">PRODUCT(C4,10)</f>
        <v>275</v>
      </c>
      <c r="I4" s="10">
        <f t="shared" ref="I4:I15" si="6">PRODUCT(C4,12)</f>
        <v>330</v>
      </c>
      <c r="J4" s="10">
        <f t="shared" ref="J4:J15" si="7">PRODUCT(C4,14)</f>
        <v>385</v>
      </c>
      <c r="K4" s="10">
        <f t="shared" ref="K4:K15" si="8">PRODUCT(C4,16)</f>
        <v>440</v>
      </c>
      <c r="L4" s="10">
        <f t="shared" ref="L4:L15" si="9">PRODUCT(C4,18)</f>
        <v>495</v>
      </c>
      <c r="M4" s="10">
        <f t="shared" ref="M4:M15" si="10">PRODUCT(C4,20)</f>
        <v>550</v>
      </c>
      <c r="N4" s="10">
        <f t="shared" ref="N4:N15" si="11">PRODUCT(C4,22)</f>
        <v>605</v>
      </c>
    </row>
    <row r="5">
      <c r="A5" s="1"/>
      <c r="B5" s="7" t="s">
        <v>15</v>
      </c>
      <c r="C5" s="8">
        <v>29.135</v>
      </c>
      <c r="D5" s="9">
        <f t="shared" si="1"/>
        <v>58.27</v>
      </c>
      <c r="E5" s="10">
        <f t="shared" si="2"/>
        <v>116.54</v>
      </c>
      <c r="F5" s="10">
        <f t="shared" si="3"/>
        <v>174.81</v>
      </c>
      <c r="G5" s="10">
        <f t="shared" si="4"/>
        <v>233.08</v>
      </c>
      <c r="H5" s="10">
        <f t="shared" si="5"/>
        <v>291.35</v>
      </c>
      <c r="I5" s="10">
        <f t="shared" si="6"/>
        <v>349.62</v>
      </c>
      <c r="J5" s="10">
        <f t="shared" si="7"/>
        <v>407.89</v>
      </c>
      <c r="K5" s="10">
        <f t="shared" si="8"/>
        <v>466.16</v>
      </c>
      <c r="L5" s="10">
        <f t="shared" si="9"/>
        <v>524.43</v>
      </c>
      <c r="M5" s="10">
        <f t="shared" si="10"/>
        <v>582.7</v>
      </c>
      <c r="N5" s="10">
        <f t="shared" si="11"/>
        <v>640.97</v>
      </c>
    </row>
    <row r="6">
      <c r="A6" s="1"/>
      <c r="B6" s="7" t="s">
        <v>16</v>
      </c>
      <c r="C6" s="8">
        <v>30.868</v>
      </c>
      <c r="D6" s="9">
        <f t="shared" si="1"/>
        <v>61.736</v>
      </c>
      <c r="E6" s="10">
        <f t="shared" si="2"/>
        <v>123.472</v>
      </c>
      <c r="F6" s="10">
        <f t="shared" si="3"/>
        <v>185.208</v>
      </c>
      <c r="G6" s="10">
        <f t="shared" si="4"/>
        <v>246.944</v>
      </c>
      <c r="H6" s="10">
        <f t="shared" si="5"/>
        <v>308.68</v>
      </c>
      <c r="I6" s="10">
        <f t="shared" si="6"/>
        <v>370.416</v>
      </c>
      <c r="J6" s="10">
        <f t="shared" si="7"/>
        <v>432.152</v>
      </c>
      <c r="K6" s="10">
        <f t="shared" si="8"/>
        <v>493.888</v>
      </c>
      <c r="L6" s="10">
        <f t="shared" si="9"/>
        <v>555.624</v>
      </c>
      <c r="M6" s="10">
        <f t="shared" si="10"/>
        <v>617.36</v>
      </c>
      <c r="N6" s="10">
        <f t="shared" si="11"/>
        <v>679.096</v>
      </c>
    </row>
    <row r="7">
      <c r="A7" s="1"/>
      <c r="B7" s="7" t="s">
        <v>17</v>
      </c>
      <c r="C7" s="8">
        <v>32.703</v>
      </c>
      <c r="D7" s="9">
        <f t="shared" si="1"/>
        <v>65.406</v>
      </c>
      <c r="E7" s="10">
        <f t="shared" si="2"/>
        <v>130.812</v>
      </c>
      <c r="F7" s="10">
        <f t="shared" si="3"/>
        <v>196.218</v>
      </c>
      <c r="G7" s="10">
        <f t="shared" si="4"/>
        <v>261.624</v>
      </c>
      <c r="H7" s="10">
        <f t="shared" si="5"/>
        <v>327.03</v>
      </c>
      <c r="I7" s="10">
        <f t="shared" si="6"/>
        <v>392.436</v>
      </c>
      <c r="J7" s="10">
        <f t="shared" si="7"/>
        <v>457.842</v>
      </c>
      <c r="K7" s="10">
        <f t="shared" si="8"/>
        <v>523.248</v>
      </c>
      <c r="L7" s="10">
        <f t="shared" si="9"/>
        <v>588.654</v>
      </c>
      <c r="M7" s="10">
        <f t="shared" si="10"/>
        <v>654.06</v>
      </c>
      <c r="N7" s="10">
        <f t="shared" si="11"/>
        <v>719.466</v>
      </c>
    </row>
    <row r="8">
      <c r="A8" s="1"/>
      <c r="B8" s="7" t="s">
        <v>18</v>
      </c>
      <c r="C8" s="8">
        <v>34.648</v>
      </c>
      <c r="D8" s="9">
        <f t="shared" si="1"/>
        <v>69.296</v>
      </c>
      <c r="E8" s="10">
        <f t="shared" si="2"/>
        <v>138.592</v>
      </c>
      <c r="F8" s="10">
        <f t="shared" si="3"/>
        <v>207.888</v>
      </c>
      <c r="G8" s="10">
        <f t="shared" si="4"/>
        <v>277.184</v>
      </c>
      <c r="H8" s="10">
        <f t="shared" si="5"/>
        <v>346.48</v>
      </c>
      <c r="I8" s="10">
        <f t="shared" si="6"/>
        <v>415.776</v>
      </c>
      <c r="J8" s="10">
        <f t="shared" si="7"/>
        <v>485.072</v>
      </c>
      <c r="K8" s="10">
        <f t="shared" si="8"/>
        <v>554.368</v>
      </c>
      <c r="L8" s="10">
        <f t="shared" si="9"/>
        <v>623.664</v>
      </c>
      <c r="M8" s="10">
        <f t="shared" si="10"/>
        <v>692.96</v>
      </c>
      <c r="N8" s="10">
        <f t="shared" si="11"/>
        <v>762.256</v>
      </c>
    </row>
    <row r="9">
      <c r="A9" s="1"/>
      <c r="B9" s="7" t="s">
        <v>19</v>
      </c>
      <c r="C9" s="8">
        <v>36.708</v>
      </c>
      <c r="D9" s="9">
        <f t="shared" si="1"/>
        <v>73.416</v>
      </c>
      <c r="E9" s="10">
        <f t="shared" si="2"/>
        <v>146.832</v>
      </c>
      <c r="F9" s="10">
        <f t="shared" si="3"/>
        <v>220.248</v>
      </c>
      <c r="G9" s="10">
        <f t="shared" si="4"/>
        <v>293.664</v>
      </c>
      <c r="H9" s="10">
        <f t="shared" si="5"/>
        <v>367.08</v>
      </c>
      <c r="I9" s="10">
        <f t="shared" si="6"/>
        <v>440.496</v>
      </c>
      <c r="J9" s="10">
        <f t="shared" si="7"/>
        <v>513.912</v>
      </c>
      <c r="K9" s="10">
        <f t="shared" si="8"/>
        <v>587.328</v>
      </c>
      <c r="L9" s="10">
        <f t="shared" si="9"/>
        <v>660.744</v>
      </c>
      <c r="M9" s="10">
        <f t="shared" si="10"/>
        <v>734.16</v>
      </c>
      <c r="N9" s="10">
        <f t="shared" si="11"/>
        <v>807.576</v>
      </c>
    </row>
    <row r="10">
      <c r="A10" s="1"/>
      <c r="B10" s="7" t="s">
        <v>20</v>
      </c>
      <c r="C10" s="8">
        <v>38.891</v>
      </c>
      <c r="D10" s="9">
        <f t="shared" si="1"/>
        <v>77.782</v>
      </c>
      <c r="E10" s="10">
        <f t="shared" si="2"/>
        <v>155.564</v>
      </c>
      <c r="F10" s="10">
        <f t="shared" si="3"/>
        <v>233.346</v>
      </c>
      <c r="G10" s="10">
        <f t="shared" si="4"/>
        <v>311.128</v>
      </c>
      <c r="H10" s="10">
        <f t="shared" si="5"/>
        <v>388.91</v>
      </c>
      <c r="I10" s="10">
        <f t="shared" si="6"/>
        <v>466.692</v>
      </c>
      <c r="J10" s="10">
        <f t="shared" si="7"/>
        <v>544.474</v>
      </c>
      <c r="K10" s="10">
        <f t="shared" si="8"/>
        <v>622.256</v>
      </c>
      <c r="L10" s="10">
        <f t="shared" si="9"/>
        <v>700.038</v>
      </c>
      <c r="M10" s="10">
        <f t="shared" si="10"/>
        <v>777.82</v>
      </c>
      <c r="N10" s="10">
        <f t="shared" si="11"/>
        <v>855.602</v>
      </c>
    </row>
    <row r="11">
      <c r="A11" s="1"/>
      <c r="B11" s="7" t="s">
        <v>21</v>
      </c>
      <c r="C11" s="8">
        <v>41.203</v>
      </c>
      <c r="D11" s="9">
        <f t="shared" si="1"/>
        <v>82.406</v>
      </c>
      <c r="E11" s="10">
        <f t="shared" si="2"/>
        <v>164.812</v>
      </c>
      <c r="F11" s="10">
        <f t="shared" si="3"/>
        <v>247.218</v>
      </c>
      <c r="G11" s="10">
        <f t="shared" si="4"/>
        <v>329.624</v>
      </c>
      <c r="H11" s="10">
        <f t="shared" si="5"/>
        <v>412.03</v>
      </c>
      <c r="I11" s="10">
        <f t="shared" si="6"/>
        <v>494.436</v>
      </c>
      <c r="J11" s="10">
        <f t="shared" si="7"/>
        <v>576.842</v>
      </c>
      <c r="K11" s="10">
        <f t="shared" si="8"/>
        <v>659.248</v>
      </c>
      <c r="L11" s="10">
        <f t="shared" si="9"/>
        <v>741.654</v>
      </c>
      <c r="M11" s="10">
        <f t="shared" si="10"/>
        <v>824.06</v>
      </c>
      <c r="N11" s="10">
        <f t="shared" si="11"/>
        <v>906.466</v>
      </c>
    </row>
    <row r="12">
      <c r="A12" s="1"/>
      <c r="B12" s="7" t="s">
        <v>22</v>
      </c>
      <c r="C12" s="8">
        <v>43.654</v>
      </c>
      <c r="D12" s="9">
        <f t="shared" si="1"/>
        <v>87.308</v>
      </c>
      <c r="E12" s="10">
        <f t="shared" si="2"/>
        <v>174.616</v>
      </c>
      <c r="F12" s="10">
        <f t="shared" si="3"/>
        <v>261.924</v>
      </c>
      <c r="G12" s="10">
        <f t="shared" si="4"/>
        <v>349.232</v>
      </c>
      <c r="H12" s="10">
        <f t="shared" si="5"/>
        <v>436.54</v>
      </c>
      <c r="I12" s="10">
        <f t="shared" si="6"/>
        <v>523.848</v>
      </c>
      <c r="J12" s="10">
        <f t="shared" si="7"/>
        <v>611.156</v>
      </c>
      <c r="K12" s="10">
        <f t="shared" si="8"/>
        <v>698.464</v>
      </c>
      <c r="L12" s="10">
        <f t="shared" si="9"/>
        <v>785.772</v>
      </c>
      <c r="M12" s="10">
        <f t="shared" si="10"/>
        <v>873.08</v>
      </c>
      <c r="N12" s="10">
        <f t="shared" si="11"/>
        <v>960.388</v>
      </c>
    </row>
    <row r="13">
      <c r="A13" s="1"/>
      <c r="B13" s="7" t="s">
        <v>23</v>
      </c>
      <c r="C13" s="8">
        <v>46.249</v>
      </c>
      <c r="D13" s="9">
        <f t="shared" si="1"/>
        <v>92.498</v>
      </c>
      <c r="E13" s="10">
        <f t="shared" si="2"/>
        <v>184.996</v>
      </c>
      <c r="F13" s="10">
        <f t="shared" si="3"/>
        <v>277.494</v>
      </c>
      <c r="G13" s="10">
        <f t="shared" si="4"/>
        <v>369.992</v>
      </c>
      <c r="H13" s="10">
        <f t="shared" si="5"/>
        <v>462.49</v>
      </c>
      <c r="I13" s="10">
        <f t="shared" si="6"/>
        <v>554.988</v>
      </c>
      <c r="J13" s="10">
        <f t="shared" si="7"/>
        <v>647.486</v>
      </c>
      <c r="K13" s="10">
        <f t="shared" si="8"/>
        <v>739.984</v>
      </c>
      <c r="L13" s="10">
        <f t="shared" si="9"/>
        <v>832.482</v>
      </c>
      <c r="M13" s="10">
        <f t="shared" si="10"/>
        <v>924.98</v>
      </c>
      <c r="N13" s="10">
        <f t="shared" si="11"/>
        <v>1017.478</v>
      </c>
    </row>
    <row r="14">
      <c r="A14" s="1"/>
      <c r="B14" s="7" t="s">
        <v>24</v>
      </c>
      <c r="C14" s="8">
        <v>48.999</v>
      </c>
      <c r="D14" s="9">
        <f t="shared" si="1"/>
        <v>97.998</v>
      </c>
      <c r="E14" s="10">
        <f t="shared" si="2"/>
        <v>195.996</v>
      </c>
      <c r="F14" s="10">
        <f t="shared" si="3"/>
        <v>293.994</v>
      </c>
      <c r="G14" s="10">
        <f t="shared" si="4"/>
        <v>391.992</v>
      </c>
      <c r="H14" s="10">
        <f t="shared" si="5"/>
        <v>489.99</v>
      </c>
      <c r="I14" s="10">
        <f t="shared" si="6"/>
        <v>587.988</v>
      </c>
      <c r="J14" s="10">
        <f t="shared" si="7"/>
        <v>685.986</v>
      </c>
      <c r="K14" s="10">
        <f t="shared" si="8"/>
        <v>783.984</v>
      </c>
      <c r="L14" s="10">
        <f t="shared" si="9"/>
        <v>881.982</v>
      </c>
      <c r="M14" s="10">
        <f t="shared" si="10"/>
        <v>979.98</v>
      </c>
      <c r="N14" s="10">
        <f t="shared" si="11"/>
        <v>1077.978</v>
      </c>
    </row>
    <row r="15">
      <c r="A15" s="1"/>
      <c r="B15" s="7" t="s">
        <v>25</v>
      </c>
      <c r="C15" s="8">
        <v>51.913</v>
      </c>
      <c r="D15" s="9">
        <f t="shared" si="1"/>
        <v>103.826</v>
      </c>
      <c r="E15" s="10">
        <f t="shared" si="2"/>
        <v>207.652</v>
      </c>
      <c r="F15" s="10">
        <f t="shared" si="3"/>
        <v>311.478</v>
      </c>
      <c r="G15" s="10">
        <f t="shared" si="4"/>
        <v>415.304</v>
      </c>
      <c r="H15" s="10">
        <f t="shared" si="5"/>
        <v>519.13</v>
      </c>
      <c r="I15" s="10">
        <f t="shared" si="6"/>
        <v>622.956</v>
      </c>
      <c r="J15" s="10">
        <f t="shared" si="7"/>
        <v>726.782</v>
      </c>
      <c r="K15" s="10">
        <f t="shared" si="8"/>
        <v>830.608</v>
      </c>
      <c r="L15" s="10">
        <f t="shared" si="9"/>
        <v>934.434</v>
      </c>
      <c r="M15" s="10">
        <f t="shared" si="10"/>
        <v>1038.26</v>
      </c>
      <c r="N15" s="10">
        <f t="shared" si="11"/>
        <v>1142.086</v>
      </c>
    </row>
    <row r="16">
      <c r="A16" s="1"/>
      <c r="B16" s="11" t="s">
        <v>26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/>
      <c r="B17" s="5" t="s">
        <v>1</v>
      </c>
      <c r="C17" s="5" t="s">
        <v>2</v>
      </c>
      <c r="D17" s="12" t="s">
        <v>27</v>
      </c>
      <c r="E17" s="12" t="s">
        <v>28</v>
      </c>
      <c r="F17" s="12" t="s">
        <v>29</v>
      </c>
      <c r="G17" s="12" t="s">
        <v>30</v>
      </c>
      <c r="H17" s="12" t="s">
        <v>31</v>
      </c>
      <c r="I17" s="12" t="s">
        <v>32</v>
      </c>
      <c r="J17" s="12" t="s">
        <v>33</v>
      </c>
      <c r="K17" s="12" t="s">
        <v>34</v>
      </c>
      <c r="L17" s="12" t="s">
        <v>35</v>
      </c>
      <c r="M17" s="12" t="s">
        <v>36</v>
      </c>
      <c r="N17" s="12" t="s">
        <v>37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/>
      <c r="B18" s="7" t="s">
        <v>14</v>
      </c>
      <c r="C18" s="8">
        <v>27.5</v>
      </c>
      <c r="D18" s="13">
        <f t="shared" ref="D18:D29" si="12">PRODUCT(C4,3)</f>
        <v>82.5</v>
      </c>
      <c r="E18" s="13">
        <f t="shared" ref="E18:E29" si="13">PRODUCT(C4,5)</f>
        <v>137.5</v>
      </c>
      <c r="F18" s="13">
        <f t="shared" ref="F18:F29" si="14">PRODUCT(C4,7)</f>
        <v>192.5</v>
      </c>
      <c r="G18" s="13">
        <f t="shared" ref="G18:G29" si="15">PRODUCT(C4,9)</f>
        <v>247.5</v>
      </c>
      <c r="H18" s="13">
        <f t="shared" ref="H18:H29" si="16">PRODUCT(C4,11)</f>
        <v>302.5</v>
      </c>
      <c r="I18" s="13">
        <f t="shared" ref="I18:I29" si="17">PRODUCT(C4,13)</f>
        <v>357.5</v>
      </c>
      <c r="J18" s="13">
        <f t="shared" ref="J18:J29" si="18">PRODUCT(C4,15)</f>
        <v>412.5</v>
      </c>
      <c r="K18" s="13">
        <f t="shared" ref="K18:K29" si="19">PRODUCT(C4,17)</f>
        <v>467.5</v>
      </c>
      <c r="L18" s="13">
        <f t="shared" ref="L18:L29" si="20">PRODUCT(C4,19)</f>
        <v>522.5</v>
      </c>
      <c r="M18" s="13">
        <f t="shared" ref="M18:M29" si="21">PRODUCT(C4,21)</f>
        <v>577.5</v>
      </c>
      <c r="N18" s="13">
        <f t="shared" ref="N18:N29" si="22">PRODUCT(C4,23)</f>
        <v>632.5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/>
      <c r="B19" s="7" t="s">
        <v>15</v>
      </c>
      <c r="C19" s="8">
        <v>29.135</v>
      </c>
      <c r="D19" s="13">
        <f t="shared" si="12"/>
        <v>87.405</v>
      </c>
      <c r="E19" s="13">
        <f t="shared" si="13"/>
        <v>145.675</v>
      </c>
      <c r="F19" s="13">
        <f t="shared" si="14"/>
        <v>203.945</v>
      </c>
      <c r="G19" s="13">
        <f t="shared" si="15"/>
        <v>262.215</v>
      </c>
      <c r="H19" s="13">
        <f t="shared" si="16"/>
        <v>320.485</v>
      </c>
      <c r="I19" s="13">
        <f t="shared" si="17"/>
        <v>378.755</v>
      </c>
      <c r="J19" s="13">
        <f t="shared" si="18"/>
        <v>437.025</v>
      </c>
      <c r="K19" s="13">
        <f t="shared" si="19"/>
        <v>495.295</v>
      </c>
      <c r="L19" s="13">
        <f t="shared" si="20"/>
        <v>553.565</v>
      </c>
      <c r="M19" s="13">
        <f t="shared" si="21"/>
        <v>611.835</v>
      </c>
      <c r="N19" s="13">
        <f t="shared" si="22"/>
        <v>670.105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/>
      <c r="B20" s="7" t="s">
        <v>16</v>
      </c>
      <c r="C20" s="8">
        <v>30.868</v>
      </c>
      <c r="D20" s="13">
        <f t="shared" si="12"/>
        <v>92.604</v>
      </c>
      <c r="E20" s="13">
        <f t="shared" si="13"/>
        <v>154.34</v>
      </c>
      <c r="F20" s="13">
        <f t="shared" si="14"/>
        <v>216.076</v>
      </c>
      <c r="G20" s="13">
        <f t="shared" si="15"/>
        <v>277.812</v>
      </c>
      <c r="H20" s="13">
        <f t="shared" si="16"/>
        <v>339.548</v>
      </c>
      <c r="I20" s="13">
        <f t="shared" si="17"/>
        <v>401.284</v>
      </c>
      <c r="J20" s="13">
        <f t="shared" si="18"/>
        <v>463.02</v>
      </c>
      <c r="K20" s="13">
        <f t="shared" si="19"/>
        <v>524.756</v>
      </c>
      <c r="L20" s="13">
        <f t="shared" si="20"/>
        <v>586.492</v>
      </c>
      <c r="M20" s="13">
        <f t="shared" si="21"/>
        <v>648.228</v>
      </c>
      <c r="N20" s="13">
        <f t="shared" si="22"/>
        <v>709.964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/>
      <c r="B21" s="7" t="s">
        <v>17</v>
      </c>
      <c r="C21" s="8">
        <v>32.703</v>
      </c>
      <c r="D21" s="13">
        <f t="shared" si="12"/>
        <v>98.109</v>
      </c>
      <c r="E21" s="13">
        <f t="shared" si="13"/>
        <v>163.515</v>
      </c>
      <c r="F21" s="13">
        <f t="shared" si="14"/>
        <v>228.921</v>
      </c>
      <c r="G21" s="13">
        <f t="shared" si="15"/>
        <v>294.327</v>
      </c>
      <c r="H21" s="13">
        <f t="shared" si="16"/>
        <v>359.733</v>
      </c>
      <c r="I21" s="13">
        <f t="shared" si="17"/>
        <v>425.139</v>
      </c>
      <c r="J21" s="13">
        <f t="shared" si="18"/>
        <v>490.545</v>
      </c>
      <c r="K21" s="13">
        <f t="shared" si="19"/>
        <v>555.951</v>
      </c>
      <c r="L21" s="13">
        <f t="shared" si="20"/>
        <v>621.357</v>
      </c>
      <c r="M21" s="13">
        <f t="shared" si="21"/>
        <v>686.763</v>
      </c>
      <c r="N21" s="13">
        <f t="shared" si="22"/>
        <v>752.169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/>
      <c r="B22" s="7" t="s">
        <v>18</v>
      </c>
      <c r="C22" s="8">
        <v>34.648</v>
      </c>
      <c r="D22" s="13">
        <f t="shared" si="12"/>
        <v>103.944</v>
      </c>
      <c r="E22" s="13">
        <f t="shared" si="13"/>
        <v>173.24</v>
      </c>
      <c r="F22" s="13">
        <f t="shared" si="14"/>
        <v>242.536</v>
      </c>
      <c r="G22" s="13">
        <f t="shared" si="15"/>
        <v>311.832</v>
      </c>
      <c r="H22" s="13">
        <f t="shared" si="16"/>
        <v>381.128</v>
      </c>
      <c r="I22" s="13">
        <f t="shared" si="17"/>
        <v>450.424</v>
      </c>
      <c r="J22" s="13">
        <f t="shared" si="18"/>
        <v>519.72</v>
      </c>
      <c r="K22" s="13">
        <f t="shared" si="19"/>
        <v>589.016</v>
      </c>
      <c r="L22" s="13">
        <f t="shared" si="20"/>
        <v>658.312</v>
      </c>
      <c r="M22" s="13">
        <f t="shared" si="21"/>
        <v>727.608</v>
      </c>
      <c r="N22" s="13">
        <f t="shared" si="22"/>
        <v>796.904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/>
      <c r="B23" s="7" t="s">
        <v>19</v>
      </c>
      <c r="C23" s="8">
        <v>36.708</v>
      </c>
      <c r="D23" s="13">
        <f t="shared" si="12"/>
        <v>110.124</v>
      </c>
      <c r="E23" s="13">
        <f t="shared" si="13"/>
        <v>183.54</v>
      </c>
      <c r="F23" s="13">
        <f t="shared" si="14"/>
        <v>256.956</v>
      </c>
      <c r="G23" s="13">
        <f t="shared" si="15"/>
        <v>330.372</v>
      </c>
      <c r="H23" s="13">
        <f t="shared" si="16"/>
        <v>403.788</v>
      </c>
      <c r="I23" s="13">
        <f t="shared" si="17"/>
        <v>477.204</v>
      </c>
      <c r="J23" s="13">
        <f t="shared" si="18"/>
        <v>550.62</v>
      </c>
      <c r="K23" s="13">
        <f t="shared" si="19"/>
        <v>624.036</v>
      </c>
      <c r="L23" s="13">
        <f t="shared" si="20"/>
        <v>697.452</v>
      </c>
      <c r="M23" s="13">
        <f t="shared" si="21"/>
        <v>770.868</v>
      </c>
      <c r="N23" s="13">
        <f t="shared" si="22"/>
        <v>844.284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/>
      <c r="B24" s="7" t="s">
        <v>20</v>
      </c>
      <c r="C24" s="8">
        <v>38.891</v>
      </c>
      <c r="D24" s="13">
        <f t="shared" si="12"/>
        <v>116.673</v>
      </c>
      <c r="E24" s="13">
        <f t="shared" si="13"/>
        <v>194.455</v>
      </c>
      <c r="F24" s="13">
        <f t="shared" si="14"/>
        <v>272.237</v>
      </c>
      <c r="G24" s="13">
        <f t="shared" si="15"/>
        <v>350.019</v>
      </c>
      <c r="H24" s="13">
        <f t="shared" si="16"/>
        <v>427.801</v>
      </c>
      <c r="I24" s="13">
        <f t="shared" si="17"/>
        <v>505.583</v>
      </c>
      <c r="J24" s="13">
        <f t="shared" si="18"/>
        <v>583.365</v>
      </c>
      <c r="K24" s="13">
        <f t="shared" si="19"/>
        <v>661.147</v>
      </c>
      <c r="L24" s="13">
        <f t="shared" si="20"/>
        <v>738.929</v>
      </c>
      <c r="M24" s="13">
        <f t="shared" si="21"/>
        <v>816.711</v>
      </c>
      <c r="N24" s="13">
        <f t="shared" si="22"/>
        <v>894.493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/>
      <c r="B25" s="7" t="s">
        <v>21</v>
      </c>
      <c r="C25" s="8">
        <v>41.203</v>
      </c>
      <c r="D25" s="13">
        <f t="shared" si="12"/>
        <v>123.609</v>
      </c>
      <c r="E25" s="13">
        <f t="shared" si="13"/>
        <v>206.015</v>
      </c>
      <c r="F25" s="13">
        <f t="shared" si="14"/>
        <v>288.421</v>
      </c>
      <c r="G25" s="13">
        <f t="shared" si="15"/>
        <v>370.827</v>
      </c>
      <c r="H25" s="13">
        <f t="shared" si="16"/>
        <v>453.233</v>
      </c>
      <c r="I25" s="13">
        <f t="shared" si="17"/>
        <v>535.639</v>
      </c>
      <c r="J25" s="13">
        <f t="shared" si="18"/>
        <v>618.045</v>
      </c>
      <c r="K25" s="13">
        <f t="shared" si="19"/>
        <v>700.451</v>
      </c>
      <c r="L25" s="13">
        <f t="shared" si="20"/>
        <v>782.857</v>
      </c>
      <c r="M25" s="13">
        <f t="shared" si="21"/>
        <v>865.263</v>
      </c>
      <c r="N25" s="13">
        <f t="shared" si="22"/>
        <v>947.669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/>
      <c r="B26" s="7" t="s">
        <v>22</v>
      </c>
      <c r="C26" s="8">
        <v>43.654</v>
      </c>
      <c r="D26" s="13">
        <f t="shared" si="12"/>
        <v>130.962</v>
      </c>
      <c r="E26" s="13">
        <f t="shared" si="13"/>
        <v>218.27</v>
      </c>
      <c r="F26" s="13">
        <f t="shared" si="14"/>
        <v>305.578</v>
      </c>
      <c r="G26" s="13">
        <f t="shared" si="15"/>
        <v>392.886</v>
      </c>
      <c r="H26" s="13">
        <f t="shared" si="16"/>
        <v>480.194</v>
      </c>
      <c r="I26" s="13">
        <f t="shared" si="17"/>
        <v>567.502</v>
      </c>
      <c r="J26" s="13">
        <f t="shared" si="18"/>
        <v>654.81</v>
      </c>
      <c r="K26" s="13">
        <f t="shared" si="19"/>
        <v>742.118</v>
      </c>
      <c r="L26" s="13">
        <f t="shared" si="20"/>
        <v>829.426</v>
      </c>
      <c r="M26" s="13">
        <f t="shared" si="21"/>
        <v>916.734</v>
      </c>
      <c r="N26" s="13">
        <f t="shared" si="22"/>
        <v>1004.042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/>
      <c r="B27" s="7" t="s">
        <v>23</v>
      </c>
      <c r="C27" s="8">
        <v>46.249</v>
      </c>
      <c r="D27" s="13">
        <f t="shared" si="12"/>
        <v>138.747</v>
      </c>
      <c r="E27" s="13">
        <f t="shared" si="13"/>
        <v>231.245</v>
      </c>
      <c r="F27" s="13">
        <f t="shared" si="14"/>
        <v>323.743</v>
      </c>
      <c r="G27" s="13">
        <f t="shared" si="15"/>
        <v>416.241</v>
      </c>
      <c r="H27" s="13">
        <f t="shared" si="16"/>
        <v>508.739</v>
      </c>
      <c r="I27" s="13">
        <f t="shared" si="17"/>
        <v>601.237</v>
      </c>
      <c r="J27" s="13">
        <f t="shared" si="18"/>
        <v>693.735</v>
      </c>
      <c r="K27" s="13">
        <f t="shared" si="19"/>
        <v>786.233</v>
      </c>
      <c r="L27" s="13">
        <f t="shared" si="20"/>
        <v>878.731</v>
      </c>
      <c r="M27" s="13">
        <f t="shared" si="21"/>
        <v>971.229</v>
      </c>
      <c r="N27" s="13">
        <f t="shared" si="22"/>
        <v>1063.727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/>
      <c r="B28" s="7" t="s">
        <v>24</v>
      </c>
      <c r="C28" s="8">
        <v>48.999</v>
      </c>
      <c r="D28" s="13">
        <f t="shared" si="12"/>
        <v>146.997</v>
      </c>
      <c r="E28" s="13">
        <f t="shared" si="13"/>
        <v>244.995</v>
      </c>
      <c r="F28" s="13">
        <f t="shared" si="14"/>
        <v>342.993</v>
      </c>
      <c r="G28" s="13">
        <f t="shared" si="15"/>
        <v>440.991</v>
      </c>
      <c r="H28" s="13">
        <f t="shared" si="16"/>
        <v>538.989</v>
      </c>
      <c r="I28" s="13">
        <f t="shared" si="17"/>
        <v>636.987</v>
      </c>
      <c r="J28" s="13">
        <f t="shared" si="18"/>
        <v>734.985</v>
      </c>
      <c r="K28" s="13">
        <f t="shared" si="19"/>
        <v>832.983</v>
      </c>
      <c r="L28" s="13">
        <f t="shared" si="20"/>
        <v>930.981</v>
      </c>
      <c r="M28" s="13">
        <f t="shared" si="21"/>
        <v>1028.979</v>
      </c>
      <c r="N28" s="13">
        <f t="shared" si="22"/>
        <v>1126.977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/>
      <c r="B29" s="7" t="s">
        <v>25</v>
      </c>
      <c r="C29" s="8">
        <v>51.913</v>
      </c>
      <c r="D29" s="13">
        <f t="shared" si="12"/>
        <v>155.739</v>
      </c>
      <c r="E29" s="13">
        <f t="shared" si="13"/>
        <v>259.565</v>
      </c>
      <c r="F29" s="13">
        <f t="shared" si="14"/>
        <v>363.391</v>
      </c>
      <c r="G29" s="13">
        <f t="shared" si="15"/>
        <v>467.217</v>
      </c>
      <c r="H29" s="13">
        <f t="shared" si="16"/>
        <v>571.043</v>
      </c>
      <c r="I29" s="13">
        <f t="shared" si="17"/>
        <v>674.869</v>
      </c>
      <c r="J29" s="13">
        <f t="shared" si="18"/>
        <v>778.695</v>
      </c>
      <c r="K29" s="13">
        <f t="shared" si="19"/>
        <v>882.521</v>
      </c>
      <c r="L29" s="13">
        <f t="shared" si="20"/>
        <v>986.347</v>
      </c>
      <c r="M29" s="13">
        <f t="shared" si="21"/>
        <v>1090.173</v>
      </c>
      <c r="N29" s="13">
        <f t="shared" si="22"/>
        <v>1193.999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mergeCells count="2">
    <mergeCell ref="B2:N2"/>
    <mergeCell ref="B16:N16"/>
  </mergeCells>
  <drawing r:id="rId1"/>
</worksheet>
</file>