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ysprofiles.adm.vvsu.ru\STUDENTRPROFILES$\kalash20082004\Desktop\"/>
    </mc:Choice>
  </mc:AlternateContent>
  <bookViews>
    <workbookView minimized="1" xWindow="0" yWindow="0" windowWidth="28800" windowHeight="1237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5" l="1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6" i="5"/>
  <c r="P5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3" i="5"/>
  <c r="P3" i="5" s="1"/>
  <c r="F62" i="5"/>
  <c r="G62" i="5"/>
  <c r="H62" i="5"/>
  <c r="I62" i="5"/>
  <c r="J62" i="5"/>
  <c r="K62" i="5"/>
  <c r="L62" i="5"/>
  <c r="M62" i="5"/>
  <c r="N62" i="5"/>
  <c r="E62" i="5"/>
  <c r="F61" i="5"/>
  <c r="G61" i="5"/>
  <c r="H61" i="5"/>
  <c r="I61" i="5"/>
  <c r="J61" i="5"/>
  <c r="K61" i="5"/>
  <c r="L61" i="5"/>
  <c r="M61" i="5"/>
  <c r="N61" i="5"/>
  <c r="E61" i="5"/>
  <c r="F60" i="5"/>
  <c r="G60" i="5"/>
  <c r="H60" i="5"/>
  <c r="I60" i="5"/>
  <c r="J60" i="5"/>
  <c r="K60" i="5"/>
  <c r="L60" i="5"/>
  <c r="M60" i="5"/>
  <c r="N60" i="5"/>
  <c r="E60" i="5"/>
  <c r="F59" i="5"/>
  <c r="G59" i="5"/>
  <c r="H59" i="5"/>
  <c r="I59" i="5"/>
  <c r="J59" i="5"/>
  <c r="K59" i="5"/>
  <c r="L59" i="5"/>
  <c r="M59" i="5"/>
  <c r="N59" i="5"/>
  <c r="E59" i="5"/>
  <c r="F58" i="5"/>
  <c r="G58" i="5"/>
  <c r="H58" i="5"/>
  <c r="I58" i="5"/>
  <c r="J58" i="5"/>
  <c r="K58" i="5"/>
  <c r="L58" i="5"/>
  <c r="M58" i="5"/>
  <c r="N58" i="5"/>
  <c r="E58" i="5"/>
  <c r="G57" i="5"/>
  <c r="H57" i="5"/>
  <c r="I57" i="5"/>
  <c r="J57" i="5"/>
  <c r="K57" i="5"/>
  <c r="L57" i="5"/>
  <c r="M57" i="5"/>
  <c r="N57" i="5"/>
  <c r="E57" i="5"/>
  <c r="F56" i="5"/>
  <c r="G56" i="5"/>
  <c r="H56" i="5"/>
  <c r="I56" i="5"/>
  <c r="J56" i="5"/>
  <c r="K56" i="5"/>
  <c r="L56" i="5"/>
  <c r="M56" i="5"/>
  <c r="N56" i="5"/>
  <c r="E56" i="5"/>
  <c r="E55" i="5"/>
  <c r="F55" i="5"/>
  <c r="G55" i="5"/>
  <c r="H55" i="5"/>
  <c r="I55" i="5"/>
  <c r="J55" i="5"/>
  <c r="K55" i="5"/>
  <c r="L55" i="5"/>
  <c r="M55" i="5"/>
  <c r="N55" i="5"/>
  <c r="G54" i="5"/>
  <c r="H54" i="5"/>
  <c r="I54" i="5"/>
  <c r="J54" i="5"/>
  <c r="K54" i="5"/>
  <c r="L54" i="5"/>
  <c r="M54" i="5"/>
  <c r="N54" i="5"/>
  <c r="G53" i="5"/>
  <c r="H53" i="5"/>
  <c r="I53" i="5"/>
  <c r="J53" i="5"/>
  <c r="K53" i="5"/>
  <c r="L53" i="5"/>
  <c r="M53" i="5"/>
  <c r="N53" i="5"/>
  <c r="F52" i="5"/>
  <c r="G52" i="5"/>
  <c r="H52" i="5"/>
  <c r="I52" i="5"/>
  <c r="J52" i="5"/>
  <c r="K52" i="5"/>
  <c r="L52" i="5"/>
  <c r="M52" i="5"/>
  <c r="N52" i="5"/>
  <c r="E52" i="5"/>
  <c r="F51" i="5"/>
  <c r="G51" i="5"/>
  <c r="H51" i="5"/>
  <c r="I51" i="5"/>
  <c r="J51" i="5"/>
  <c r="K51" i="5"/>
  <c r="L51" i="5"/>
  <c r="M51" i="5"/>
  <c r="N51" i="5"/>
  <c r="E51" i="5"/>
  <c r="F50" i="5"/>
  <c r="G50" i="5"/>
  <c r="H50" i="5"/>
  <c r="I50" i="5"/>
  <c r="J50" i="5"/>
  <c r="K50" i="5"/>
  <c r="L50" i="5"/>
  <c r="M50" i="5"/>
  <c r="N50" i="5"/>
  <c r="E50" i="5"/>
  <c r="F49" i="5"/>
  <c r="G49" i="5"/>
  <c r="H49" i="5"/>
  <c r="I49" i="5"/>
  <c r="J49" i="5"/>
  <c r="K49" i="5"/>
  <c r="L49" i="5"/>
  <c r="M49" i="5"/>
  <c r="N49" i="5"/>
  <c r="E49" i="5"/>
  <c r="F48" i="5"/>
  <c r="G48" i="5"/>
  <c r="H48" i="5"/>
  <c r="I48" i="5"/>
  <c r="J48" i="5"/>
  <c r="K48" i="5"/>
  <c r="L48" i="5"/>
  <c r="M48" i="5"/>
  <c r="N48" i="5"/>
  <c r="E48" i="5"/>
  <c r="N47" i="5"/>
  <c r="F47" i="5"/>
  <c r="G47" i="5"/>
  <c r="H47" i="5"/>
  <c r="I47" i="5"/>
  <c r="J47" i="5"/>
  <c r="K47" i="5"/>
  <c r="L47" i="5"/>
  <c r="M47" i="5"/>
  <c r="E47" i="5"/>
  <c r="F46" i="5"/>
  <c r="G46" i="5"/>
  <c r="H46" i="5"/>
  <c r="I46" i="5"/>
  <c r="J46" i="5"/>
  <c r="K46" i="5"/>
  <c r="L46" i="5"/>
  <c r="M46" i="5"/>
  <c r="N46" i="5"/>
  <c r="E46" i="5"/>
  <c r="F45" i="5"/>
  <c r="G45" i="5"/>
  <c r="H45" i="5"/>
  <c r="I45" i="5"/>
  <c r="J45" i="5"/>
  <c r="K45" i="5"/>
  <c r="L45" i="5"/>
  <c r="M45" i="5"/>
  <c r="N45" i="5"/>
  <c r="E45" i="5"/>
  <c r="F44" i="5"/>
  <c r="G44" i="5"/>
  <c r="H44" i="5"/>
  <c r="I44" i="5"/>
  <c r="J44" i="5"/>
  <c r="K44" i="5"/>
  <c r="L44" i="5"/>
  <c r="M44" i="5"/>
  <c r="N44" i="5"/>
  <c r="E44" i="5"/>
  <c r="F43" i="5"/>
  <c r="J43" i="5"/>
  <c r="K43" i="5"/>
  <c r="L43" i="5"/>
  <c r="M43" i="5"/>
  <c r="N43" i="5"/>
  <c r="E43" i="5"/>
  <c r="F42" i="5"/>
  <c r="G42" i="5"/>
  <c r="H42" i="5"/>
  <c r="I42" i="5"/>
  <c r="J42" i="5"/>
  <c r="K42" i="5"/>
  <c r="L42" i="5"/>
  <c r="M42" i="5"/>
  <c r="N42" i="5"/>
  <c r="E42" i="5"/>
  <c r="N41" i="5"/>
  <c r="F41" i="5"/>
  <c r="G41" i="5"/>
  <c r="H41" i="5"/>
  <c r="I41" i="5"/>
  <c r="J41" i="5"/>
  <c r="K41" i="5"/>
  <c r="L41" i="5"/>
  <c r="M41" i="5"/>
  <c r="E41" i="5"/>
  <c r="F40" i="5"/>
  <c r="G40" i="5"/>
  <c r="H40" i="5"/>
  <c r="I40" i="5"/>
  <c r="J40" i="5"/>
  <c r="K40" i="5"/>
  <c r="L40" i="5"/>
  <c r="M40" i="5"/>
  <c r="N40" i="5"/>
  <c r="E40" i="5"/>
  <c r="N39" i="5"/>
  <c r="M39" i="5"/>
  <c r="L39" i="5"/>
  <c r="K39" i="5"/>
  <c r="J39" i="5"/>
  <c r="I39" i="5"/>
  <c r="H39" i="5"/>
  <c r="G39" i="5"/>
  <c r="F39" i="5"/>
  <c r="E39" i="5"/>
  <c r="N38" i="5"/>
  <c r="F38" i="5"/>
  <c r="G38" i="5"/>
  <c r="H38" i="5"/>
  <c r="I38" i="5"/>
  <c r="J38" i="5"/>
  <c r="K38" i="5"/>
  <c r="L38" i="5"/>
  <c r="M38" i="5"/>
  <c r="E38" i="5"/>
  <c r="F36" i="5"/>
  <c r="G36" i="5"/>
  <c r="H36" i="5"/>
  <c r="I36" i="5"/>
  <c r="J36" i="5"/>
  <c r="K36" i="5"/>
  <c r="L36" i="5"/>
  <c r="M36" i="5"/>
  <c r="N36" i="5"/>
  <c r="E36" i="5"/>
  <c r="F35" i="5"/>
  <c r="G35" i="5"/>
  <c r="H35" i="5"/>
  <c r="I35" i="5"/>
  <c r="J35" i="5"/>
  <c r="K35" i="5"/>
  <c r="L35" i="5"/>
  <c r="M35" i="5"/>
  <c r="N35" i="5"/>
  <c r="E35" i="5"/>
  <c r="F34" i="5"/>
  <c r="G34" i="5"/>
  <c r="H34" i="5"/>
  <c r="I34" i="5"/>
  <c r="J34" i="5"/>
  <c r="K34" i="5"/>
  <c r="L34" i="5"/>
  <c r="M34" i="5"/>
  <c r="N34" i="5"/>
  <c r="E34" i="5"/>
  <c r="F32" i="5"/>
  <c r="G32" i="5"/>
  <c r="H32" i="5"/>
  <c r="I32" i="5"/>
  <c r="J32" i="5"/>
  <c r="K32" i="5"/>
  <c r="L32" i="5"/>
  <c r="M32" i="5"/>
  <c r="N32" i="5"/>
  <c r="E32" i="5"/>
  <c r="N31" i="5"/>
  <c r="M31" i="5"/>
  <c r="L31" i="5"/>
  <c r="K31" i="5"/>
  <c r="J31" i="5"/>
  <c r="H31" i="5"/>
  <c r="G31" i="5"/>
  <c r="F31" i="5"/>
  <c r="E31" i="5"/>
  <c r="F30" i="5"/>
  <c r="G30" i="5"/>
  <c r="H30" i="5"/>
  <c r="I30" i="5"/>
  <c r="J30" i="5"/>
  <c r="K30" i="5"/>
  <c r="L30" i="5"/>
  <c r="M30" i="5"/>
  <c r="N30" i="5"/>
  <c r="E30" i="5"/>
  <c r="F29" i="5"/>
  <c r="G29" i="5"/>
  <c r="H29" i="5"/>
  <c r="I29" i="5"/>
  <c r="J29" i="5"/>
  <c r="K29" i="5"/>
  <c r="L29" i="5"/>
  <c r="M29" i="5"/>
  <c r="N29" i="5"/>
  <c r="E29" i="5"/>
  <c r="N28" i="5"/>
  <c r="M28" i="5"/>
  <c r="L28" i="5"/>
  <c r="K28" i="5"/>
  <c r="J28" i="5"/>
  <c r="I28" i="5"/>
  <c r="H28" i="5"/>
  <c r="G28" i="5"/>
  <c r="F28" i="5"/>
  <c r="E28" i="5"/>
  <c r="N27" i="5"/>
  <c r="M27" i="5"/>
  <c r="L27" i="5"/>
  <c r="K27" i="5"/>
  <c r="J27" i="5"/>
  <c r="I27" i="5"/>
  <c r="H27" i="5"/>
  <c r="G27" i="5"/>
  <c r="F27" i="5"/>
  <c r="E27" i="5"/>
  <c r="N26" i="5"/>
  <c r="M26" i="5"/>
  <c r="L26" i="5"/>
  <c r="K26" i="5"/>
  <c r="J26" i="5"/>
  <c r="H26" i="5"/>
  <c r="G26" i="5"/>
  <c r="F26" i="5"/>
  <c r="E26" i="5"/>
  <c r="N25" i="5"/>
  <c r="M25" i="5"/>
  <c r="L25" i="5"/>
  <c r="K25" i="5"/>
  <c r="J25" i="5"/>
  <c r="H25" i="5"/>
  <c r="G25" i="5"/>
  <c r="F25" i="5"/>
  <c r="E25" i="5"/>
  <c r="F24" i="5"/>
  <c r="G24" i="5"/>
  <c r="H24" i="5"/>
  <c r="I24" i="5"/>
  <c r="J24" i="5"/>
  <c r="K24" i="5"/>
  <c r="L24" i="5"/>
  <c r="M24" i="5"/>
  <c r="N24" i="5"/>
  <c r="E24" i="5"/>
  <c r="F23" i="5"/>
  <c r="G23" i="5"/>
  <c r="H23" i="5"/>
  <c r="J23" i="5"/>
  <c r="K23" i="5"/>
  <c r="L23" i="5"/>
  <c r="M23" i="5"/>
  <c r="N23" i="5"/>
  <c r="E23" i="5"/>
  <c r="I23" i="5"/>
  <c r="F22" i="5"/>
  <c r="G22" i="5"/>
  <c r="H22" i="5"/>
  <c r="J22" i="5"/>
  <c r="K22" i="5"/>
  <c r="L22" i="5"/>
  <c r="M22" i="5"/>
  <c r="N22" i="5"/>
  <c r="E22" i="5"/>
  <c r="F21" i="5"/>
  <c r="G21" i="5"/>
  <c r="H21" i="5"/>
  <c r="J21" i="5"/>
  <c r="K21" i="5"/>
  <c r="L21" i="5"/>
  <c r="M21" i="5"/>
  <c r="N21" i="5"/>
  <c r="E21" i="5"/>
  <c r="F20" i="5"/>
  <c r="G20" i="5"/>
  <c r="H20" i="5"/>
  <c r="I20" i="5"/>
  <c r="J20" i="5"/>
  <c r="K20" i="5"/>
  <c r="L20" i="5"/>
  <c r="M20" i="5"/>
  <c r="N20" i="5"/>
  <c r="E20" i="5"/>
  <c r="F19" i="5"/>
  <c r="G19" i="5"/>
  <c r="H19" i="5"/>
  <c r="I19" i="5"/>
  <c r="J19" i="5"/>
  <c r="K19" i="5"/>
  <c r="L19" i="5"/>
  <c r="M19" i="5"/>
  <c r="N19" i="5"/>
  <c r="E19" i="5"/>
  <c r="F18" i="5"/>
  <c r="G18" i="5"/>
  <c r="H18" i="5"/>
  <c r="I18" i="5"/>
  <c r="J18" i="5"/>
  <c r="K18" i="5"/>
  <c r="L18" i="5"/>
  <c r="M18" i="5"/>
  <c r="N18" i="5"/>
  <c r="E18" i="5"/>
  <c r="F17" i="5"/>
  <c r="G17" i="5"/>
  <c r="H17" i="5"/>
  <c r="I17" i="5"/>
  <c r="J17" i="5"/>
  <c r="K17" i="5"/>
  <c r="L17" i="5"/>
  <c r="M17" i="5"/>
  <c r="N17" i="5"/>
  <c r="E17" i="5"/>
  <c r="F16" i="5"/>
  <c r="G16" i="5"/>
  <c r="H16" i="5"/>
  <c r="I16" i="5"/>
  <c r="J16" i="5"/>
  <c r="K16" i="5"/>
  <c r="L16" i="5"/>
  <c r="M16" i="5"/>
  <c r="N16" i="5"/>
  <c r="E16" i="5"/>
  <c r="N15" i="5"/>
  <c r="F15" i="5"/>
  <c r="G15" i="5"/>
  <c r="H15" i="5"/>
  <c r="I15" i="5"/>
  <c r="J15" i="5"/>
  <c r="K15" i="5"/>
  <c r="L15" i="5"/>
  <c r="M15" i="5"/>
  <c r="E15" i="5"/>
  <c r="F14" i="5"/>
  <c r="G14" i="5"/>
  <c r="H14" i="5"/>
  <c r="I14" i="5"/>
  <c r="J14" i="5"/>
  <c r="K14" i="5"/>
  <c r="L14" i="5"/>
  <c r="M14" i="5"/>
  <c r="N14" i="5"/>
  <c r="E14" i="5"/>
  <c r="E12" i="5"/>
  <c r="F13" i="5"/>
  <c r="G13" i="5"/>
  <c r="H13" i="5"/>
  <c r="I13" i="5"/>
  <c r="J13" i="5"/>
  <c r="K13" i="5"/>
  <c r="L13" i="5"/>
  <c r="M13" i="5"/>
  <c r="N13" i="5"/>
  <c r="E13" i="5"/>
  <c r="E11" i="5"/>
  <c r="F11" i="5"/>
  <c r="G11" i="5"/>
  <c r="H11" i="5"/>
  <c r="I11" i="5"/>
  <c r="J11" i="5"/>
  <c r="K11" i="5"/>
  <c r="L11" i="5"/>
  <c r="M11" i="5"/>
  <c r="N11" i="5"/>
  <c r="O63" i="3" l="1"/>
  <c r="N63" i="3"/>
  <c r="M63" i="3"/>
  <c r="L63" i="3"/>
  <c r="K63" i="3"/>
  <c r="J63" i="3"/>
  <c r="I63" i="3"/>
  <c r="H63" i="3"/>
  <c r="G63" i="3"/>
  <c r="F63" i="3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3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17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<sst xmlns="http://schemas.openxmlformats.org/spreadsheetml/2006/main" count="786" uniqueCount="157">
  <si>
    <t>№</t>
  </si>
  <si>
    <t>Кадастровый номер</t>
  </si>
  <si>
    <t>Местоположение</t>
  </si>
  <si>
    <t>Назначение</t>
  </si>
  <si>
    <t>S</t>
  </si>
  <si>
    <t>№ВРИ</t>
  </si>
  <si>
    <t>76:05:094402:1</t>
  </si>
  <si>
    <t>76:05:094402:2</t>
  </si>
  <si>
    <t>76:05:094402:3</t>
  </si>
  <si>
    <t>76:05:094402:4</t>
  </si>
  <si>
    <t>76:05:094402:5</t>
  </si>
  <si>
    <t>76:05:094402:6</t>
  </si>
  <si>
    <t>76:05:094402:7</t>
  </si>
  <si>
    <t>76:05:094402:8</t>
  </si>
  <si>
    <t>76:05:094402:9</t>
  </si>
  <si>
    <t>76:05:094402:10</t>
  </si>
  <si>
    <t>76:05:094402:11</t>
  </si>
  <si>
    <t>76:05:094402:12</t>
  </si>
  <si>
    <t>76:05:094402:13</t>
  </si>
  <si>
    <t>76:05:094402:14</t>
  </si>
  <si>
    <t>76:05:094402:15</t>
  </si>
  <si>
    <t>76:05:094402:16</t>
  </si>
  <si>
    <t>76:05:094402:17</t>
  </si>
  <si>
    <t>76:05:094402:18</t>
  </si>
  <si>
    <t>76:05:094402:19</t>
  </si>
  <si>
    <t>76:05:094402:20</t>
  </si>
  <si>
    <t>76:05:094402:21</t>
  </si>
  <si>
    <t>76:05:094402:22</t>
  </si>
  <si>
    <t>76:05:094402:23</t>
  </si>
  <si>
    <t>76:05:094402:24</t>
  </si>
  <si>
    <t>76:05:094402:25</t>
  </si>
  <si>
    <t>76:05:094402:26</t>
  </si>
  <si>
    <t>76:05:094402:27</t>
  </si>
  <si>
    <t>76:05:094402:28</t>
  </si>
  <si>
    <t>76:05:094402:29</t>
  </si>
  <si>
    <t>76:05:094402:30</t>
  </si>
  <si>
    <t>76:05:094402:31</t>
  </si>
  <si>
    <t>76:05:094402:32</t>
  </si>
  <si>
    <t>76:05:094402:33</t>
  </si>
  <si>
    <t>76:05:094402:34</t>
  </si>
  <si>
    <t>76:05:094402:35</t>
  </si>
  <si>
    <t>76:05:094402:36</t>
  </si>
  <si>
    <t>76:05:094402:37</t>
  </si>
  <si>
    <t>76:05:094402:38</t>
  </si>
  <si>
    <t>76:05:094402:39</t>
  </si>
  <si>
    <t>76:05:094402:40</t>
  </si>
  <si>
    <t>76:05:094402:41</t>
  </si>
  <si>
    <t>76:05:094402:42</t>
  </si>
  <si>
    <t>76:05:094402:43</t>
  </si>
  <si>
    <t>76:05:094402:44</t>
  </si>
  <si>
    <t>76:05:094402:45</t>
  </si>
  <si>
    <t>76:05:094402:46</t>
  </si>
  <si>
    <t>76:05:094402:47</t>
  </si>
  <si>
    <t>76:05:094402:48</t>
  </si>
  <si>
    <t>76:05:094402:49</t>
  </si>
  <si>
    <t>76:05:094402:50</t>
  </si>
  <si>
    <t>76:05:094402:51</t>
  </si>
  <si>
    <t>76:05:094402:52</t>
  </si>
  <si>
    <t>76:05:094402:53</t>
  </si>
  <si>
    <t>76:05:094402:54</t>
  </si>
  <si>
    <t>76:05:094402:55</t>
  </si>
  <si>
    <t>76:05:094402:56</t>
  </si>
  <si>
    <t>76:05:094402:57</t>
  </si>
  <si>
    <t>76:05:094402:58</t>
  </si>
  <si>
    <t>76:05:094402:59</t>
  </si>
  <si>
    <t>76:05:094402:60</t>
  </si>
  <si>
    <t>76:05:094402:61</t>
  </si>
  <si>
    <t>76:05:094402:62</t>
  </si>
  <si>
    <t>76:05:094402:63</t>
  </si>
  <si>
    <t>76:05:094402:64</t>
  </si>
  <si>
    <t>76:05:094402:65</t>
  </si>
  <si>
    <t>76:05:094402:66</t>
  </si>
  <si>
    <t>76:05:094402:67</t>
  </si>
  <si>
    <t>76:05:094402:68</t>
  </si>
  <si>
    <t>76:05:094402:69</t>
  </si>
  <si>
    <t>76:05:094402:70</t>
  </si>
  <si>
    <t>76:05:094402:71</t>
  </si>
  <si>
    <t>76:05:094402:72</t>
  </si>
  <si>
    <t>Ярославская область, район Даниловский</t>
  </si>
  <si>
    <t>ИЖС</t>
  </si>
  <si>
    <t>Вокзал</t>
  </si>
  <si>
    <t>Озеро</t>
  </si>
  <si>
    <t>Больница</t>
  </si>
  <si>
    <t>Администрация</t>
  </si>
  <si>
    <t>Сквер</t>
  </si>
  <si>
    <t>Электростанция</t>
  </si>
  <si>
    <t>Парк</t>
  </si>
  <si>
    <t>Хлебопекарня</t>
  </si>
  <si>
    <t>Школа</t>
  </si>
  <si>
    <t>Детский сад</t>
  </si>
  <si>
    <t>Парковка</t>
  </si>
  <si>
    <t>Кафе</t>
  </si>
  <si>
    <t>76:05:094402:73</t>
  </si>
  <si>
    <t>Дорога</t>
  </si>
  <si>
    <t>Стоимость ЗУ</t>
  </si>
  <si>
    <t>Стоимость 1 м^2</t>
  </si>
  <si>
    <t>Ярославская область, район Переславль-Зелесский</t>
  </si>
  <si>
    <t>Ярославская область, район Углич</t>
  </si>
  <si>
    <t>Ярославская область, район Перечистое</t>
  </si>
  <si>
    <t>Ярославская область,  поселок Красные Ткачи</t>
  </si>
  <si>
    <t xml:space="preserve">г. Ярославль </t>
  </si>
  <si>
    <t>Ярославская область, район Борисоглебский</t>
  </si>
  <si>
    <t>Факторы стоимости</t>
  </si>
  <si>
    <t>Удаленность от больницы</t>
  </si>
  <si>
    <t>Удаленность от спортивных площадок</t>
  </si>
  <si>
    <t>Удаленность от детского сада</t>
  </si>
  <si>
    <t>Удаленность от школы</t>
  </si>
  <si>
    <t>Удаленность от городской магистрали</t>
  </si>
  <si>
    <t>Удаленность от ж/д вокзала</t>
  </si>
  <si>
    <t>Удаленность от магазина</t>
  </si>
  <si>
    <t>Удаленность от рынка</t>
  </si>
  <si>
    <t>Удаленность от объектов бытового обслуживания</t>
  </si>
  <si>
    <t>Удаленность от инженерных коммуникаций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</si>
  <si>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</si>
  <si>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</si>
  <si>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</si>
  <si>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</si>
  <si>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</si>
  <si>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</si>
  <si>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</si>
  <si>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</si>
  <si>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</si>
  <si>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</si>
  <si>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</si>
  <si>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</si>
  <si>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</si>
  <si>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</si>
  <si>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</si>
  <si>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</si>
  <si>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</si>
  <si>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</si>
  <si>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</si>
  <si>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</si>
  <si>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</si>
  <si>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</si>
  <si>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</si>
  <si>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</si>
  <si>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</si>
  <si>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</si>
  <si>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</si>
  <si>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</si>
  <si>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</si>
  <si>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</si>
  <si>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Переменная X 7</t>
  </si>
  <si>
    <t>Переменная X 8</t>
  </si>
  <si>
    <t>Переменная X 9</t>
  </si>
  <si>
    <t>Переменная X 10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</si>
  <si>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</si>
  <si>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</si>
  <si>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</si>
  <si>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</si>
  <si>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</si>
  <si>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</si>
  <si>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>Y</t>
  </si>
  <si>
    <t>УПКС</t>
  </si>
  <si>
    <t>Стоимость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</si>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</sst>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0" fontId="0" fillId="0" borderId="1" xfId="0" applyBorder="1"/>
    <xf numFmtId="0" fontId="0" fillId="0" borderId="2" xfId="0" applyFill="1" applyBorder="1" applyAlignment="1">
      <alignment horizontal="center" textRotation="90"/>
    </xf>
    <xf numFmtId="2" fontId="0" fillId="0" borderId="0" xfId="0" applyNumberFormat="1" applyFill="1" applyBorder="1" applyAlignment="1"/>
    <xf numFmtId="2" fontId="0" fillId="0" borderId="3" xfId="0" applyNumberFormat="1" applyFill="1" applyBorder="1" applyAlignment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Лист3!$F$3:$F$62</c:f>
              <c:numCache>
                <c:formatCode>General</c:formatCode>
                <c:ptCount val="60"/>
                <c:pt idx="0">
                  <c:v>1500</c:v>
                </c:pt>
                <c:pt idx="1">
                  <c:v>1550</c:v>
                </c:pt>
                <c:pt idx="2">
                  <c:v>400</c:v>
                </c:pt>
                <c:pt idx="3">
                  <c:v>700</c:v>
                </c:pt>
                <c:pt idx="4">
                  <c:v>500</c:v>
                </c:pt>
                <c:pt idx="5">
                  <c:v>450</c:v>
                </c:pt>
                <c:pt idx="6">
                  <c:v>1000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2000</c:v>
                </c:pt>
                <c:pt idx="11">
                  <c:v>2200</c:v>
                </c:pt>
                <c:pt idx="12">
                  <c:v>1800</c:v>
                </c:pt>
                <c:pt idx="13">
                  <c:v>500</c:v>
                </c:pt>
                <c:pt idx="14">
                  <c:v>1700</c:v>
                </c:pt>
                <c:pt idx="15">
                  <c:v>1500</c:v>
                </c:pt>
                <c:pt idx="16">
                  <c:v>600</c:v>
                </c:pt>
                <c:pt idx="17">
                  <c:v>2700</c:v>
                </c:pt>
                <c:pt idx="18">
                  <c:v>3400</c:v>
                </c:pt>
                <c:pt idx="19">
                  <c:v>1000</c:v>
                </c:pt>
                <c:pt idx="20">
                  <c:v>1500</c:v>
                </c:pt>
                <c:pt idx="21">
                  <c:v>1500</c:v>
                </c:pt>
                <c:pt idx="22">
                  <c:v>1300</c:v>
                </c:pt>
                <c:pt idx="23">
                  <c:v>1000</c:v>
                </c:pt>
                <c:pt idx="24">
                  <c:v>1800</c:v>
                </c:pt>
                <c:pt idx="25">
                  <c:v>1750</c:v>
                </c:pt>
                <c:pt idx="26">
                  <c:v>2000</c:v>
                </c:pt>
                <c:pt idx="27">
                  <c:v>500</c:v>
                </c:pt>
                <c:pt idx="28">
                  <c:v>1000</c:v>
                </c:pt>
                <c:pt idx="29">
                  <c:v>2300</c:v>
                </c:pt>
                <c:pt idx="30">
                  <c:v>750</c:v>
                </c:pt>
                <c:pt idx="31">
                  <c:v>800</c:v>
                </c:pt>
                <c:pt idx="32">
                  <c:v>1100</c:v>
                </c:pt>
                <c:pt idx="33">
                  <c:v>900</c:v>
                </c:pt>
                <c:pt idx="34">
                  <c:v>900</c:v>
                </c:pt>
                <c:pt idx="35">
                  <c:v>1000</c:v>
                </c:pt>
                <c:pt idx="36">
                  <c:v>1000</c:v>
                </c:pt>
                <c:pt idx="37">
                  <c:v>700</c:v>
                </c:pt>
                <c:pt idx="38">
                  <c:v>1600</c:v>
                </c:pt>
                <c:pt idx="39">
                  <c:v>200</c:v>
                </c:pt>
                <c:pt idx="40">
                  <c:v>2600</c:v>
                </c:pt>
                <c:pt idx="41">
                  <c:v>1600</c:v>
                </c:pt>
                <c:pt idx="42">
                  <c:v>250</c:v>
                </c:pt>
                <c:pt idx="43">
                  <c:v>2800</c:v>
                </c:pt>
                <c:pt idx="44">
                  <c:v>1400</c:v>
                </c:pt>
                <c:pt idx="45">
                  <c:v>2300</c:v>
                </c:pt>
                <c:pt idx="46">
                  <c:v>900</c:v>
                </c:pt>
                <c:pt idx="47">
                  <c:v>3000</c:v>
                </c:pt>
                <c:pt idx="48">
                  <c:v>2500</c:v>
                </c:pt>
                <c:pt idx="49">
                  <c:v>1300</c:v>
                </c:pt>
                <c:pt idx="50">
                  <c:v>2100</c:v>
                </c:pt>
                <c:pt idx="51">
                  <c:v>2200</c:v>
                </c:pt>
                <c:pt idx="52">
                  <c:v>2900</c:v>
                </c:pt>
                <c:pt idx="53">
                  <c:v>1700</c:v>
                </c:pt>
                <c:pt idx="54">
                  <c:v>3000</c:v>
                </c:pt>
                <c:pt idx="55">
                  <c:v>1600</c:v>
                </c:pt>
                <c:pt idx="56">
                  <c:v>1300</c:v>
                </c:pt>
                <c:pt idx="57">
                  <c:v>2400</c:v>
                </c:pt>
                <c:pt idx="58">
                  <c:v>2300</c:v>
                </c:pt>
                <c:pt idx="59">
                  <c:v>2000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1232"/>
        <c:axId val="213861624"/>
      </c:scatterChart>
      <c:valAx>
        <c:axId val="21386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61624"/>
        <c:crosses val="autoZero"/>
        <c:crossBetween val="midCat"/>
      </c:valAx>
      <c:valAx>
        <c:axId val="21386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6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10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Лист3!$O$3:$O$62</c:f>
              <c:numCache>
                <c:formatCode>General</c:formatCode>
                <c:ptCount val="60"/>
                <c:pt idx="0">
                  <c:v>2150</c:v>
                </c:pt>
                <c:pt idx="1">
                  <c:v>2100</c:v>
                </c:pt>
                <c:pt idx="2">
                  <c:v>1050</c:v>
                </c:pt>
                <c:pt idx="3">
                  <c:v>1350</c:v>
                </c:pt>
                <c:pt idx="4">
                  <c:v>1150</c:v>
                </c:pt>
                <c:pt idx="5">
                  <c:v>1100</c:v>
                </c:pt>
                <c:pt idx="6">
                  <c:v>1650</c:v>
                </c:pt>
                <c:pt idx="7">
                  <c:v>1650</c:v>
                </c:pt>
                <c:pt idx="8">
                  <c:v>2150</c:v>
                </c:pt>
                <c:pt idx="9">
                  <c:v>2650</c:v>
                </c:pt>
                <c:pt idx="10">
                  <c:v>2650</c:v>
                </c:pt>
                <c:pt idx="11">
                  <c:v>2850</c:v>
                </c:pt>
                <c:pt idx="12">
                  <c:v>2450</c:v>
                </c:pt>
                <c:pt idx="13">
                  <c:v>1150</c:v>
                </c:pt>
                <c:pt idx="14">
                  <c:v>2350</c:v>
                </c:pt>
                <c:pt idx="15">
                  <c:v>2150</c:v>
                </c:pt>
                <c:pt idx="16">
                  <c:v>1250</c:v>
                </c:pt>
                <c:pt idx="17">
                  <c:v>3350</c:v>
                </c:pt>
                <c:pt idx="18">
                  <c:v>4050</c:v>
                </c:pt>
                <c:pt idx="19">
                  <c:v>1650</c:v>
                </c:pt>
                <c:pt idx="20">
                  <c:v>2150</c:v>
                </c:pt>
                <c:pt idx="21">
                  <c:v>2150</c:v>
                </c:pt>
                <c:pt idx="22">
                  <c:v>1950</c:v>
                </c:pt>
                <c:pt idx="23">
                  <c:v>1650</c:v>
                </c:pt>
                <c:pt idx="24">
                  <c:v>2450</c:v>
                </c:pt>
                <c:pt idx="25">
                  <c:v>1400</c:v>
                </c:pt>
                <c:pt idx="26">
                  <c:v>2650</c:v>
                </c:pt>
                <c:pt idx="27">
                  <c:v>1150</c:v>
                </c:pt>
                <c:pt idx="28">
                  <c:v>1650</c:v>
                </c:pt>
                <c:pt idx="29">
                  <c:v>2950</c:v>
                </c:pt>
                <c:pt idx="30">
                  <c:v>1400</c:v>
                </c:pt>
                <c:pt idx="31">
                  <c:v>1450</c:v>
                </c:pt>
                <c:pt idx="32">
                  <c:v>1750</c:v>
                </c:pt>
                <c:pt idx="33">
                  <c:v>1550</c:v>
                </c:pt>
                <c:pt idx="34">
                  <c:v>1550</c:v>
                </c:pt>
                <c:pt idx="35">
                  <c:v>1650</c:v>
                </c:pt>
                <c:pt idx="36">
                  <c:v>1650</c:v>
                </c:pt>
                <c:pt idx="37">
                  <c:v>1350</c:v>
                </c:pt>
                <c:pt idx="38">
                  <c:v>2050</c:v>
                </c:pt>
                <c:pt idx="39">
                  <c:v>850</c:v>
                </c:pt>
                <c:pt idx="40">
                  <c:v>3250</c:v>
                </c:pt>
                <c:pt idx="41">
                  <c:v>2250</c:v>
                </c:pt>
                <c:pt idx="42">
                  <c:v>900</c:v>
                </c:pt>
                <c:pt idx="43">
                  <c:v>3450</c:v>
                </c:pt>
                <c:pt idx="44">
                  <c:v>2050</c:v>
                </c:pt>
                <c:pt idx="45">
                  <c:v>2950</c:v>
                </c:pt>
                <c:pt idx="46">
                  <c:v>1550</c:v>
                </c:pt>
                <c:pt idx="47">
                  <c:v>3650</c:v>
                </c:pt>
                <c:pt idx="48">
                  <c:v>3150</c:v>
                </c:pt>
                <c:pt idx="49">
                  <c:v>1950</c:v>
                </c:pt>
                <c:pt idx="50">
                  <c:v>2750</c:v>
                </c:pt>
                <c:pt idx="51">
                  <c:v>2850</c:v>
                </c:pt>
                <c:pt idx="52">
                  <c:v>3550</c:v>
                </c:pt>
                <c:pt idx="53">
                  <c:v>2350</c:v>
                </c:pt>
                <c:pt idx="54">
                  <c:v>3650</c:v>
                </c:pt>
                <c:pt idx="55">
                  <c:v>2250</c:v>
                </c:pt>
                <c:pt idx="56">
                  <c:v>1950</c:v>
                </c:pt>
                <c:pt idx="57">
                  <c:v>3050</c:v>
                </c:pt>
                <c:pt idx="58">
                  <c:v>2950</c:v>
                </c:pt>
                <c:pt idx="59">
                  <c:v>2650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4600"/>
        <c:axId val="216761368"/>
      </c:scatterChart>
      <c:valAx>
        <c:axId val="21595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761368"/>
        <c:crosses val="autoZero"/>
        <c:crossBetween val="midCat"/>
      </c:valAx>
      <c:valAx>
        <c:axId val="216761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4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Лист4!$E$34:$E$93</c:f>
              <c:numCache>
                <c:formatCode>General</c:formatCode>
                <c:ptCount val="60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55.833333333333336</c:v>
                </c:pt>
                <c:pt idx="34">
                  <c:v>57.500000000000007</c:v>
                </c:pt>
                <c:pt idx="35">
                  <c:v>59.166666666666671</c:v>
                </c:pt>
                <c:pt idx="36">
                  <c:v>60.833333333333336</c:v>
                </c:pt>
                <c:pt idx="37">
                  <c:v>62.500000000000007</c:v>
                </c:pt>
                <c:pt idx="38">
                  <c:v>64.166666666666671</c:v>
                </c:pt>
                <c:pt idx="39">
                  <c:v>65.833333333333329</c:v>
                </c:pt>
                <c:pt idx="40">
                  <c:v>67.5</c:v>
                </c:pt>
                <c:pt idx="41">
                  <c:v>69.166666666666671</c:v>
                </c:pt>
                <c:pt idx="42">
                  <c:v>70.833333333333329</c:v>
                </c:pt>
                <c:pt idx="43">
                  <c:v>72.5</c:v>
                </c:pt>
                <c:pt idx="44">
                  <c:v>74.166666666666671</c:v>
                </c:pt>
                <c:pt idx="45">
                  <c:v>75.833333333333329</c:v>
                </c:pt>
                <c:pt idx="46">
                  <c:v>77.5</c:v>
                </c:pt>
                <c:pt idx="47">
                  <c:v>79.166666666666671</c:v>
                </c:pt>
                <c:pt idx="48">
                  <c:v>80.833333333333329</c:v>
                </c:pt>
                <c:pt idx="49">
                  <c:v>82.5</c:v>
                </c:pt>
                <c:pt idx="50">
                  <c:v>84.166666666666671</c:v>
                </c:pt>
                <c:pt idx="51">
                  <c:v>85.833333333333329</c:v>
                </c:pt>
                <c:pt idx="52">
                  <c:v>87.5</c:v>
                </c:pt>
                <c:pt idx="53">
                  <c:v>89.166666666666671</c:v>
                </c:pt>
                <c:pt idx="54">
                  <c:v>90.833333333333329</c:v>
                </c:pt>
                <c:pt idx="55">
                  <c:v>92.5</c:v>
                </c:pt>
                <c:pt idx="56">
                  <c:v>94.166666666666671</c:v>
                </c:pt>
                <c:pt idx="57">
                  <c:v>95.833333333333329</c:v>
                </c:pt>
                <c:pt idx="58">
                  <c:v>97.5</c:v>
                </c:pt>
                <c:pt idx="59">
                  <c:v>99.166666666666671</c:v>
                </c:pt>
              </c:numCache>
            </c:numRef>
          </c:xVal>
          <c:yVal>
            <c:numRef>
              <c:f>Лист4!$F$34:$F$93</c:f>
              <c:numCache>
                <c:formatCode>General</c:formatCode>
                <c:ptCount val="60"/>
                <c:pt idx="0">
                  <c:v>40</c:v>
                </c:pt>
                <c:pt idx="1">
                  <c:v>42.857142857142854</c:v>
                </c:pt>
                <c:pt idx="2">
                  <c:v>55.900621118012424</c:v>
                </c:pt>
                <c:pt idx="3">
                  <c:v>55.900621118012424</c:v>
                </c:pt>
                <c:pt idx="4">
                  <c:v>62.5</c:v>
                </c:pt>
                <c:pt idx="5">
                  <c:v>71.942446043165461</c:v>
                </c:pt>
                <c:pt idx="6">
                  <c:v>71.942446043165461</c:v>
                </c:pt>
                <c:pt idx="7">
                  <c:v>89.0625</c:v>
                </c:pt>
                <c:pt idx="8">
                  <c:v>106.25</c:v>
                </c:pt>
                <c:pt idx="9">
                  <c:v>150</c:v>
                </c:pt>
                <c:pt idx="10">
                  <c:v>158.22784810126583</c:v>
                </c:pt>
                <c:pt idx="11">
                  <c:v>166.66666666666666</c:v>
                </c:pt>
                <c:pt idx="12">
                  <c:v>166.66666666666666</c:v>
                </c:pt>
                <c:pt idx="13">
                  <c:v>170</c:v>
                </c:pt>
                <c:pt idx="14">
                  <c:v>170</c:v>
                </c:pt>
                <c:pt idx="15">
                  <c:v>191.66666666666666</c:v>
                </c:pt>
                <c:pt idx="16">
                  <c:v>191.66666666666666</c:v>
                </c:pt>
                <c:pt idx="17">
                  <c:v>202.70270270270271</c:v>
                </c:pt>
                <c:pt idx="18">
                  <c:v>208.33333333333334</c:v>
                </c:pt>
                <c:pt idx="19">
                  <c:v>215.38461538461539</c:v>
                </c:pt>
                <c:pt idx="20">
                  <c:v>220</c:v>
                </c:pt>
                <c:pt idx="21">
                  <c:v>325.20325203252031</c:v>
                </c:pt>
                <c:pt idx="22">
                  <c:v>333.33333333333331</c:v>
                </c:pt>
                <c:pt idx="23">
                  <c:v>392.15686274509807</c:v>
                </c:pt>
                <c:pt idx="24">
                  <c:v>400</c:v>
                </c:pt>
                <c:pt idx="25">
                  <c:v>403.22580645161293</c:v>
                </c:pt>
                <c:pt idx="26">
                  <c:v>471.42857142857144</c:v>
                </c:pt>
                <c:pt idx="27">
                  <c:v>500</c:v>
                </c:pt>
                <c:pt idx="28">
                  <c:v>530</c:v>
                </c:pt>
                <c:pt idx="29">
                  <c:v>533.33333333333337</c:v>
                </c:pt>
                <c:pt idx="30">
                  <c:v>538.46153846153845</c:v>
                </c:pt>
                <c:pt idx="31">
                  <c:v>541.66666666666663</c:v>
                </c:pt>
                <c:pt idx="32">
                  <c:v>600</c:v>
                </c:pt>
                <c:pt idx="33">
                  <c:v>600</c:v>
                </c:pt>
                <c:pt idx="34">
                  <c:v>625</c:v>
                </c:pt>
                <c:pt idx="35">
                  <c:v>666.66666666666663</c:v>
                </c:pt>
                <c:pt idx="36">
                  <c:v>687.5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875</c:v>
                </c:pt>
                <c:pt idx="44">
                  <c:v>916.66666666666663</c:v>
                </c:pt>
                <c:pt idx="45">
                  <c:v>916.66666666666663</c:v>
                </c:pt>
                <c:pt idx="46">
                  <c:v>950</c:v>
                </c:pt>
                <c:pt idx="47">
                  <c:v>950</c:v>
                </c:pt>
                <c:pt idx="48">
                  <c:v>1000</c:v>
                </c:pt>
                <c:pt idx="49">
                  <c:v>1090.909090909091</c:v>
                </c:pt>
                <c:pt idx="50">
                  <c:v>1194.0298507462687</c:v>
                </c:pt>
                <c:pt idx="51">
                  <c:v>1209.6774193548388</c:v>
                </c:pt>
                <c:pt idx="52">
                  <c:v>1209.6774193548388</c:v>
                </c:pt>
                <c:pt idx="53">
                  <c:v>1250</c:v>
                </c:pt>
                <c:pt idx="54">
                  <c:v>1327.4336283185842</c:v>
                </c:pt>
                <c:pt idx="55">
                  <c:v>1666.6666666666667</c:v>
                </c:pt>
                <c:pt idx="56">
                  <c:v>1755.3191489361702</c:v>
                </c:pt>
                <c:pt idx="57">
                  <c:v>2222.2222222222222</c:v>
                </c:pt>
                <c:pt idx="58">
                  <c:v>5166.666666666667</c:v>
                </c:pt>
                <c:pt idx="59">
                  <c:v>6562.5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62152"/>
        <c:axId val="216762544"/>
      </c:scatterChart>
      <c:valAx>
        <c:axId val="21676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762544"/>
        <c:crosses val="autoZero"/>
        <c:crossBetween val="midCat"/>
      </c:valAx>
      <c:valAx>
        <c:axId val="21676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76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Лист3!$G$3:$G$62</c:f>
              <c:numCache>
                <c:formatCode>General</c:formatCode>
                <c:ptCount val="60"/>
                <c:pt idx="0">
                  <c:v>1600</c:v>
                </c:pt>
                <c:pt idx="1">
                  <c:v>1650</c:v>
                </c:pt>
                <c:pt idx="2">
                  <c:v>500</c:v>
                </c:pt>
                <c:pt idx="3">
                  <c:v>800</c:v>
                </c:pt>
                <c:pt idx="4">
                  <c:v>600</c:v>
                </c:pt>
                <c:pt idx="5">
                  <c:v>550</c:v>
                </c:pt>
                <c:pt idx="6">
                  <c:v>1100</c:v>
                </c:pt>
                <c:pt idx="7">
                  <c:v>1100</c:v>
                </c:pt>
                <c:pt idx="8">
                  <c:v>1600</c:v>
                </c:pt>
                <c:pt idx="9">
                  <c:v>2100</c:v>
                </c:pt>
                <c:pt idx="10">
                  <c:v>2100</c:v>
                </c:pt>
                <c:pt idx="11">
                  <c:v>2300</c:v>
                </c:pt>
                <c:pt idx="12">
                  <c:v>1900</c:v>
                </c:pt>
                <c:pt idx="13">
                  <c:v>600</c:v>
                </c:pt>
                <c:pt idx="14">
                  <c:v>1800</c:v>
                </c:pt>
                <c:pt idx="15">
                  <c:v>1600</c:v>
                </c:pt>
                <c:pt idx="16">
                  <c:v>700</c:v>
                </c:pt>
                <c:pt idx="17">
                  <c:v>2800</c:v>
                </c:pt>
                <c:pt idx="18">
                  <c:v>3500</c:v>
                </c:pt>
                <c:pt idx="19">
                  <c:v>1100</c:v>
                </c:pt>
                <c:pt idx="20">
                  <c:v>1600</c:v>
                </c:pt>
                <c:pt idx="21">
                  <c:v>1600</c:v>
                </c:pt>
                <c:pt idx="22">
                  <c:v>1400</c:v>
                </c:pt>
                <c:pt idx="23">
                  <c:v>1100</c:v>
                </c:pt>
                <c:pt idx="24">
                  <c:v>1900</c:v>
                </c:pt>
                <c:pt idx="25">
                  <c:v>1850</c:v>
                </c:pt>
                <c:pt idx="26">
                  <c:v>2100</c:v>
                </c:pt>
                <c:pt idx="27">
                  <c:v>600</c:v>
                </c:pt>
                <c:pt idx="28">
                  <c:v>1100</c:v>
                </c:pt>
                <c:pt idx="29">
                  <c:v>2400</c:v>
                </c:pt>
                <c:pt idx="30">
                  <c:v>850</c:v>
                </c:pt>
                <c:pt idx="31">
                  <c:v>900</c:v>
                </c:pt>
                <c:pt idx="32">
                  <c:v>1200</c:v>
                </c:pt>
                <c:pt idx="33">
                  <c:v>1000</c:v>
                </c:pt>
                <c:pt idx="34">
                  <c:v>1000</c:v>
                </c:pt>
                <c:pt idx="35">
                  <c:v>1100</c:v>
                </c:pt>
                <c:pt idx="36">
                  <c:v>1100</c:v>
                </c:pt>
                <c:pt idx="37">
                  <c:v>800</c:v>
                </c:pt>
                <c:pt idx="38">
                  <c:v>1700</c:v>
                </c:pt>
                <c:pt idx="39">
                  <c:v>300</c:v>
                </c:pt>
                <c:pt idx="40">
                  <c:v>2700</c:v>
                </c:pt>
                <c:pt idx="41">
                  <c:v>1700</c:v>
                </c:pt>
                <c:pt idx="42">
                  <c:v>350</c:v>
                </c:pt>
                <c:pt idx="43">
                  <c:v>2900</c:v>
                </c:pt>
                <c:pt idx="44">
                  <c:v>1500</c:v>
                </c:pt>
                <c:pt idx="45">
                  <c:v>2400</c:v>
                </c:pt>
                <c:pt idx="46">
                  <c:v>1000</c:v>
                </c:pt>
                <c:pt idx="47">
                  <c:v>3100</c:v>
                </c:pt>
                <c:pt idx="48">
                  <c:v>2600</c:v>
                </c:pt>
                <c:pt idx="49">
                  <c:v>1400</c:v>
                </c:pt>
                <c:pt idx="50">
                  <c:v>2200</c:v>
                </c:pt>
                <c:pt idx="51">
                  <c:v>2300</c:v>
                </c:pt>
                <c:pt idx="52">
                  <c:v>3000</c:v>
                </c:pt>
                <c:pt idx="53">
                  <c:v>1800</c:v>
                </c:pt>
                <c:pt idx="54">
                  <c:v>3100</c:v>
                </c:pt>
                <c:pt idx="55">
                  <c:v>1700</c:v>
                </c:pt>
                <c:pt idx="56">
                  <c:v>1400</c:v>
                </c:pt>
                <c:pt idx="57">
                  <c:v>2500</c:v>
                </c:pt>
                <c:pt idx="58">
                  <c:v>2400</c:v>
                </c:pt>
                <c:pt idx="59">
                  <c:v>2100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2408"/>
        <c:axId val="213862800"/>
      </c:scatterChart>
      <c:valAx>
        <c:axId val="21386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62800"/>
        <c:crosses val="autoZero"/>
        <c:crossBetween val="midCat"/>
      </c:valAx>
      <c:valAx>
        <c:axId val="21386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6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Лист3!$H$3:$H$62</c:f>
              <c:numCache>
                <c:formatCode>General</c:formatCode>
                <c:ptCount val="60"/>
                <c:pt idx="0">
                  <c:v>1400</c:v>
                </c:pt>
                <c:pt idx="1">
                  <c:v>1450</c:v>
                </c:pt>
                <c:pt idx="2">
                  <c:v>300</c:v>
                </c:pt>
                <c:pt idx="3">
                  <c:v>600</c:v>
                </c:pt>
                <c:pt idx="4">
                  <c:v>400</c:v>
                </c:pt>
                <c:pt idx="5">
                  <c:v>350</c:v>
                </c:pt>
                <c:pt idx="6">
                  <c:v>900</c:v>
                </c:pt>
                <c:pt idx="7">
                  <c:v>900</c:v>
                </c:pt>
                <c:pt idx="8">
                  <c:v>1400</c:v>
                </c:pt>
                <c:pt idx="9">
                  <c:v>1900</c:v>
                </c:pt>
                <c:pt idx="10">
                  <c:v>1900</c:v>
                </c:pt>
                <c:pt idx="11">
                  <c:v>2100</c:v>
                </c:pt>
                <c:pt idx="12">
                  <c:v>1700</c:v>
                </c:pt>
                <c:pt idx="13">
                  <c:v>400</c:v>
                </c:pt>
                <c:pt idx="14">
                  <c:v>1600</c:v>
                </c:pt>
                <c:pt idx="15">
                  <c:v>1400</c:v>
                </c:pt>
                <c:pt idx="16">
                  <c:v>500</c:v>
                </c:pt>
                <c:pt idx="17">
                  <c:v>2600</c:v>
                </c:pt>
                <c:pt idx="18">
                  <c:v>3300</c:v>
                </c:pt>
                <c:pt idx="19">
                  <c:v>900</c:v>
                </c:pt>
                <c:pt idx="20">
                  <c:v>1400</c:v>
                </c:pt>
                <c:pt idx="21">
                  <c:v>1400</c:v>
                </c:pt>
                <c:pt idx="22">
                  <c:v>1200</c:v>
                </c:pt>
                <c:pt idx="23">
                  <c:v>900</c:v>
                </c:pt>
                <c:pt idx="24">
                  <c:v>1700</c:v>
                </c:pt>
                <c:pt idx="25">
                  <c:v>1650</c:v>
                </c:pt>
                <c:pt idx="26">
                  <c:v>1900</c:v>
                </c:pt>
                <c:pt idx="27">
                  <c:v>400</c:v>
                </c:pt>
                <c:pt idx="28">
                  <c:v>900</c:v>
                </c:pt>
                <c:pt idx="29">
                  <c:v>2200</c:v>
                </c:pt>
                <c:pt idx="30">
                  <c:v>650</c:v>
                </c:pt>
                <c:pt idx="31">
                  <c:v>700</c:v>
                </c:pt>
                <c:pt idx="32">
                  <c:v>1000</c:v>
                </c:pt>
                <c:pt idx="33">
                  <c:v>800</c:v>
                </c:pt>
                <c:pt idx="34">
                  <c:v>800</c:v>
                </c:pt>
                <c:pt idx="35">
                  <c:v>900</c:v>
                </c:pt>
                <c:pt idx="36">
                  <c:v>900</c:v>
                </c:pt>
                <c:pt idx="37">
                  <c:v>600</c:v>
                </c:pt>
                <c:pt idx="38">
                  <c:v>1500</c:v>
                </c:pt>
                <c:pt idx="39">
                  <c:v>100</c:v>
                </c:pt>
                <c:pt idx="40">
                  <c:v>2500</c:v>
                </c:pt>
                <c:pt idx="41">
                  <c:v>1500</c:v>
                </c:pt>
                <c:pt idx="42">
                  <c:v>150</c:v>
                </c:pt>
                <c:pt idx="43">
                  <c:v>2700</c:v>
                </c:pt>
                <c:pt idx="44">
                  <c:v>1300</c:v>
                </c:pt>
                <c:pt idx="45">
                  <c:v>2200</c:v>
                </c:pt>
                <c:pt idx="46">
                  <c:v>800</c:v>
                </c:pt>
                <c:pt idx="47">
                  <c:v>2900</c:v>
                </c:pt>
                <c:pt idx="48">
                  <c:v>2400</c:v>
                </c:pt>
                <c:pt idx="49">
                  <c:v>1200</c:v>
                </c:pt>
                <c:pt idx="50">
                  <c:v>2000</c:v>
                </c:pt>
                <c:pt idx="51">
                  <c:v>2100</c:v>
                </c:pt>
                <c:pt idx="52">
                  <c:v>2800</c:v>
                </c:pt>
                <c:pt idx="53">
                  <c:v>1600</c:v>
                </c:pt>
                <c:pt idx="54">
                  <c:v>2900</c:v>
                </c:pt>
                <c:pt idx="55">
                  <c:v>1500</c:v>
                </c:pt>
                <c:pt idx="56">
                  <c:v>1200</c:v>
                </c:pt>
                <c:pt idx="57">
                  <c:v>2300</c:v>
                </c:pt>
                <c:pt idx="58">
                  <c:v>2200</c:v>
                </c:pt>
                <c:pt idx="59">
                  <c:v>1900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3424"/>
        <c:axId val="215953816"/>
      </c:scatterChart>
      <c:valAx>
        <c:axId val="21595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3816"/>
        <c:crosses val="autoZero"/>
        <c:crossBetween val="midCat"/>
      </c:valAx>
      <c:valAx>
        <c:axId val="215953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Лист3!$I$3:$I$62</c:f>
              <c:numCache>
                <c:formatCode>General</c:formatCode>
                <c:ptCount val="60"/>
                <c:pt idx="0">
                  <c:v>1700</c:v>
                </c:pt>
                <c:pt idx="1">
                  <c:v>1650</c:v>
                </c:pt>
                <c:pt idx="2">
                  <c:v>600</c:v>
                </c:pt>
                <c:pt idx="3">
                  <c:v>900</c:v>
                </c:pt>
                <c:pt idx="4">
                  <c:v>700</c:v>
                </c:pt>
                <c:pt idx="5">
                  <c:v>650</c:v>
                </c:pt>
                <c:pt idx="6">
                  <c:v>1200</c:v>
                </c:pt>
                <c:pt idx="7">
                  <c:v>1200</c:v>
                </c:pt>
                <c:pt idx="8">
                  <c:v>1700</c:v>
                </c:pt>
                <c:pt idx="9">
                  <c:v>2200</c:v>
                </c:pt>
                <c:pt idx="10">
                  <c:v>2200</c:v>
                </c:pt>
                <c:pt idx="11">
                  <c:v>2400</c:v>
                </c:pt>
                <c:pt idx="12">
                  <c:v>2000</c:v>
                </c:pt>
                <c:pt idx="13">
                  <c:v>700</c:v>
                </c:pt>
                <c:pt idx="14">
                  <c:v>1900</c:v>
                </c:pt>
                <c:pt idx="15">
                  <c:v>1700</c:v>
                </c:pt>
                <c:pt idx="16">
                  <c:v>800</c:v>
                </c:pt>
                <c:pt idx="17">
                  <c:v>2900</c:v>
                </c:pt>
                <c:pt idx="18">
                  <c:v>3600</c:v>
                </c:pt>
                <c:pt idx="19">
                  <c:v>1200</c:v>
                </c:pt>
                <c:pt idx="20">
                  <c:v>1700</c:v>
                </c:pt>
                <c:pt idx="21">
                  <c:v>1700</c:v>
                </c:pt>
                <c:pt idx="22">
                  <c:v>1500</c:v>
                </c:pt>
                <c:pt idx="23">
                  <c:v>1200</c:v>
                </c:pt>
                <c:pt idx="24">
                  <c:v>2000</c:v>
                </c:pt>
                <c:pt idx="25">
                  <c:v>1950</c:v>
                </c:pt>
                <c:pt idx="26">
                  <c:v>2200</c:v>
                </c:pt>
                <c:pt idx="27">
                  <c:v>700</c:v>
                </c:pt>
                <c:pt idx="28">
                  <c:v>1200</c:v>
                </c:pt>
                <c:pt idx="29">
                  <c:v>2500</c:v>
                </c:pt>
                <c:pt idx="30">
                  <c:v>950</c:v>
                </c:pt>
                <c:pt idx="31">
                  <c:v>1000</c:v>
                </c:pt>
                <c:pt idx="32">
                  <c:v>1300</c:v>
                </c:pt>
                <c:pt idx="33">
                  <c:v>1100</c:v>
                </c:pt>
                <c:pt idx="34">
                  <c:v>1100</c:v>
                </c:pt>
                <c:pt idx="35">
                  <c:v>1200</c:v>
                </c:pt>
                <c:pt idx="36">
                  <c:v>1200</c:v>
                </c:pt>
                <c:pt idx="37">
                  <c:v>900</c:v>
                </c:pt>
                <c:pt idx="38">
                  <c:v>1600</c:v>
                </c:pt>
                <c:pt idx="39">
                  <c:v>400</c:v>
                </c:pt>
                <c:pt idx="40">
                  <c:v>2800</c:v>
                </c:pt>
                <c:pt idx="41">
                  <c:v>1800</c:v>
                </c:pt>
                <c:pt idx="42">
                  <c:v>450</c:v>
                </c:pt>
                <c:pt idx="43">
                  <c:v>3000</c:v>
                </c:pt>
                <c:pt idx="44">
                  <c:v>1600</c:v>
                </c:pt>
                <c:pt idx="45">
                  <c:v>2500</c:v>
                </c:pt>
                <c:pt idx="46">
                  <c:v>1100</c:v>
                </c:pt>
                <c:pt idx="47">
                  <c:v>3200</c:v>
                </c:pt>
                <c:pt idx="48">
                  <c:v>2700</c:v>
                </c:pt>
                <c:pt idx="49">
                  <c:v>1500</c:v>
                </c:pt>
                <c:pt idx="50">
                  <c:v>2300</c:v>
                </c:pt>
                <c:pt idx="51">
                  <c:v>2400</c:v>
                </c:pt>
                <c:pt idx="52">
                  <c:v>3100</c:v>
                </c:pt>
                <c:pt idx="53">
                  <c:v>1900</c:v>
                </c:pt>
                <c:pt idx="54">
                  <c:v>3200</c:v>
                </c:pt>
                <c:pt idx="55">
                  <c:v>1800</c:v>
                </c:pt>
                <c:pt idx="56">
                  <c:v>1500</c:v>
                </c:pt>
                <c:pt idx="57">
                  <c:v>2600</c:v>
                </c:pt>
                <c:pt idx="58">
                  <c:v>2500</c:v>
                </c:pt>
                <c:pt idx="59">
                  <c:v>2200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4992"/>
        <c:axId val="215955384"/>
      </c:scatterChart>
      <c:valAx>
        <c:axId val="21595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5384"/>
        <c:crosses val="autoZero"/>
        <c:crossBetween val="midCat"/>
      </c:valAx>
      <c:valAx>
        <c:axId val="215955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Лист3!$J$3:$J$62</c:f>
              <c:numCache>
                <c:formatCode>General</c:formatCode>
                <c:ptCount val="60"/>
                <c:pt idx="0">
                  <c:v>1800</c:v>
                </c:pt>
                <c:pt idx="1">
                  <c:v>1750</c:v>
                </c:pt>
                <c:pt idx="2">
                  <c:v>700</c:v>
                </c:pt>
                <c:pt idx="3">
                  <c:v>1000</c:v>
                </c:pt>
                <c:pt idx="4">
                  <c:v>800</c:v>
                </c:pt>
                <c:pt idx="5">
                  <c:v>750</c:v>
                </c:pt>
                <c:pt idx="6">
                  <c:v>1300</c:v>
                </c:pt>
                <c:pt idx="7">
                  <c:v>1300</c:v>
                </c:pt>
                <c:pt idx="8">
                  <c:v>1800</c:v>
                </c:pt>
                <c:pt idx="9">
                  <c:v>2300</c:v>
                </c:pt>
                <c:pt idx="10">
                  <c:v>2300</c:v>
                </c:pt>
                <c:pt idx="11">
                  <c:v>2500</c:v>
                </c:pt>
                <c:pt idx="12">
                  <c:v>2100</c:v>
                </c:pt>
                <c:pt idx="13">
                  <c:v>800</c:v>
                </c:pt>
                <c:pt idx="14">
                  <c:v>2000</c:v>
                </c:pt>
                <c:pt idx="15">
                  <c:v>1800</c:v>
                </c:pt>
                <c:pt idx="16">
                  <c:v>900</c:v>
                </c:pt>
                <c:pt idx="17">
                  <c:v>3000</c:v>
                </c:pt>
                <c:pt idx="18">
                  <c:v>3700</c:v>
                </c:pt>
                <c:pt idx="19">
                  <c:v>1300</c:v>
                </c:pt>
                <c:pt idx="20">
                  <c:v>1800</c:v>
                </c:pt>
                <c:pt idx="21">
                  <c:v>1800</c:v>
                </c:pt>
                <c:pt idx="22">
                  <c:v>1600</c:v>
                </c:pt>
                <c:pt idx="23">
                  <c:v>1300</c:v>
                </c:pt>
                <c:pt idx="24">
                  <c:v>2100</c:v>
                </c:pt>
                <c:pt idx="25">
                  <c:v>1050</c:v>
                </c:pt>
                <c:pt idx="26">
                  <c:v>2300</c:v>
                </c:pt>
                <c:pt idx="27">
                  <c:v>800</c:v>
                </c:pt>
                <c:pt idx="28">
                  <c:v>1300</c:v>
                </c:pt>
                <c:pt idx="29">
                  <c:v>2600</c:v>
                </c:pt>
                <c:pt idx="30">
                  <c:v>1050</c:v>
                </c:pt>
                <c:pt idx="31">
                  <c:v>1100</c:v>
                </c:pt>
                <c:pt idx="32">
                  <c:v>1400</c:v>
                </c:pt>
                <c:pt idx="33">
                  <c:v>1200</c:v>
                </c:pt>
                <c:pt idx="34">
                  <c:v>1200</c:v>
                </c:pt>
                <c:pt idx="35">
                  <c:v>1300</c:v>
                </c:pt>
                <c:pt idx="36">
                  <c:v>1300</c:v>
                </c:pt>
                <c:pt idx="37">
                  <c:v>1000</c:v>
                </c:pt>
                <c:pt idx="38">
                  <c:v>1700</c:v>
                </c:pt>
                <c:pt idx="39">
                  <c:v>500</c:v>
                </c:pt>
                <c:pt idx="40">
                  <c:v>2900</c:v>
                </c:pt>
                <c:pt idx="41">
                  <c:v>1900</c:v>
                </c:pt>
                <c:pt idx="42">
                  <c:v>550</c:v>
                </c:pt>
                <c:pt idx="43">
                  <c:v>3100</c:v>
                </c:pt>
                <c:pt idx="44">
                  <c:v>1700</c:v>
                </c:pt>
                <c:pt idx="45">
                  <c:v>2600</c:v>
                </c:pt>
                <c:pt idx="46">
                  <c:v>1200</c:v>
                </c:pt>
                <c:pt idx="47">
                  <c:v>3300</c:v>
                </c:pt>
                <c:pt idx="48">
                  <c:v>2800</c:v>
                </c:pt>
                <c:pt idx="49">
                  <c:v>1600</c:v>
                </c:pt>
                <c:pt idx="50">
                  <c:v>2400</c:v>
                </c:pt>
                <c:pt idx="51">
                  <c:v>2500</c:v>
                </c:pt>
                <c:pt idx="52">
                  <c:v>3200</c:v>
                </c:pt>
                <c:pt idx="53">
                  <c:v>2000</c:v>
                </c:pt>
                <c:pt idx="54">
                  <c:v>3300</c:v>
                </c:pt>
                <c:pt idx="55">
                  <c:v>1900</c:v>
                </c:pt>
                <c:pt idx="56">
                  <c:v>1600</c:v>
                </c:pt>
                <c:pt idx="57">
                  <c:v>2700</c:v>
                </c:pt>
                <c:pt idx="58">
                  <c:v>2600</c:v>
                </c:pt>
                <c:pt idx="59">
                  <c:v>2300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6168"/>
        <c:axId val="215956560"/>
      </c:scatterChart>
      <c:valAx>
        <c:axId val="21595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6560"/>
        <c:crosses val="autoZero"/>
        <c:crossBetween val="midCat"/>
      </c:valAx>
      <c:valAx>
        <c:axId val="21595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6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Лист3!$K$3:$K$62</c:f>
              <c:numCache>
                <c:formatCode>General</c:formatCode>
                <c:ptCount val="60"/>
                <c:pt idx="0">
                  <c:v>2000</c:v>
                </c:pt>
                <c:pt idx="1">
                  <c:v>1950</c:v>
                </c:pt>
                <c:pt idx="2">
                  <c:v>900</c:v>
                </c:pt>
                <c:pt idx="3">
                  <c:v>1200</c:v>
                </c:pt>
                <c:pt idx="4">
                  <c:v>1000</c:v>
                </c:pt>
                <c:pt idx="5">
                  <c:v>950</c:v>
                </c:pt>
                <c:pt idx="6">
                  <c:v>1500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2700</c:v>
                </c:pt>
                <c:pt idx="12">
                  <c:v>2300</c:v>
                </c:pt>
                <c:pt idx="13">
                  <c:v>1000</c:v>
                </c:pt>
                <c:pt idx="14">
                  <c:v>2200</c:v>
                </c:pt>
                <c:pt idx="15">
                  <c:v>2000</c:v>
                </c:pt>
                <c:pt idx="16">
                  <c:v>1100</c:v>
                </c:pt>
                <c:pt idx="17">
                  <c:v>3200</c:v>
                </c:pt>
                <c:pt idx="18">
                  <c:v>3900</c:v>
                </c:pt>
                <c:pt idx="19">
                  <c:v>1500</c:v>
                </c:pt>
                <c:pt idx="20">
                  <c:v>2000</c:v>
                </c:pt>
                <c:pt idx="21">
                  <c:v>2000</c:v>
                </c:pt>
                <c:pt idx="22">
                  <c:v>1800</c:v>
                </c:pt>
                <c:pt idx="23">
                  <c:v>1500</c:v>
                </c:pt>
                <c:pt idx="24">
                  <c:v>2300</c:v>
                </c:pt>
                <c:pt idx="25">
                  <c:v>1250</c:v>
                </c:pt>
                <c:pt idx="26">
                  <c:v>2500</c:v>
                </c:pt>
                <c:pt idx="27">
                  <c:v>1000</c:v>
                </c:pt>
                <c:pt idx="28">
                  <c:v>1500</c:v>
                </c:pt>
                <c:pt idx="29">
                  <c:v>2800</c:v>
                </c:pt>
                <c:pt idx="30">
                  <c:v>1250</c:v>
                </c:pt>
                <c:pt idx="31">
                  <c:v>1300</c:v>
                </c:pt>
                <c:pt idx="32">
                  <c:v>1600</c:v>
                </c:pt>
                <c:pt idx="33">
                  <c:v>1400</c:v>
                </c:pt>
                <c:pt idx="34">
                  <c:v>1400</c:v>
                </c:pt>
                <c:pt idx="35">
                  <c:v>1500</c:v>
                </c:pt>
                <c:pt idx="36">
                  <c:v>1500</c:v>
                </c:pt>
                <c:pt idx="37">
                  <c:v>1200</c:v>
                </c:pt>
                <c:pt idx="38">
                  <c:v>1900</c:v>
                </c:pt>
                <c:pt idx="39">
                  <c:v>700</c:v>
                </c:pt>
                <c:pt idx="40">
                  <c:v>3100</c:v>
                </c:pt>
                <c:pt idx="41">
                  <c:v>2100</c:v>
                </c:pt>
                <c:pt idx="42">
                  <c:v>750</c:v>
                </c:pt>
                <c:pt idx="43">
                  <c:v>3300</c:v>
                </c:pt>
                <c:pt idx="44">
                  <c:v>1900</c:v>
                </c:pt>
                <c:pt idx="45">
                  <c:v>2800</c:v>
                </c:pt>
                <c:pt idx="46">
                  <c:v>1400</c:v>
                </c:pt>
                <c:pt idx="47">
                  <c:v>3500</c:v>
                </c:pt>
                <c:pt idx="48">
                  <c:v>3000</c:v>
                </c:pt>
                <c:pt idx="49">
                  <c:v>1800</c:v>
                </c:pt>
                <c:pt idx="50">
                  <c:v>2600</c:v>
                </c:pt>
                <c:pt idx="51">
                  <c:v>2700</c:v>
                </c:pt>
                <c:pt idx="52">
                  <c:v>3400</c:v>
                </c:pt>
                <c:pt idx="53">
                  <c:v>2200</c:v>
                </c:pt>
                <c:pt idx="54">
                  <c:v>3500</c:v>
                </c:pt>
                <c:pt idx="55">
                  <c:v>2100</c:v>
                </c:pt>
                <c:pt idx="56">
                  <c:v>1800</c:v>
                </c:pt>
                <c:pt idx="57">
                  <c:v>2900</c:v>
                </c:pt>
                <c:pt idx="58">
                  <c:v>2800</c:v>
                </c:pt>
                <c:pt idx="59">
                  <c:v>2500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3032"/>
        <c:axId val="215952640"/>
      </c:scatterChart>
      <c:valAx>
        <c:axId val="21595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2640"/>
        <c:crosses val="autoZero"/>
        <c:crossBetween val="midCat"/>
      </c:valAx>
      <c:valAx>
        <c:axId val="21595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Лист3!$L$3:$L$62</c:f>
              <c:numCache>
                <c:formatCode>General</c:formatCode>
                <c:ptCount val="60"/>
                <c:pt idx="0">
                  <c:v>1900</c:v>
                </c:pt>
                <c:pt idx="1">
                  <c:v>1850</c:v>
                </c:pt>
                <c:pt idx="2">
                  <c:v>800</c:v>
                </c:pt>
                <c:pt idx="3">
                  <c:v>1100</c:v>
                </c:pt>
                <c:pt idx="4">
                  <c:v>900</c:v>
                </c:pt>
                <c:pt idx="5">
                  <c:v>850</c:v>
                </c:pt>
                <c:pt idx="6">
                  <c:v>1400</c:v>
                </c:pt>
                <c:pt idx="7">
                  <c:v>1400</c:v>
                </c:pt>
                <c:pt idx="8">
                  <c:v>1900</c:v>
                </c:pt>
                <c:pt idx="9">
                  <c:v>2400</c:v>
                </c:pt>
                <c:pt idx="10">
                  <c:v>2400</c:v>
                </c:pt>
                <c:pt idx="11">
                  <c:v>2600</c:v>
                </c:pt>
                <c:pt idx="12">
                  <c:v>2200</c:v>
                </c:pt>
                <c:pt idx="13">
                  <c:v>900</c:v>
                </c:pt>
                <c:pt idx="14">
                  <c:v>2100</c:v>
                </c:pt>
                <c:pt idx="15">
                  <c:v>900</c:v>
                </c:pt>
                <c:pt idx="16">
                  <c:v>1000</c:v>
                </c:pt>
                <c:pt idx="17">
                  <c:v>3100</c:v>
                </c:pt>
                <c:pt idx="18">
                  <c:v>3800</c:v>
                </c:pt>
                <c:pt idx="19">
                  <c:v>1400</c:v>
                </c:pt>
                <c:pt idx="20">
                  <c:v>1900</c:v>
                </c:pt>
                <c:pt idx="21">
                  <c:v>1900</c:v>
                </c:pt>
                <c:pt idx="22">
                  <c:v>1700</c:v>
                </c:pt>
                <c:pt idx="23">
                  <c:v>1400</c:v>
                </c:pt>
                <c:pt idx="24">
                  <c:v>2200</c:v>
                </c:pt>
                <c:pt idx="25">
                  <c:v>1150</c:v>
                </c:pt>
                <c:pt idx="26">
                  <c:v>2400</c:v>
                </c:pt>
                <c:pt idx="27">
                  <c:v>900</c:v>
                </c:pt>
                <c:pt idx="28">
                  <c:v>1400</c:v>
                </c:pt>
                <c:pt idx="29">
                  <c:v>2700</c:v>
                </c:pt>
                <c:pt idx="30">
                  <c:v>1150</c:v>
                </c:pt>
                <c:pt idx="31">
                  <c:v>1200</c:v>
                </c:pt>
                <c:pt idx="32">
                  <c:v>1500</c:v>
                </c:pt>
                <c:pt idx="33">
                  <c:v>1300</c:v>
                </c:pt>
                <c:pt idx="34">
                  <c:v>1300</c:v>
                </c:pt>
                <c:pt idx="35">
                  <c:v>1400</c:v>
                </c:pt>
                <c:pt idx="36">
                  <c:v>1400</c:v>
                </c:pt>
                <c:pt idx="37">
                  <c:v>1100</c:v>
                </c:pt>
                <c:pt idx="38">
                  <c:v>1800</c:v>
                </c:pt>
                <c:pt idx="39">
                  <c:v>600</c:v>
                </c:pt>
                <c:pt idx="40">
                  <c:v>3000</c:v>
                </c:pt>
                <c:pt idx="41">
                  <c:v>2000</c:v>
                </c:pt>
                <c:pt idx="42">
                  <c:v>850</c:v>
                </c:pt>
                <c:pt idx="43">
                  <c:v>3200</c:v>
                </c:pt>
                <c:pt idx="44">
                  <c:v>1800</c:v>
                </c:pt>
                <c:pt idx="45">
                  <c:v>2700</c:v>
                </c:pt>
                <c:pt idx="46">
                  <c:v>1500</c:v>
                </c:pt>
                <c:pt idx="47">
                  <c:v>3400</c:v>
                </c:pt>
                <c:pt idx="48">
                  <c:v>2900</c:v>
                </c:pt>
                <c:pt idx="49">
                  <c:v>1700</c:v>
                </c:pt>
                <c:pt idx="50">
                  <c:v>2500</c:v>
                </c:pt>
                <c:pt idx="51">
                  <c:v>2600</c:v>
                </c:pt>
                <c:pt idx="52">
                  <c:v>3300</c:v>
                </c:pt>
                <c:pt idx="53">
                  <c:v>2100</c:v>
                </c:pt>
                <c:pt idx="54">
                  <c:v>3400</c:v>
                </c:pt>
                <c:pt idx="55">
                  <c:v>2000</c:v>
                </c:pt>
                <c:pt idx="56">
                  <c:v>1700</c:v>
                </c:pt>
                <c:pt idx="57">
                  <c:v>2800</c:v>
                </c:pt>
                <c:pt idx="58">
                  <c:v>2700</c:v>
                </c:pt>
                <c:pt idx="59">
                  <c:v>2400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1856"/>
        <c:axId val="215957344"/>
      </c:scatterChart>
      <c:valAx>
        <c:axId val="21595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7344"/>
        <c:crosses val="autoZero"/>
        <c:crossBetween val="midCat"/>
      </c:valAx>
      <c:valAx>
        <c:axId val="2159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Лист3!$M$3:$M$62</c:f>
              <c:numCache>
                <c:formatCode>General</c:formatCode>
                <c:ptCount val="60"/>
                <c:pt idx="0">
                  <c:v>1850</c:v>
                </c:pt>
                <c:pt idx="1">
                  <c:v>1800</c:v>
                </c:pt>
                <c:pt idx="2">
                  <c:v>750</c:v>
                </c:pt>
                <c:pt idx="3">
                  <c:v>1050</c:v>
                </c:pt>
                <c:pt idx="4">
                  <c:v>850</c:v>
                </c:pt>
                <c:pt idx="5">
                  <c:v>750</c:v>
                </c:pt>
                <c:pt idx="6">
                  <c:v>1350</c:v>
                </c:pt>
                <c:pt idx="7">
                  <c:v>1350</c:v>
                </c:pt>
                <c:pt idx="8">
                  <c:v>1850</c:v>
                </c:pt>
                <c:pt idx="9">
                  <c:v>2350</c:v>
                </c:pt>
                <c:pt idx="10">
                  <c:v>2350</c:v>
                </c:pt>
                <c:pt idx="11">
                  <c:v>2550</c:v>
                </c:pt>
                <c:pt idx="12">
                  <c:v>2150</c:v>
                </c:pt>
                <c:pt idx="13">
                  <c:v>850</c:v>
                </c:pt>
                <c:pt idx="14">
                  <c:v>2050</c:v>
                </c:pt>
                <c:pt idx="15">
                  <c:v>850</c:v>
                </c:pt>
                <c:pt idx="16">
                  <c:v>950</c:v>
                </c:pt>
                <c:pt idx="17">
                  <c:v>3050</c:v>
                </c:pt>
                <c:pt idx="18">
                  <c:v>3750</c:v>
                </c:pt>
                <c:pt idx="19">
                  <c:v>1350</c:v>
                </c:pt>
                <c:pt idx="20">
                  <c:v>1850</c:v>
                </c:pt>
                <c:pt idx="21">
                  <c:v>1850</c:v>
                </c:pt>
                <c:pt idx="22">
                  <c:v>1650</c:v>
                </c:pt>
                <c:pt idx="23">
                  <c:v>1350</c:v>
                </c:pt>
                <c:pt idx="24">
                  <c:v>2150</c:v>
                </c:pt>
                <c:pt idx="25">
                  <c:v>1100</c:v>
                </c:pt>
                <c:pt idx="26">
                  <c:v>2350</c:v>
                </c:pt>
                <c:pt idx="27">
                  <c:v>850</c:v>
                </c:pt>
                <c:pt idx="28">
                  <c:v>1350</c:v>
                </c:pt>
                <c:pt idx="29">
                  <c:v>2650</c:v>
                </c:pt>
                <c:pt idx="30">
                  <c:v>1100</c:v>
                </c:pt>
                <c:pt idx="31">
                  <c:v>1150</c:v>
                </c:pt>
                <c:pt idx="32">
                  <c:v>1450</c:v>
                </c:pt>
                <c:pt idx="33">
                  <c:v>1250</c:v>
                </c:pt>
                <c:pt idx="34">
                  <c:v>1250</c:v>
                </c:pt>
                <c:pt idx="35">
                  <c:v>1350</c:v>
                </c:pt>
                <c:pt idx="36">
                  <c:v>1350</c:v>
                </c:pt>
                <c:pt idx="37">
                  <c:v>1050</c:v>
                </c:pt>
                <c:pt idx="38">
                  <c:v>1750</c:v>
                </c:pt>
                <c:pt idx="39">
                  <c:v>550</c:v>
                </c:pt>
                <c:pt idx="40">
                  <c:v>2950</c:v>
                </c:pt>
                <c:pt idx="41">
                  <c:v>1950</c:v>
                </c:pt>
                <c:pt idx="42">
                  <c:v>800</c:v>
                </c:pt>
                <c:pt idx="43">
                  <c:v>3150</c:v>
                </c:pt>
                <c:pt idx="44">
                  <c:v>1750</c:v>
                </c:pt>
                <c:pt idx="45">
                  <c:v>2650</c:v>
                </c:pt>
                <c:pt idx="46">
                  <c:v>1450</c:v>
                </c:pt>
                <c:pt idx="47">
                  <c:v>3350</c:v>
                </c:pt>
                <c:pt idx="48">
                  <c:v>2850</c:v>
                </c:pt>
                <c:pt idx="49">
                  <c:v>1650</c:v>
                </c:pt>
                <c:pt idx="50">
                  <c:v>2450</c:v>
                </c:pt>
                <c:pt idx="51">
                  <c:v>2550</c:v>
                </c:pt>
                <c:pt idx="52">
                  <c:v>3250</c:v>
                </c:pt>
                <c:pt idx="53">
                  <c:v>2050</c:v>
                </c:pt>
                <c:pt idx="54">
                  <c:v>3350</c:v>
                </c:pt>
                <c:pt idx="55">
                  <c:v>1950</c:v>
                </c:pt>
                <c:pt idx="56">
                  <c:v>1650</c:v>
                </c:pt>
                <c:pt idx="57">
                  <c:v>2750</c:v>
                </c:pt>
                <c:pt idx="58">
                  <c:v>2650</c:v>
                </c:pt>
                <c:pt idx="59">
                  <c:v>2350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8128"/>
        <c:axId val="215958520"/>
      </c:scatterChart>
      <c:valAx>
        <c:axId val="21595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8520"/>
        <c:crosses val="autoZero"/>
        <c:crossBetween val="midCat"/>
      </c:valAx>
      <c:valAx>
        <c:axId val="215958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95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9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Лист3!$N$3:$N$62</c:f>
              <c:numCache>
                <c:formatCode>General</c:formatCode>
                <c:ptCount val="60"/>
                <c:pt idx="0">
                  <c:v>1450</c:v>
                </c:pt>
                <c:pt idx="1">
                  <c:v>1500</c:v>
                </c:pt>
                <c:pt idx="2">
                  <c:v>350</c:v>
                </c:pt>
                <c:pt idx="3">
                  <c:v>650</c:v>
                </c:pt>
                <c:pt idx="4">
                  <c:v>450</c:v>
                </c:pt>
                <c:pt idx="5">
                  <c:v>400</c:v>
                </c:pt>
                <c:pt idx="6">
                  <c:v>950</c:v>
                </c:pt>
                <c:pt idx="7">
                  <c:v>950</c:v>
                </c:pt>
                <c:pt idx="8">
                  <c:v>1450</c:v>
                </c:pt>
                <c:pt idx="9">
                  <c:v>1950</c:v>
                </c:pt>
                <c:pt idx="10">
                  <c:v>1950</c:v>
                </c:pt>
                <c:pt idx="11">
                  <c:v>2150</c:v>
                </c:pt>
                <c:pt idx="12">
                  <c:v>1750</c:v>
                </c:pt>
                <c:pt idx="13">
                  <c:v>450</c:v>
                </c:pt>
                <c:pt idx="14">
                  <c:v>1650</c:v>
                </c:pt>
                <c:pt idx="15">
                  <c:v>1450</c:v>
                </c:pt>
                <c:pt idx="16">
                  <c:v>550</c:v>
                </c:pt>
                <c:pt idx="17">
                  <c:v>2650</c:v>
                </c:pt>
                <c:pt idx="18">
                  <c:v>3350</c:v>
                </c:pt>
                <c:pt idx="19">
                  <c:v>950</c:v>
                </c:pt>
                <c:pt idx="20">
                  <c:v>1450</c:v>
                </c:pt>
                <c:pt idx="21">
                  <c:v>1450</c:v>
                </c:pt>
                <c:pt idx="22">
                  <c:v>1250</c:v>
                </c:pt>
                <c:pt idx="23">
                  <c:v>950</c:v>
                </c:pt>
                <c:pt idx="24">
                  <c:v>1750</c:v>
                </c:pt>
                <c:pt idx="25">
                  <c:v>1700</c:v>
                </c:pt>
                <c:pt idx="26">
                  <c:v>1950</c:v>
                </c:pt>
                <c:pt idx="27">
                  <c:v>450</c:v>
                </c:pt>
                <c:pt idx="28">
                  <c:v>950</c:v>
                </c:pt>
                <c:pt idx="29">
                  <c:v>2250</c:v>
                </c:pt>
                <c:pt idx="30">
                  <c:v>700</c:v>
                </c:pt>
                <c:pt idx="31">
                  <c:v>750</c:v>
                </c:pt>
                <c:pt idx="32">
                  <c:v>1050</c:v>
                </c:pt>
                <c:pt idx="33">
                  <c:v>850</c:v>
                </c:pt>
                <c:pt idx="34">
                  <c:v>850</c:v>
                </c:pt>
                <c:pt idx="35">
                  <c:v>950</c:v>
                </c:pt>
                <c:pt idx="36">
                  <c:v>950</c:v>
                </c:pt>
                <c:pt idx="37">
                  <c:v>650</c:v>
                </c:pt>
                <c:pt idx="38">
                  <c:v>1550</c:v>
                </c:pt>
                <c:pt idx="39">
                  <c:v>150</c:v>
                </c:pt>
                <c:pt idx="40">
                  <c:v>2550</c:v>
                </c:pt>
                <c:pt idx="41">
                  <c:v>1550</c:v>
                </c:pt>
                <c:pt idx="42">
                  <c:v>200</c:v>
                </c:pt>
                <c:pt idx="43">
                  <c:v>2750</c:v>
                </c:pt>
                <c:pt idx="44">
                  <c:v>1350</c:v>
                </c:pt>
                <c:pt idx="45">
                  <c:v>2250</c:v>
                </c:pt>
                <c:pt idx="46">
                  <c:v>850</c:v>
                </c:pt>
                <c:pt idx="47">
                  <c:v>2950</c:v>
                </c:pt>
                <c:pt idx="48">
                  <c:v>2450</c:v>
                </c:pt>
                <c:pt idx="49">
                  <c:v>1250</c:v>
                </c:pt>
                <c:pt idx="50">
                  <c:v>2050</c:v>
                </c:pt>
                <c:pt idx="51">
                  <c:v>2150</c:v>
                </c:pt>
                <c:pt idx="52">
                  <c:v>2850</c:v>
                </c:pt>
                <c:pt idx="53">
                  <c:v>1650</c:v>
                </c:pt>
                <c:pt idx="54">
                  <c:v>2950</c:v>
                </c:pt>
                <c:pt idx="55">
                  <c:v>1550</c:v>
                </c:pt>
                <c:pt idx="56">
                  <c:v>1250</c:v>
                </c:pt>
                <c:pt idx="57">
                  <c:v>2350</c:v>
                </c:pt>
                <c:pt idx="58">
                  <c:v>2250</c:v>
                </c:pt>
                <c:pt idx="59">
                  <c:v>1950</c:v>
                </c:pt>
              </c:numCache>
            </c:numRef>
          </c:xVal>
          <c:yVal>
            <c:numRef>
              <c:f>Лист4!$C$34:$C$93</c:f>
              <c:numCache>
                <c:formatCode>General</c:formatCode>
                <c:ptCount val="60"/>
                <c:pt idx="0">
                  <c:v>-657.19527087304596</c:v>
                </c:pt>
                <c:pt idx="1">
                  <c:v>-376.10056157166832</c:v>
                </c:pt>
                <c:pt idx="2">
                  <c:v>-595.419429512649</c:v>
                </c:pt>
                <c:pt idx="3">
                  <c:v>-1128.7446589745741</c:v>
                </c:pt>
                <c:pt idx="4">
                  <c:v>-1252.8820059999562</c:v>
                </c:pt>
                <c:pt idx="5">
                  <c:v>-1.3983481039758772E-11</c:v>
                </c:pt>
                <c:pt idx="6">
                  <c:v>-544.56988843649742</c:v>
                </c:pt>
                <c:pt idx="7">
                  <c:v>-157.90322176983079</c:v>
                </c:pt>
                <c:pt idx="8">
                  <c:v>-648.96742277178009</c:v>
                </c:pt>
                <c:pt idx="9">
                  <c:v>335.17934669041279</c:v>
                </c:pt>
                <c:pt idx="10">
                  <c:v>-369.82065330958721</c:v>
                </c:pt>
                <c:pt idx="11">
                  <c:v>-212.8708062841979</c:v>
                </c:pt>
                <c:pt idx="12">
                  <c:v>-246.77050033496926</c:v>
                </c:pt>
                <c:pt idx="13">
                  <c:v>-1301.9445059999562</c:v>
                </c:pt>
                <c:pt idx="14">
                  <c:v>-12.745423847656639</c:v>
                </c:pt>
                <c:pt idx="15">
                  <c:v>1136.6976828040952</c:v>
                </c:pt>
                <c:pt idx="16">
                  <c:v>378.19708417939978</c:v>
                </c:pt>
                <c:pt idx="17">
                  <c:v>459.50381127925357</c:v>
                </c:pt>
                <c:pt idx="18">
                  <c:v>378.82827586809435</c:v>
                </c:pt>
                <c:pt idx="19">
                  <c:v>-374.56988843649742</c:v>
                </c:pt>
                <c:pt idx="20">
                  <c:v>142.80472912695404</c:v>
                </c:pt>
                <c:pt idx="21">
                  <c:v>192.80472912695404</c:v>
                </c:pt>
                <c:pt idx="22">
                  <c:v>-871.28797504127783</c:v>
                </c:pt>
                <c:pt idx="23">
                  <c:v>-374.56988843649742</c:v>
                </c:pt>
                <c:pt idx="24">
                  <c:v>-243.54469388335633</c:v>
                </c:pt>
                <c:pt idx="25">
                  <c:v>-3.637978807091713E-12</c:v>
                </c:pt>
                <c:pt idx="26">
                  <c:v>260.17934669041279</c:v>
                </c:pt>
                <c:pt idx="27">
                  <c:v>-1279.4445059999562</c:v>
                </c:pt>
                <c:pt idx="28">
                  <c:v>-532.90322176983079</c:v>
                </c:pt>
                <c:pt idx="29">
                  <c:v>-212.72921610484386</c:v>
                </c:pt>
                <c:pt idx="30">
                  <c:v>547.06195171793979</c:v>
                </c:pt>
                <c:pt idx="31">
                  <c:v>145.91389285670107</c:v>
                </c:pt>
                <c:pt idx="32">
                  <c:v>-805.71034953919468</c:v>
                </c:pt>
                <c:pt idx="33">
                  <c:v>-1072.144190831176</c:v>
                </c:pt>
                <c:pt idx="34">
                  <c:v>-1056.1023659060229</c:v>
                </c:pt>
                <c:pt idx="35">
                  <c:v>119.4599623097713</c:v>
                </c:pt>
                <c:pt idx="36">
                  <c:v>-541.23655510316405</c:v>
                </c:pt>
                <c:pt idx="37">
                  <c:v>-318.32799230790749</c:v>
                </c:pt>
                <c:pt idx="38">
                  <c:v>188.05028078583507</c:v>
                </c:pt>
                <c:pt idx="39">
                  <c:v>3664.297390128635</c:v>
                </c:pt>
                <c:pt idx="40">
                  <c:v>-10.637778900115023</c:v>
                </c:pt>
                <c:pt idx="41">
                  <c:v>-253.7203473603513</c:v>
                </c:pt>
                <c:pt idx="42">
                  <c:v>4838.0895944828862</c:v>
                </c:pt>
                <c:pt idx="43">
                  <c:v>79.645401458614884</c:v>
                </c:pt>
                <c:pt idx="44">
                  <c:v>-804.76957326772094</c:v>
                </c:pt>
                <c:pt idx="45">
                  <c:v>92.03268865706093</c:v>
                </c:pt>
                <c:pt idx="46">
                  <c:v>845.39881953760369</c:v>
                </c:pt>
                <c:pt idx="47">
                  <c:v>186.59524848399693</c:v>
                </c:pt>
                <c:pt idx="48">
                  <c:v>60.887297587204841</c:v>
                </c:pt>
                <c:pt idx="49">
                  <c:v>-842.20267185525529</c:v>
                </c:pt>
                <c:pt idx="50">
                  <c:v>313.65427020310744</c:v>
                </c:pt>
                <c:pt idx="51">
                  <c:v>776.80661307064088</c:v>
                </c:pt>
                <c:pt idx="52">
                  <c:v>541.45365830463561</c:v>
                </c:pt>
                <c:pt idx="53">
                  <c:v>509.43199550718214</c:v>
                </c:pt>
                <c:pt idx="54">
                  <c:v>161.59524848399693</c:v>
                </c:pt>
                <c:pt idx="55">
                  <c:v>337.18874354873969</c:v>
                </c:pt>
                <c:pt idx="56">
                  <c:v>335.85488210157928</c:v>
                </c:pt>
                <c:pt idx="57">
                  <c:v>-0.7177072263028208</c:v>
                </c:pt>
                <c:pt idx="58">
                  <c:v>220.60411722848949</c:v>
                </c:pt>
                <c:pt idx="59">
                  <c:v>-147.66379056448915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60192"/>
        <c:axId val="216760584"/>
      </c:scatterChart>
      <c:valAx>
        <c:axId val="21676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760584"/>
        <c:crosses val="autoZero"/>
        <c:crossBetween val="midCat"/>
      </c:valAx>
      <c:valAx>
        <c:axId val="216760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76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sqref="A1:F74"/>
    </sheetView>
  </sheetViews>
  <sheetFormatPr defaultRowHeight="15" x14ac:dyDescent="0.25"/>
  <cols>
    <col min="2" max="2" width="19.140625" customWidth="1"/>
    <col min="3" max="3" width="38.5703125" customWidth="1"/>
    <col min="4" max="4" width="15.42578125" customWidth="1"/>
    <col min="7" max="7" width="19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78</v>
      </c>
      <c r="D2" s="1" t="s">
        <v>79</v>
      </c>
      <c r="E2" s="1">
        <v>1400</v>
      </c>
      <c r="F2" s="1">
        <v>2</v>
      </c>
    </row>
    <row r="3" spans="1:6" x14ac:dyDescent="0.25">
      <c r="A3" s="1">
        <v>2</v>
      </c>
      <c r="B3" s="1" t="s">
        <v>7</v>
      </c>
      <c r="C3" s="1" t="s">
        <v>78</v>
      </c>
      <c r="D3" s="1" t="s">
        <v>79</v>
      </c>
      <c r="E3" s="1">
        <v>1400</v>
      </c>
      <c r="F3" s="1">
        <v>2</v>
      </c>
    </row>
    <row r="4" spans="1:6" x14ac:dyDescent="0.25">
      <c r="A4" s="1">
        <v>3</v>
      </c>
      <c r="B4" s="1" t="s">
        <v>8</v>
      </c>
      <c r="C4" s="1" t="s">
        <v>78</v>
      </c>
      <c r="D4" s="1" t="s">
        <v>79</v>
      </c>
      <c r="E4" s="1">
        <v>1400</v>
      </c>
      <c r="F4" s="1">
        <v>2</v>
      </c>
    </row>
    <row r="5" spans="1:6" x14ac:dyDescent="0.25">
      <c r="A5" s="1">
        <v>4</v>
      </c>
      <c r="B5" s="1" t="s">
        <v>9</v>
      </c>
      <c r="C5" s="1" t="s">
        <v>78</v>
      </c>
      <c r="D5" s="1" t="s">
        <v>79</v>
      </c>
      <c r="E5" s="1">
        <v>1400</v>
      </c>
      <c r="F5" s="1">
        <v>2</v>
      </c>
    </row>
    <row r="6" spans="1:6" x14ac:dyDescent="0.25">
      <c r="A6" s="1">
        <v>5</v>
      </c>
      <c r="B6" s="1" t="s">
        <v>10</v>
      </c>
      <c r="C6" s="1" t="s">
        <v>78</v>
      </c>
      <c r="D6" s="1" t="s">
        <v>79</v>
      </c>
      <c r="E6" s="1">
        <v>1400</v>
      </c>
      <c r="F6" s="1">
        <v>2</v>
      </c>
    </row>
    <row r="7" spans="1:6" x14ac:dyDescent="0.25">
      <c r="A7" s="1">
        <v>6</v>
      </c>
      <c r="B7" s="1" t="s">
        <v>11</v>
      </c>
      <c r="C7" s="1" t="s">
        <v>78</v>
      </c>
      <c r="D7" s="1" t="s">
        <v>79</v>
      </c>
      <c r="E7" s="1">
        <v>1400</v>
      </c>
      <c r="F7" s="1">
        <v>2</v>
      </c>
    </row>
    <row r="8" spans="1:6" x14ac:dyDescent="0.25">
      <c r="A8" s="1">
        <v>7</v>
      </c>
      <c r="B8" s="1" t="s">
        <v>12</v>
      </c>
      <c r="C8" s="1" t="s">
        <v>78</v>
      </c>
      <c r="D8" s="1" t="s">
        <v>79</v>
      </c>
      <c r="E8" s="1">
        <v>1400</v>
      </c>
      <c r="F8" s="1">
        <v>2</v>
      </c>
    </row>
    <row r="9" spans="1:6" x14ac:dyDescent="0.25">
      <c r="A9" s="1">
        <v>8</v>
      </c>
      <c r="B9" s="1" t="s">
        <v>13</v>
      </c>
      <c r="C9" s="1" t="s">
        <v>78</v>
      </c>
      <c r="D9" s="1" t="s">
        <v>79</v>
      </c>
      <c r="E9" s="1">
        <v>1400</v>
      </c>
      <c r="F9" s="1">
        <v>2</v>
      </c>
    </row>
    <row r="10" spans="1:6" x14ac:dyDescent="0.25">
      <c r="A10" s="1">
        <v>9</v>
      </c>
      <c r="B10" s="1" t="s">
        <v>14</v>
      </c>
      <c r="C10" s="1" t="s">
        <v>78</v>
      </c>
      <c r="D10" s="1" t="s">
        <v>79</v>
      </c>
      <c r="E10" s="1">
        <v>1400</v>
      </c>
      <c r="F10" s="1">
        <v>2</v>
      </c>
    </row>
    <row r="11" spans="1:6" x14ac:dyDescent="0.25">
      <c r="A11" s="1">
        <v>10</v>
      </c>
      <c r="B11" s="1" t="s">
        <v>15</v>
      </c>
      <c r="C11" s="1" t="s">
        <v>78</v>
      </c>
      <c r="D11" s="1" t="s">
        <v>79</v>
      </c>
      <c r="E11" s="1">
        <v>1400</v>
      </c>
      <c r="F11" s="1">
        <v>2</v>
      </c>
    </row>
    <row r="12" spans="1:6" x14ac:dyDescent="0.25">
      <c r="A12" s="1">
        <v>11</v>
      </c>
      <c r="B12" s="1" t="s">
        <v>16</v>
      </c>
      <c r="C12" s="1" t="s">
        <v>78</v>
      </c>
      <c r="D12" s="1" t="s">
        <v>79</v>
      </c>
      <c r="E12" s="1">
        <v>1400</v>
      </c>
      <c r="F12" s="1">
        <v>2</v>
      </c>
    </row>
    <row r="13" spans="1:6" x14ac:dyDescent="0.25">
      <c r="A13" s="1">
        <v>12</v>
      </c>
      <c r="B13" s="1" t="s">
        <v>17</v>
      </c>
      <c r="C13" s="1" t="s">
        <v>78</v>
      </c>
      <c r="D13" s="1" t="s">
        <v>79</v>
      </c>
      <c r="E13" s="1">
        <v>1400</v>
      </c>
      <c r="F13" s="1">
        <v>2</v>
      </c>
    </row>
    <row r="14" spans="1:6" x14ac:dyDescent="0.25">
      <c r="A14" s="1">
        <v>13</v>
      </c>
      <c r="B14" s="1" t="s">
        <v>18</v>
      </c>
      <c r="C14" s="1" t="s">
        <v>78</v>
      </c>
      <c r="D14" s="1" t="s">
        <v>79</v>
      </c>
      <c r="E14" s="1">
        <v>1400</v>
      </c>
      <c r="F14" s="1">
        <v>2</v>
      </c>
    </row>
    <row r="15" spans="1:6" x14ac:dyDescent="0.25">
      <c r="A15" s="1">
        <v>14</v>
      </c>
      <c r="B15" s="1" t="s">
        <v>19</v>
      </c>
      <c r="C15" s="1" t="s">
        <v>78</v>
      </c>
      <c r="D15" s="1" t="s">
        <v>79</v>
      </c>
      <c r="E15" s="1">
        <v>1400</v>
      </c>
      <c r="F15" s="1">
        <v>2</v>
      </c>
    </row>
    <row r="16" spans="1:6" x14ac:dyDescent="0.25">
      <c r="A16" s="1">
        <v>15</v>
      </c>
      <c r="B16" s="1" t="s">
        <v>20</v>
      </c>
      <c r="C16" s="1" t="s">
        <v>78</v>
      </c>
      <c r="D16" s="1" t="s">
        <v>79</v>
      </c>
      <c r="E16" s="1">
        <v>1400</v>
      </c>
      <c r="F16" s="1">
        <v>2</v>
      </c>
    </row>
    <row r="17" spans="1:6" x14ac:dyDescent="0.25">
      <c r="A17" s="1">
        <v>16</v>
      </c>
      <c r="B17" s="1" t="s">
        <v>21</v>
      </c>
      <c r="C17" s="1" t="s">
        <v>78</v>
      </c>
      <c r="D17" s="1" t="s">
        <v>79</v>
      </c>
      <c r="E17" s="1">
        <v>1400</v>
      </c>
      <c r="F17" s="1">
        <v>2</v>
      </c>
    </row>
    <row r="18" spans="1:6" x14ac:dyDescent="0.25">
      <c r="A18" s="1">
        <v>17</v>
      </c>
      <c r="B18" s="1" t="s">
        <v>22</v>
      </c>
      <c r="C18" s="1" t="s">
        <v>78</v>
      </c>
      <c r="D18" s="1" t="s">
        <v>79</v>
      </c>
      <c r="E18" s="1">
        <v>1400</v>
      </c>
      <c r="F18" s="1">
        <v>2</v>
      </c>
    </row>
    <row r="19" spans="1:6" x14ac:dyDescent="0.25">
      <c r="A19" s="1">
        <v>18</v>
      </c>
      <c r="B19" s="1" t="s">
        <v>23</v>
      </c>
      <c r="C19" s="1" t="s">
        <v>78</v>
      </c>
      <c r="D19" s="1" t="s">
        <v>79</v>
      </c>
      <c r="E19" s="1">
        <v>1400</v>
      </c>
      <c r="F19" s="1">
        <v>2</v>
      </c>
    </row>
    <row r="20" spans="1:6" x14ac:dyDescent="0.25">
      <c r="A20" s="1">
        <v>19</v>
      </c>
      <c r="B20" s="1" t="s">
        <v>24</v>
      </c>
      <c r="C20" s="1" t="s">
        <v>78</v>
      </c>
      <c r="D20" s="1" t="s">
        <v>79</v>
      </c>
      <c r="E20" s="1">
        <v>1400</v>
      </c>
      <c r="F20" s="1">
        <v>2</v>
      </c>
    </row>
    <row r="21" spans="1:6" x14ac:dyDescent="0.25">
      <c r="A21" s="1">
        <v>20</v>
      </c>
      <c r="B21" s="1" t="s">
        <v>25</v>
      </c>
      <c r="C21" s="1" t="s">
        <v>78</v>
      </c>
      <c r="D21" s="1" t="s">
        <v>79</v>
      </c>
      <c r="E21" s="1">
        <v>1400</v>
      </c>
      <c r="F21" s="1">
        <v>2</v>
      </c>
    </row>
    <row r="22" spans="1:6" x14ac:dyDescent="0.25">
      <c r="A22" s="1">
        <v>21</v>
      </c>
      <c r="B22" s="1" t="s">
        <v>26</v>
      </c>
      <c r="C22" s="1" t="s">
        <v>78</v>
      </c>
      <c r="D22" s="1" t="s">
        <v>79</v>
      </c>
      <c r="E22" s="1">
        <v>1400</v>
      </c>
      <c r="F22" s="1">
        <v>2</v>
      </c>
    </row>
    <row r="23" spans="1:6" x14ac:dyDescent="0.25">
      <c r="A23" s="1">
        <v>22</v>
      </c>
      <c r="B23" s="1" t="s">
        <v>27</v>
      </c>
      <c r="C23" s="1" t="s">
        <v>78</v>
      </c>
      <c r="D23" s="1" t="s">
        <v>79</v>
      </c>
      <c r="E23" s="1">
        <v>1400</v>
      </c>
      <c r="F23" s="1">
        <v>2</v>
      </c>
    </row>
    <row r="24" spans="1:6" x14ac:dyDescent="0.25">
      <c r="A24" s="1">
        <v>23</v>
      </c>
      <c r="B24" s="1" t="s">
        <v>28</v>
      </c>
      <c r="C24" s="1" t="s">
        <v>78</v>
      </c>
      <c r="D24" s="1" t="s">
        <v>79</v>
      </c>
      <c r="E24" s="1">
        <v>1400</v>
      </c>
      <c r="F24" s="1">
        <v>2</v>
      </c>
    </row>
    <row r="25" spans="1:6" x14ac:dyDescent="0.25">
      <c r="A25" s="1">
        <v>24</v>
      </c>
      <c r="B25" s="1" t="s">
        <v>29</v>
      </c>
      <c r="C25" s="1" t="s">
        <v>78</v>
      </c>
      <c r="D25" s="1" t="s">
        <v>79</v>
      </c>
      <c r="E25" s="1">
        <v>1400</v>
      </c>
      <c r="F25" s="1">
        <v>2</v>
      </c>
    </row>
    <row r="26" spans="1:6" x14ac:dyDescent="0.25">
      <c r="A26" s="1">
        <v>25</v>
      </c>
      <c r="B26" s="1" t="s">
        <v>30</v>
      </c>
      <c r="C26" s="1" t="s">
        <v>78</v>
      </c>
      <c r="D26" s="1" t="s">
        <v>79</v>
      </c>
      <c r="E26" s="1">
        <v>1400</v>
      </c>
      <c r="F26" s="1">
        <v>2</v>
      </c>
    </row>
    <row r="27" spans="1:6" x14ac:dyDescent="0.25">
      <c r="A27" s="1">
        <v>26</v>
      </c>
      <c r="B27" s="1" t="s">
        <v>31</v>
      </c>
      <c r="C27" s="1" t="s">
        <v>78</v>
      </c>
      <c r="D27" s="1" t="s">
        <v>79</v>
      </c>
      <c r="E27" s="1">
        <v>1400</v>
      </c>
      <c r="F27" s="1">
        <v>2</v>
      </c>
    </row>
    <row r="28" spans="1:6" x14ac:dyDescent="0.25">
      <c r="A28" s="1">
        <v>27</v>
      </c>
      <c r="B28" s="1" t="s">
        <v>32</v>
      </c>
      <c r="C28" s="1" t="s">
        <v>78</v>
      </c>
      <c r="D28" s="1" t="s">
        <v>79</v>
      </c>
      <c r="E28" s="1">
        <v>1400</v>
      </c>
      <c r="F28" s="1">
        <v>2</v>
      </c>
    </row>
    <row r="29" spans="1:6" x14ac:dyDescent="0.25">
      <c r="A29" s="1">
        <v>28</v>
      </c>
      <c r="B29" s="1" t="s">
        <v>33</v>
      </c>
      <c r="C29" s="1" t="s">
        <v>78</v>
      </c>
      <c r="D29" s="1" t="s">
        <v>79</v>
      </c>
      <c r="E29" s="1">
        <v>1400</v>
      </c>
      <c r="F29" s="1">
        <v>2</v>
      </c>
    </row>
    <row r="30" spans="1:6" x14ac:dyDescent="0.25">
      <c r="A30" s="1">
        <v>29</v>
      </c>
      <c r="B30" s="1" t="s">
        <v>34</v>
      </c>
      <c r="C30" s="1" t="s">
        <v>78</v>
      </c>
      <c r="D30" s="1" t="s">
        <v>79</v>
      </c>
      <c r="E30" s="1">
        <v>1400</v>
      </c>
      <c r="F30" s="1">
        <v>2</v>
      </c>
    </row>
    <row r="31" spans="1:6" x14ac:dyDescent="0.25">
      <c r="A31" s="1">
        <v>30</v>
      </c>
      <c r="B31" s="1" t="s">
        <v>35</v>
      </c>
      <c r="C31" s="1" t="s">
        <v>78</v>
      </c>
      <c r="D31" s="1" t="s">
        <v>79</v>
      </c>
      <c r="E31" s="1">
        <v>1400</v>
      </c>
      <c r="F31" s="1">
        <v>2</v>
      </c>
    </row>
    <row r="32" spans="1:6" x14ac:dyDescent="0.25">
      <c r="A32" s="1">
        <v>31</v>
      </c>
      <c r="B32" s="1" t="s">
        <v>36</v>
      </c>
      <c r="C32" s="1" t="s">
        <v>78</v>
      </c>
      <c r="D32" s="1" t="s">
        <v>79</v>
      </c>
      <c r="E32" s="1">
        <v>1400</v>
      </c>
      <c r="F32" s="1">
        <v>2</v>
      </c>
    </row>
    <row r="33" spans="1:6" x14ac:dyDescent="0.25">
      <c r="A33" s="1">
        <v>32</v>
      </c>
      <c r="B33" s="1" t="s">
        <v>37</v>
      </c>
      <c r="C33" s="1" t="s">
        <v>78</v>
      </c>
      <c r="D33" s="1" t="s">
        <v>79</v>
      </c>
      <c r="E33" s="1">
        <v>1400</v>
      </c>
      <c r="F33" s="1">
        <v>2</v>
      </c>
    </row>
    <row r="34" spans="1:6" x14ac:dyDescent="0.25">
      <c r="A34" s="1">
        <v>33</v>
      </c>
      <c r="B34" s="1" t="s">
        <v>38</v>
      </c>
      <c r="C34" s="1" t="s">
        <v>78</v>
      </c>
      <c r="D34" s="1" t="s">
        <v>79</v>
      </c>
      <c r="E34" s="1">
        <v>1400</v>
      </c>
      <c r="F34" s="1">
        <v>2</v>
      </c>
    </row>
    <row r="35" spans="1:6" x14ac:dyDescent="0.25">
      <c r="A35" s="1">
        <v>34</v>
      </c>
      <c r="B35" s="1" t="s">
        <v>39</v>
      </c>
      <c r="C35" s="1" t="s">
        <v>78</v>
      </c>
      <c r="D35" s="1" t="s">
        <v>79</v>
      </c>
      <c r="E35" s="1">
        <v>1400</v>
      </c>
      <c r="F35" s="1">
        <v>2</v>
      </c>
    </row>
    <row r="36" spans="1:6" x14ac:dyDescent="0.25">
      <c r="A36" s="1">
        <v>35</v>
      </c>
      <c r="B36" s="1" t="s">
        <v>40</v>
      </c>
      <c r="C36" s="1" t="s">
        <v>78</v>
      </c>
      <c r="D36" s="1" t="s">
        <v>79</v>
      </c>
      <c r="E36" s="1">
        <v>1400</v>
      </c>
      <c r="F36" s="1">
        <v>2</v>
      </c>
    </row>
    <row r="37" spans="1:6" x14ac:dyDescent="0.25">
      <c r="A37" s="1">
        <v>36</v>
      </c>
      <c r="B37" s="1" t="s">
        <v>41</v>
      </c>
      <c r="C37" s="1" t="s">
        <v>78</v>
      </c>
      <c r="D37" s="1" t="s">
        <v>79</v>
      </c>
      <c r="E37" s="1">
        <v>1400</v>
      </c>
      <c r="F37" s="1">
        <v>2</v>
      </c>
    </row>
    <row r="38" spans="1:6" x14ac:dyDescent="0.25">
      <c r="A38" s="1">
        <v>37</v>
      </c>
      <c r="B38" s="1" t="s">
        <v>42</v>
      </c>
      <c r="C38" s="1" t="s">
        <v>78</v>
      </c>
      <c r="D38" s="1" t="s">
        <v>79</v>
      </c>
      <c r="E38" s="1">
        <v>1400</v>
      </c>
      <c r="F38" s="1">
        <v>2</v>
      </c>
    </row>
    <row r="39" spans="1:6" x14ac:dyDescent="0.25">
      <c r="A39" s="1">
        <v>38</v>
      </c>
      <c r="B39" s="1" t="s">
        <v>43</v>
      </c>
      <c r="C39" s="1" t="s">
        <v>78</v>
      </c>
      <c r="D39" s="1" t="s">
        <v>79</v>
      </c>
      <c r="E39" s="1">
        <v>1400</v>
      </c>
      <c r="F39" s="1">
        <v>2</v>
      </c>
    </row>
    <row r="40" spans="1:6" x14ac:dyDescent="0.25">
      <c r="A40" s="1">
        <v>39</v>
      </c>
      <c r="B40" s="1" t="s">
        <v>44</v>
      </c>
      <c r="C40" s="1" t="s">
        <v>78</v>
      </c>
      <c r="D40" s="1" t="s">
        <v>79</v>
      </c>
      <c r="E40" s="1">
        <v>1400</v>
      </c>
      <c r="F40" s="1">
        <v>2</v>
      </c>
    </row>
    <row r="41" spans="1:6" x14ac:dyDescent="0.25">
      <c r="A41" s="1">
        <v>40</v>
      </c>
      <c r="B41" s="1" t="s">
        <v>45</v>
      </c>
      <c r="C41" s="1" t="s">
        <v>78</v>
      </c>
      <c r="D41" s="1" t="s">
        <v>79</v>
      </c>
      <c r="E41" s="1">
        <v>1400</v>
      </c>
      <c r="F41" s="1">
        <v>2</v>
      </c>
    </row>
    <row r="42" spans="1:6" x14ac:dyDescent="0.25">
      <c r="A42" s="1">
        <v>41</v>
      </c>
      <c r="B42" s="1" t="s">
        <v>46</v>
      </c>
      <c r="C42" s="1" t="s">
        <v>78</v>
      </c>
      <c r="D42" s="1" t="s">
        <v>79</v>
      </c>
      <c r="E42" s="1">
        <v>1400</v>
      </c>
      <c r="F42" s="1">
        <v>2</v>
      </c>
    </row>
    <row r="43" spans="1:6" x14ac:dyDescent="0.25">
      <c r="A43" s="1">
        <v>42</v>
      </c>
      <c r="B43" s="1" t="s">
        <v>47</v>
      </c>
      <c r="C43" s="1" t="s">
        <v>78</v>
      </c>
      <c r="D43" s="1" t="s">
        <v>79</v>
      </c>
      <c r="E43" s="1">
        <v>1400</v>
      </c>
      <c r="F43" s="1">
        <v>2</v>
      </c>
    </row>
    <row r="44" spans="1:6" x14ac:dyDescent="0.25">
      <c r="A44" s="1">
        <v>43</v>
      </c>
      <c r="B44" s="1" t="s">
        <v>48</v>
      </c>
      <c r="C44" s="1" t="s">
        <v>78</v>
      </c>
      <c r="D44" s="1" t="s">
        <v>79</v>
      </c>
      <c r="E44" s="1">
        <v>1400</v>
      </c>
      <c r="F44" s="1">
        <v>2</v>
      </c>
    </row>
    <row r="45" spans="1:6" x14ac:dyDescent="0.25">
      <c r="A45" s="1">
        <v>44</v>
      </c>
      <c r="B45" s="1" t="s">
        <v>49</v>
      </c>
      <c r="C45" s="1" t="s">
        <v>78</v>
      </c>
      <c r="D45" s="1" t="s">
        <v>79</v>
      </c>
      <c r="E45" s="1">
        <v>1400</v>
      </c>
      <c r="F45" s="1">
        <v>2</v>
      </c>
    </row>
    <row r="46" spans="1:6" x14ac:dyDescent="0.25">
      <c r="A46" s="1">
        <v>45</v>
      </c>
      <c r="B46" s="1" t="s">
        <v>50</v>
      </c>
      <c r="C46" s="1" t="s">
        <v>78</v>
      </c>
      <c r="D46" s="1" t="s">
        <v>79</v>
      </c>
      <c r="E46" s="1">
        <v>1400</v>
      </c>
      <c r="F46" s="1">
        <v>2</v>
      </c>
    </row>
    <row r="47" spans="1:6" x14ac:dyDescent="0.25">
      <c r="A47" s="1">
        <v>46</v>
      </c>
      <c r="B47" s="1" t="s">
        <v>51</v>
      </c>
      <c r="C47" s="1" t="s">
        <v>78</v>
      </c>
      <c r="D47" s="1" t="s">
        <v>79</v>
      </c>
      <c r="E47" s="1">
        <v>1400</v>
      </c>
      <c r="F47" s="1">
        <v>2</v>
      </c>
    </row>
    <row r="48" spans="1:6" x14ac:dyDescent="0.25">
      <c r="A48" s="1">
        <v>47</v>
      </c>
      <c r="B48" s="1" t="s">
        <v>52</v>
      </c>
      <c r="C48" s="1" t="s">
        <v>78</v>
      </c>
      <c r="D48" s="1" t="s">
        <v>79</v>
      </c>
      <c r="E48" s="1">
        <v>1400</v>
      </c>
      <c r="F48" s="1">
        <v>2</v>
      </c>
    </row>
    <row r="49" spans="1:7" x14ac:dyDescent="0.25">
      <c r="A49" s="1">
        <v>48</v>
      </c>
      <c r="B49" s="1" t="s">
        <v>53</v>
      </c>
      <c r="C49" s="1" t="s">
        <v>78</v>
      </c>
      <c r="D49" s="1" t="s">
        <v>79</v>
      </c>
      <c r="E49" s="1">
        <v>1400</v>
      </c>
      <c r="F49" s="1">
        <v>2</v>
      </c>
    </row>
    <row r="50" spans="1:7" x14ac:dyDescent="0.25">
      <c r="A50" s="1">
        <v>49</v>
      </c>
      <c r="B50" s="1" t="s">
        <v>54</v>
      </c>
      <c r="C50" s="1" t="s">
        <v>78</v>
      </c>
      <c r="D50" s="1" t="s">
        <v>79</v>
      </c>
      <c r="E50" s="1">
        <v>1400</v>
      </c>
      <c r="F50" s="1">
        <v>2</v>
      </c>
    </row>
    <row r="51" spans="1:7" x14ac:dyDescent="0.25">
      <c r="A51" s="1">
        <v>50</v>
      </c>
      <c r="B51" s="1" t="s">
        <v>55</v>
      </c>
      <c r="C51" s="1" t="s">
        <v>78</v>
      </c>
      <c r="D51" s="1" t="s">
        <v>79</v>
      </c>
      <c r="E51" s="1">
        <v>1400</v>
      </c>
      <c r="F51" s="1">
        <v>2</v>
      </c>
    </row>
    <row r="52" spans="1:7" x14ac:dyDescent="0.25">
      <c r="A52" s="1">
        <v>51</v>
      </c>
      <c r="B52" s="1" t="s">
        <v>56</v>
      </c>
      <c r="C52" s="1" t="s">
        <v>78</v>
      </c>
      <c r="D52" s="1" t="s">
        <v>79</v>
      </c>
      <c r="E52" s="1">
        <v>1400</v>
      </c>
      <c r="F52" s="1">
        <v>2</v>
      </c>
    </row>
    <row r="53" spans="1:7" x14ac:dyDescent="0.25">
      <c r="A53" s="1">
        <v>52</v>
      </c>
      <c r="B53" s="1" t="s">
        <v>57</v>
      </c>
      <c r="C53" s="1" t="s">
        <v>78</v>
      </c>
      <c r="D53" s="1" t="s">
        <v>79</v>
      </c>
      <c r="E53" s="1">
        <v>1400</v>
      </c>
      <c r="F53" s="1">
        <v>2</v>
      </c>
    </row>
    <row r="54" spans="1:7" x14ac:dyDescent="0.25">
      <c r="A54" s="1">
        <v>53</v>
      </c>
      <c r="B54" s="1" t="s">
        <v>58</v>
      </c>
      <c r="C54" s="1" t="s">
        <v>78</v>
      </c>
      <c r="D54" s="1" t="s">
        <v>79</v>
      </c>
      <c r="E54" s="1">
        <v>1400</v>
      </c>
      <c r="F54" s="1">
        <v>2</v>
      </c>
    </row>
    <row r="55" spans="1:7" x14ac:dyDescent="0.25">
      <c r="A55" s="1">
        <v>54</v>
      </c>
      <c r="B55" s="1" t="s">
        <v>59</v>
      </c>
      <c r="C55" s="1" t="s">
        <v>78</v>
      </c>
      <c r="D55" s="1" t="s">
        <v>79</v>
      </c>
      <c r="E55" s="1">
        <v>1400</v>
      </c>
      <c r="F55" s="1">
        <v>2</v>
      </c>
    </row>
    <row r="56" spans="1:7" x14ac:dyDescent="0.25">
      <c r="A56" s="1">
        <v>55</v>
      </c>
      <c r="B56" s="1" t="s">
        <v>60</v>
      </c>
      <c r="C56" s="1" t="s">
        <v>78</v>
      </c>
      <c r="D56" s="1" t="s">
        <v>79</v>
      </c>
      <c r="E56" s="1">
        <v>1400</v>
      </c>
      <c r="F56" s="1">
        <v>2</v>
      </c>
    </row>
    <row r="57" spans="1:7" x14ac:dyDescent="0.25">
      <c r="A57" s="1">
        <v>56</v>
      </c>
      <c r="B57" s="1" t="s">
        <v>61</v>
      </c>
      <c r="C57" s="1" t="s">
        <v>78</v>
      </c>
      <c r="D57" s="1" t="s">
        <v>79</v>
      </c>
      <c r="E57" s="1">
        <v>1400</v>
      </c>
      <c r="F57" s="1">
        <v>2</v>
      </c>
    </row>
    <row r="58" spans="1:7" x14ac:dyDescent="0.25">
      <c r="A58" s="1">
        <v>57</v>
      </c>
      <c r="B58" s="1" t="s">
        <v>62</v>
      </c>
      <c r="C58" s="1" t="s">
        <v>78</v>
      </c>
      <c r="D58" s="1" t="s">
        <v>79</v>
      </c>
      <c r="E58" s="1">
        <v>1400</v>
      </c>
      <c r="F58" s="1">
        <v>2</v>
      </c>
    </row>
    <row r="59" spans="1:7" x14ac:dyDescent="0.25">
      <c r="A59" s="1">
        <v>58</v>
      </c>
      <c r="B59" s="1" t="s">
        <v>63</v>
      </c>
      <c r="C59" s="1" t="s">
        <v>78</v>
      </c>
      <c r="D59" s="1" t="s">
        <v>79</v>
      </c>
      <c r="E59" s="1">
        <v>1400</v>
      </c>
      <c r="F59" s="1">
        <v>2</v>
      </c>
    </row>
    <row r="60" spans="1:7" x14ac:dyDescent="0.25">
      <c r="A60" s="1">
        <v>59</v>
      </c>
      <c r="B60" s="1" t="s">
        <v>64</v>
      </c>
      <c r="C60" s="1" t="s">
        <v>78</v>
      </c>
      <c r="D60" s="1" t="s">
        <v>79</v>
      </c>
      <c r="E60" s="1">
        <v>1400</v>
      </c>
      <c r="F60" s="1">
        <v>2</v>
      </c>
    </row>
    <row r="61" spans="1:7" x14ac:dyDescent="0.25">
      <c r="A61" s="1">
        <v>60</v>
      </c>
      <c r="B61" s="1" t="s">
        <v>65</v>
      </c>
      <c r="C61" s="1" t="s">
        <v>78</v>
      </c>
      <c r="D61" s="1" t="s">
        <v>79</v>
      </c>
      <c r="E61" s="1">
        <v>1400</v>
      </c>
      <c r="F61" s="1">
        <v>2</v>
      </c>
    </row>
    <row r="62" spans="1:7" x14ac:dyDescent="0.25">
      <c r="A62" s="1">
        <v>61</v>
      </c>
      <c r="B62" s="1" t="s">
        <v>66</v>
      </c>
      <c r="C62" s="1" t="s">
        <v>78</v>
      </c>
      <c r="D62" s="1" t="s">
        <v>80</v>
      </c>
      <c r="E62" s="1">
        <v>10000</v>
      </c>
      <c r="F62" s="1">
        <v>11</v>
      </c>
      <c r="G62">
        <v>262773844</v>
      </c>
    </row>
    <row r="63" spans="1:7" x14ac:dyDescent="0.25">
      <c r="A63" s="1">
        <v>62</v>
      </c>
      <c r="B63" s="1" t="s">
        <v>67</v>
      </c>
      <c r="C63" s="1" t="s">
        <v>78</v>
      </c>
      <c r="D63" s="1" t="s">
        <v>81</v>
      </c>
      <c r="E63" s="1">
        <v>13000</v>
      </c>
      <c r="F63" s="1">
        <v>12</v>
      </c>
      <c r="G63">
        <v>534725627</v>
      </c>
    </row>
    <row r="64" spans="1:7" x14ac:dyDescent="0.25">
      <c r="A64" s="1">
        <v>63</v>
      </c>
      <c r="B64" s="1" t="s">
        <v>68</v>
      </c>
      <c r="C64" s="1" t="s">
        <v>78</v>
      </c>
      <c r="D64" s="1" t="s">
        <v>82</v>
      </c>
      <c r="E64" s="1">
        <v>12000</v>
      </c>
      <c r="F64" s="1">
        <v>17</v>
      </c>
      <c r="G64">
        <v>41160</v>
      </c>
    </row>
    <row r="65" spans="1:7" x14ac:dyDescent="0.25">
      <c r="A65" s="1">
        <v>64</v>
      </c>
      <c r="B65" s="1" t="s">
        <v>69</v>
      </c>
      <c r="C65" s="1" t="s">
        <v>78</v>
      </c>
      <c r="D65" s="1" t="s">
        <v>83</v>
      </c>
      <c r="E65" s="1">
        <v>6000</v>
      </c>
      <c r="F65" s="1">
        <v>17</v>
      </c>
      <c r="G65">
        <v>20580</v>
      </c>
    </row>
    <row r="66" spans="1:7" x14ac:dyDescent="0.25">
      <c r="A66" s="1">
        <v>65</v>
      </c>
      <c r="B66" s="1" t="s">
        <v>70</v>
      </c>
      <c r="C66" s="1" t="s">
        <v>78</v>
      </c>
      <c r="D66" s="1" t="s">
        <v>90</v>
      </c>
      <c r="E66" s="1">
        <v>25000</v>
      </c>
      <c r="F66" s="1">
        <v>3</v>
      </c>
      <c r="G66">
        <v>35998250</v>
      </c>
    </row>
    <row r="67" spans="1:7" x14ac:dyDescent="0.25">
      <c r="A67" s="1">
        <v>66</v>
      </c>
      <c r="B67" s="1" t="s">
        <v>71</v>
      </c>
      <c r="C67" s="1" t="s">
        <v>78</v>
      </c>
      <c r="D67" s="1" t="s">
        <v>84</v>
      </c>
      <c r="E67" s="1">
        <v>20000</v>
      </c>
      <c r="F67" s="1">
        <v>14</v>
      </c>
      <c r="G67">
        <v>20200</v>
      </c>
    </row>
    <row r="68" spans="1:7" x14ac:dyDescent="0.25">
      <c r="A68" s="1">
        <v>67</v>
      </c>
      <c r="B68" s="1" t="s">
        <v>72</v>
      </c>
      <c r="C68" s="1" t="s">
        <v>78</v>
      </c>
      <c r="D68" s="1" t="s">
        <v>85</v>
      </c>
      <c r="E68" s="1">
        <v>7000</v>
      </c>
      <c r="F68" s="1">
        <v>10</v>
      </c>
      <c r="G68">
        <v>52314920</v>
      </c>
    </row>
    <row r="69" spans="1:7" x14ac:dyDescent="0.25">
      <c r="A69" s="1">
        <v>68</v>
      </c>
      <c r="B69" s="1" t="s">
        <v>73</v>
      </c>
      <c r="C69" s="1" t="s">
        <v>78</v>
      </c>
      <c r="D69" s="1" t="s">
        <v>87</v>
      </c>
      <c r="E69" s="1">
        <v>11000</v>
      </c>
      <c r="F69" s="1">
        <v>9</v>
      </c>
      <c r="G69">
        <v>88880</v>
      </c>
    </row>
    <row r="70" spans="1:7" x14ac:dyDescent="0.25">
      <c r="A70" s="1">
        <v>69</v>
      </c>
      <c r="B70" s="1" t="s">
        <v>74</v>
      </c>
      <c r="C70" s="1" t="s">
        <v>78</v>
      </c>
      <c r="D70" s="1" t="s">
        <v>86</v>
      </c>
      <c r="E70" s="1">
        <v>30000</v>
      </c>
      <c r="F70" s="1">
        <v>14</v>
      </c>
      <c r="G70">
        <v>30300</v>
      </c>
    </row>
    <row r="71" spans="1:7" x14ac:dyDescent="0.25">
      <c r="A71" s="1">
        <v>70</v>
      </c>
      <c r="B71" s="1" t="s">
        <v>75</v>
      </c>
      <c r="C71" s="1" t="s">
        <v>78</v>
      </c>
      <c r="D71" s="1" t="s">
        <v>88</v>
      </c>
      <c r="E71" s="1">
        <v>7500</v>
      </c>
      <c r="F71" s="1">
        <v>17</v>
      </c>
      <c r="G71">
        <v>25725</v>
      </c>
    </row>
    <row r="72" spans="1:7" x14ac:dyDescent="0.25">
      <c r="A72" s="1">
        <v>71</v>
      </c>
      <c r="B72" s="1" t="s">
        <v>76</v>
      </c>
      <c r="C72" s="1" t="s">
        <v>78</v>
      </c>
      <c r="D72" s="1" t="s">
        <v>89</v>
      </c>
      <c r="E72" s="1">
        <v>5500</v>
      </c>
      <c r="F72" s="1">
        <v>17</v>
      </c>
      <c r="G72">
        <v>18865</v>
      </c>
    </row>
    <row r="73" spans="1:7" x14ac:dyDescent="0.25">
      <c r="A73" s="1">
        <v>72</v>
      </c>
      <c r="B73" s="1" t="s">
        <v>77</v>
      </c>
      <c r="C73" s="1" t="s">
        <v>78</v>
      </c>
      <c r="D73" s="1" t="s">
        <v>91</v>
      </c>
      <c r="E73" s="1">
        <v>4000</v>
      </c>
      <c r="F73" s="1">
        <v>5</v>
      </c>
      <c r="G73">
        <v>35772680</v>
      </c>
    </row>
    <row r="74" spans="1:7" x14ac:dyDescent="0.25">
      <c r="A74" s="1">
        <v>73</v>
      </c>
      <c r="B74" s="1" t="s">
        <v>92</v>
      </c>
      <c r="C74" s="1" t="s">
        <v>78</v>
      </c>
      <c r="D74" s="1" t="s">
        <v>93</v>
      </c>
      <c r="E74" s="1">
        <v>32000</v>
      </c>
      <c r="F74" s="1">
        <v>16</v>
      </c>
      <c r="G7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L19" sqref="L19"/>
    </sheetView>
  </sheetViews>
  <sheetFormatPr defaultRowHeight="15" x14ac:dyDescent="0.25"/>
  <cols>
    <col min="2" max="2" width="48.7109375" customWidth="1"/>
    <col min="4" max="4" width="13.5703125" customWidth="1"/>
    <col min="5" max="5" width="17.42578125" customWidth="1"/>
  </cols>
  <sheetData>
    <row r="1" spans="1:5" x14ac:dyDescent="0.25">
      <c r="A1" s="1" t="s">
        <v>0</v>
      </c>
      <c r="B1" s="1" t="s">
        <v>2</v>
      </c>
      <c r="C1" s="1" t="s">
        <v>4</v>
      </c>
      <c r="D1" s="1" t="s">
        <v>94</v>
      </c>
      <c r="E1" s="1" t="s">
        <v>95</v>
      </c>
    </row>
    <row r="2" spans="1:5" x14ac:dyDescent="0.25">
      <c r="A2" s="1">
        <v>1</v>
      </c>
      <c r="B2" s="1" t="s">
        <v>96</v>
      </c>
      <c r="C2" s="1">
        <v>1000</v>
      </c>
      <c r="D2" s="1">
        <v>150000</v>
      </c>
      <c r="E2" s="2">
        <f>D2/C2</f>
        <v>150</v>
      </c>
    </row>
    <row r="3" spans="1:5" x14ac:dyDescent="0.25">
      <c r="A3" s="1">
        <v>2</v>
      </c>
      <c r="B3" s="1" t="s">
        <v>96</v>
      </c>
      <c r="C3" s="1">
        <v>740</v>
      </c>
      <c r="D3" s="1">
        <v>150000</v>
      </c>
      <c r="E3" s="2">
        <f t="shared" ref="E3:E61" si="0">D3/C3</f>
        <v>202.70270270270271</v>
      </c>
    </row>
    <row r="4" spans="1:5" x14ac:dyDescent="0.25">
      <c r="A4" s="1">
        <v>3</v>
      </c>
      <c r="B4" s="1" t="s">
        <v>96</v>
      </c>
      <c r="C4" s="1">
        <v>1500</v>
      </c>
      <c r="D4" s="1">
        <v>1200000</v>
      </c>
      <c r="E4" s="2">
        <f t="shared" si="0"/>
        <v>800</v>
      </c>
    </row>
    <row r="5" spans="1:5" x14ac:dyDescent="0.25">
      <c r="A5" s="1">
        <v>4</v>
      </c>
      <c r="B5" s="1" t="s">
        <v>96</v>
      </c>
      <c r="C5" s="1">
        <v>8000</v>
      </c>
      <c r="D5" s="1">
        <v>850000</v>
      </c>
      <c r="E5" s="2">
        <f t="shared" si="0"/>
        <v>106.25</v>
      </c>
    </row>
    <row r="6" spans="1:5" x14ac:dyDescent="0.25">
      <c r="A6" s="1">
        <v>5</v>
      </c>
      <c r="B6" s="1" t="s">
        <v>96</v>
      </c>
      <c r="C6" s="1">
        <v>32000</v>
      </c>
      <c r="D6" s="1">
        <v>2850000</v>
      </c>
      <c r="E6" s="2">
        <f t="shared" si="0"/>
        <v>89.0625</v>
      </c>
    </row>
    <row r="7" spans="1:5" x14ac:dyDescent="0.25">
      <c r="A7" s="1">
        <v>6</v>
      </c>
      <c r="B7" s="1" t="s">
        <v>97</v>
      </c>
      <c r="C7" s="1">
        <v>1800</v>
      </c>
      <c r="D7" s="1">
        <v>1200000</v>
      </c>
      <c r="E7" s="2">
        <f t="shared" si="0"/>
        <v>666.66666666666663</v>
      </c>
    </row>
    <row r="8" spans="1:5" x14ac:dyDescent="0.25">
      <c r="A8" s="1">
        <v>7</v>
      </c>
      <c r="B8" s="1" t="s">
        <v>98</v>
      </c>
      <c r="C8" s="1">
        <v>1000</v>
      </c>
      <c r="D8" s="1">
        <v>530000</v>
      </c>
      <c r="E8" s="2">
        <f t="shared" si="0"/>
        <v>530</v>
      </c>
    </row>
    <row r="9" spans="1:5" x14ac:dyDescent="0.25">
      <c r="A9" s="1">
        <v>8</v>
      </c>
      <c r="B9" s="1" t="s">
        <v>96</v>
      </c>
      <c r="C9" s="1">
        <v>600</v>
      </c>
      <c r="D9" s="1">
        <v>550000</v>
      </c>
      <c r="E9" s="2">
        <f t="shared" si="0"/>
        <v>916.66666666666663</v>
      </c>
    </row>
    <row r="10" spans="1:5" x14ac:dyDescent="0.25">
      <c r="A10" s="1">
        <v>9</v>
      </c>
      <c r="B10" s="1" t="s">
        <v>96</v>
      </c>
      <c r="C10" s="1">
        <v>1580</v>
      </c>
      <c r="D10" s="1">
        <v>250000</v>
      </c>
      <c r="E10" s="2">
        <f t="shared" si="0"/>
        <v>158.22784810126583</v>
      </c>
    </row>
    <row r="11" spans="1:5" x14ac:dyDescent="0.25">
      <c r="A11" s="1">
        <v>10</v>
      </c>
      <c r="B11" s="1" t="s">
        <v>99</v>
      </c>
      <c r="C11" s="1">
        <v>800</v>
      </c>
      <c r="D11" s="1">
        <v>700000</v>
      </c>
      <c r="E11" s="2">
        <f t="shared" si="0"/>
        <v>875</v>
      </c>
    </row>
    <row r="12" spans="1:5" x14ac:dyDescent="0.25">
      <c r="A12" s="1">
        <v>11</v>
      </c>
      <c r="B12" s="1" t="s">
        <v>96</v>
      </c>
      <c r="C12" s="1">
        <v>1000</v>
      </c>
      <c r="D12" s="1">
        <v>170000</v>
      </c>
      <c r="E12" s="2">
        <f t="shared" si="0"/>
        <v>170</v>
      </c>
    </row>
    <row r="13" spans="1:5" x14ac:dyDescent="0.25">
      <c r="A13" s="1">
        <v>12</v>
      </c>
      <c r="B13" s="1" t="s">
        <v>100</v>
      </c>
      <c r="C13" s="1">
        <v>3000</v>
      </c>
      <c r="D13" s="1">
        <v>660000</v>
      </c>
      <c r="E13" s="2">
        <f t="shared" si="0"/>
        <v>220</v>
      </c>
    </row>
    <row r="14" spans="1:5" x14ac:dyDescent="0.25">
      <c r="A14" s="1">
        <v>13</v>
      </c>
      <c r="B14" s="1" t="s">
        <v>100</v>
      </c>
      <c r="C14" s="1">
        <v>800</v>
      </c>
      <c r="D14" s="1">
        <v>320000</v>
      </c>
      <c r="E14" s="2">
        <f t="shared" si="0"/>
        <v>400</v>
      </c>
    </row>
    <row r="15" spans="1:5" x14ac:dyDescent="0.25">
      <c r="A15" s="1">
        <v>14</v>
      </c>
      <c r="B15" s="1" t="s">
        <v>100</v>
      </c>
      <c r="C15" s="1">
        <v>50000</v>
      </c>
      <c r="D15" s="1">
        <v>2000000</v>
      </c>
      <c r="E15" s="2">
        <f t="shared" si="0"/>
        <v>40</v>
      </c>
    </row>
    <row r="16" spans="1:5" x14ac:dyDescent="0.25">
      <c r="A16" s="1">
        <v>15</v>
      </c>
      <c r="B16" s="1" t="s">
        <v>96</v>
      </c>
      <c r="C16" s="1">
        <v>480</v>
      </c>
      <c r="D16" s="1">
        <v>330000</v>
      </c>
      <c r="E16" s="2">
        <f t="shared" si="0"/>
        <v>687.5</v>
      </c>
    </row>
    <row r="17" spans="1:5" x14ac:dyDescent="0.25">
      <c r="A17" s="1">
        <v>16</v>
      </c>
      <c r="B17" s="1" t="s">
        <v>100</v>
      </c>
      <c r="C17" s="1">
        <v>1000</v>
      </c>
      <c r="D17" s="1">
        <v>700000</v>
      </c>
      <c r="E17" s="2">
        <f t="shared" si="0"/>
        <v>700</v>
      </c>
    </row>
    <row r="18" spans="1:5" x14ac:dyDescent="0.25">
      <c r="A18" s="1">
        <v>17</v>
      </c>
      <c r="B18" s="1" t="s">
        <v>96</v>
      </c>
      <c r="C18" s="1">
        <v>1200</v>
      </c>
      <c r="D18" s="1">
        <v>2000000</v>
      </c>
      <c r="E18" s="2">
        <f t="shared" si="0"/>
        <v>1666.6666666666667</v>
      </c>
    </row>
    <row r="19" spans="1:5" x14ac:dyDescent="0.25">
      <c r="A19" s="1">
        <v>18</v>
      </c>
      <c r="B19" s="1" t="s">
        <v>96</v>
      </c>
      <c r="C19" s="1">
        <v>480</v>
      </c>
      <c r="D19" s="1">
        <v>300000</v>
      </c>
      <c r="E19" s="2">
        <f t="shared" si="0"/>
        <v>625</v>
      </c>
    </row>
    <row r="20" spans="1:5" x14ac:dyDescent="0.25">
      <c r="A20" s="1">
        <v>19</v>
      </c>
      <c r="B20" s="1" t="s">
        <v>96</v>
      </c>
      <c r="C20" s="1">
        <v>1000</v>
      </c>
      <c r="D20" s="1">
        <v>170000</v>
      </c>
      <c r="E20" s="2">
        <f t="shared" si="0"/>
        <v>170</v>
      </c>
    </row>
    <row r="21" spans="1:5" x14ac:dyDescent="0.25">
      <c r="A21" s="1">
        <v>20</v>
      </c>
      <c r="B21" s="1" t="s">
        <v>100</v>
      </c>
      <c r="C21" s="1">
        <v>1000</v>
      </c>
      <c r="D21" s="1">
        <v>700000</v>
      </c>
      <c r="E21" s="2">
        <f t="shared" si="0"/>
        <v>700</v>
      </c>
    </row>
    <row r="22" spans="1:5" x14ac:dyDescent="0.25">
      <c r="A22" s="1">
        <v>21</v>
      </c>
      <c r="B22" s="1" t="s">
        <v>100</v>
      </c>
      <c r="C22" s="1">
        <v>600</v>
      </c>
      <c r="D22" s="1">
        <v>570000</v>
      </c>
      <c r="E22" s="2">
        <f t="shared" si="0"/>
        <v>950</v>
      </c>
    </row>
    <row r="23" spans="1:5" x14ac:dyDescent="0.25">
      <c r="A23" s="1">
        <v>22</v>
      </c>
      <c r="B23" s="1" t="s">
        <v>100</v>
      </c>
      <c r="C23" s="1">
        <v>480</v>
      </c>
      <c r="D23" s="1">
        <v>480000</v>
      </c>
      <c r="E23" s="2">
        <f t="shared" si="0"/>
        <v>1000</v>
      </c>
    </row>
    <row r="24" spans="1:5" x14ac:dyDescent="0.25">
      <c r="A24" s="1">
        <v>23</v>
      </c>
      <c r="B24" s="1" t="s">
        <v>100</v>
      </c>
      <c r="C24" s="1">
        <v>14000</v>
      </c>
      <c r="D24" s="1">
        <v>600000</v>
      </c>
      <c r="E24" s="2">
        <f t="shared" si="0"/>
        <v>42.857142857142854</v>
      </c>
    </row>
    <row r="25" spans="1:5" x14ac:dyDescent="0.25">
      <c r="A25" s="1">
        <v>24</v>
      </c>
      <c r="B25" s="1" t="s">
        <v>100</v>
      </c>
      <c r="C25" s="1">
        <v>1000</v>
      </c>
      <c r="D25" s="1">
        <v>700000</v>
      </c>
      <c r="E25" s="2">
        <f t="shared" si="0"/>
        <v>700</v>
      </c>
    </row>
    <row r="26" spans="1:5" x14ac:dyDescent="0.25">
      <c r="A26" s="1">
        <v>25</v>
      </c>
      <c r="B26" s="1" t="s">
        <v>100</v>
      </c>
      <c r="C26" s="1">
        <v>1240</v>
      </c>
      <c r="D26" s="1">
        <v>500000</v>
      </c>
      <c r="E26" s="2">
        <f t="shared" si="0"/>
        <v>403.22580645161293</v>
      </c>
    </row>
    <row r="27" spans="1:5" x14ac:dyDescent="0.25">
      <c r="A27" s="1">
        <v>26</v>
      </c>
      <c r="B27" s="1" t="s">
        <v>100</v>
      </c>
      <c r="C27" s="1">
        <v>600</v>
      </c>
      <c r="D27" s="1">
        <v>570000</v>
      </c>
      <c r="E27" s="2">
        <f t="shared" si="0"/>
        <v>950</v>
      </c>
    </row>
    <row r="28" spans="1:5" x14ac:dyDescent="0.25">
      <c r="A28" s="1">
        <v>27</v>
      </c>
      <c r="B28" s="1" t="s">
        <v>96</v>
      </c>
      <c r="C28" s="1">
        <v>250</v>
      </c>
      <c r="D28" s="1">
        <v>200000</v>
      </c>
      <c r="E28" s="2">
        <f t="shared" si="0"/>
        <v>800</v>
      </c>
    </row>
    <row r="29" spans="1:5" x14ac:dyDescent="0.25">
      <c r="A29" s="1">
        <v>28</v>
      </c>
      <c r="B29" s="1" t="s">
        <v>96</v>
      </c>
      <c r="C29" s="1">
        <v>40000</v>
      </c>
      <c r="D29" s="1">
        <v>2500000</v>
      </c>
      <c r="E29" s="2">
        <f t="shared" si="0"/>
        <v>62.5</v>
      </c>
    </row>
    <row r="30" spans="1:5" x14ac:dyDescent="0.25">
      <c r="A30" s="1">
        <v>29</v>
      </c>
      <c r="B30" s="1" t="s">
        <v>100</v>
      </c>
      <c r="C30" s="1">
        <v>1200</v>
      </c>
      <c r="D30" s="1">
        <v>650000</v>
      </c>
      <c r="E30" s="2">
        <f t="shared" si="0"/>
        <v>541.66666666666663</v>
      </c>
    </row>
    <row r="31" spans="1:5" x14ac:dyDescent="0.25">
      <c r="A31" s="1">
        <v>30</v>
      </c>
      <c r="B31" s="1" t="s">
        <v>100</v>
      </c>
      <c r="C31" s="1">
        <v>1500</v>
      </c>
      <c r="D31" s="1">
        <v>250000</v>
      </c>
      <c r="E31" s="2">
        <f t="shared" si="0"/>
        <v>166.66666666666666</v>
      </c>
    </row>
    <row r="32" spans="1:5" x14ac:dyDescent="0.25">
      <c r="A32" s="1">
        <v>31</v>
      </c>
      <c r="B32" s="1" t="s">
        <v>100</v>
      </c>
      <c r="C32" s="1">
        <v>940</v>
      </c>
      <c r="D32" s="1">
        <v>1650000</v>
      </c>
      <c r="E32" s="2">
        <f t="shared" si="0"/>
        <v>1755.3191489361702</v>
      </c>
    </row>
    <row r="33" spans="1:5" x14ac:dyDescent="0.25">
      <c r="A33" s="1">
        <v>32</v>
      </c>
      <c r="B33" s="1" t="s">
        <v>96</v>
      </c>
      <c r="C33" s="1">
        <v>1130</v>
      </c>
      <c r="D33" s="1">
        <v>1500000</v>
      </c>
      <c r="E33" s="2">
        <f t="shared" si="0"/>
        <v>1327.4336283185842</v>
      </c>
    </row>
    <row r="34" spans="1:5" x14ac:dyDescent="0.25">
      <c r="A34" s="1">
        <v>33</v>
      </c>
      <c r="B34" s="1" t="s">
        <v>100</v>
      </c>
      <c r="C34" s="1">
        <v>2600</v>
      </c>
      <c r="D34" s="1">
        <v>560000</v>
      </c>
      <c r="E34" s="2">
        <f t="shared" si="0"/>
        <v>215.38461538461539</v>
      </c>
    </row>
    <row r="35" spans="1:5" x14ac:dyDescent="0.25">
      <c r="A35" s="1">
        <v>34</v>
      </c>
      <c r="B35" s="1" t="s">
        <v>96</v>
      </c>
      <c r="C35" s="1">
        <v>16100</v>
      </c>
      <c r="D35" s="1">
        <v>900000</v>
      </c>
      <c r="E35" s="2">
        <f t="shared" si="0"/>
        <v>55.900621118012424</v>
      </c>
    </row>
    <row r="36" spans="1:5" x14ac:dyDescent="0.25">
      <c r="A36" s="1">
        <v>35</v>
      </c>
      <c r="B36" s="1" t="s">
        <v>96</v>
      </c>
      <c r="C36" s="1">
        <v>13900</v>
      </c>
      <c r="D36" s="1">
        <v>1000000</v>
      </c>
      <c r="E36" s="2">
        <f t="shared" si="0"/>
        <v>71.942446043165461</v>
      </c>
    </row>
    <row r="37" spans="1:5" x14ac:dyDescent="0.25">
      <c r="A37" s="1">
        <v>36</v>
      </c>
      <c r="B37" s="1" t="s">
        <v>100</v>
      </c>
      <c r="C37" s="1">
        <v>670</v>
      </c>
      <c r="D37" s="1">
        <v>800000</v>
      </c>
      <c r="E37" s="2">
        <f t="shared" si="0"/>
        <v>1194.0298507462687</v>
      </c>
    </row>
    <row r="38" spans="1:5" x14ac:dyDescent="0.25">
      <c r="A38" s="1">
        <v>37</v>
      </c>
      <c r="B38" s="1" t="s">
        <v>100</v>
      </c>
      <c r="C38" s="1">
        <v>1500</v>
      </c>
      <c r="D38" s="1">
        <v>800000</v>
      </c>
      <c r="E38" s="2">
        <f t="shared" si="0"/>
        <v>533.33333333333337</v>
      </c>
    </row>
    <row r="39" spans="1:5" x14ac:dyDescent="0.25">
      <c r="A39" s="1">
        <v>38</v>
      </c>
      <c r="B39" s="1" t="s">
        <v>96</v>
      </c>
      <c r="C39" s="1">
        <v>600</v>
      </c>
      <c r="D39" s="1">
        <v>550000</v>
      </c>
      <c r="E39" s="2">
        <f t="shared" si="0"/>
        <v>916.66666666666663</v>
      </c>
    </row>
    <row r="40" spans="1:5" x14ac:dyDescent="0.25">
      <c r="A40" s="1">
        <v>39</v>
      </c>
      <c r="B40" s="1" t="s">
        <v>100</v>
      </c>
      <c r="C40" s="1">
        <v>650</v>
      </c>
      <c r="D40" s="1">
        <v>350000</v>
      </c>
      <c r="E40" s="2">
        <f t="shared" si="0"/>
        <v>538.46153846153845</v>
      </c>
    </row>
    <row r="41" spans="1:5" x14ac:dyDescent="0.25">
      <c r="A41" s="1">
        <v>40</v>
      </c>
      <c r="B41" s="1" t="s">
        <v>96</v>
      </c>
      <c r="C41" s="1">
        <v>600</v>
      </c>
      <c r="D41" s="1">
        <v>3100000</v>
      </c>
      <c r="E41" s="2">
        <f t="shared" si="0"/>
        <v>5166.666666666667</v>
      </c>
    </row>
    <row r="42" spans="1:5" x14ac:dyDescent="0.25">
      <c r="A42" s="1">
        <v>41</v>
      </c>
      <c r="B42" s="1" t="s">
        <v>96</v>
      </c>
      <c r="C42" s="1">
        <v>1200</v>
      </c>
      <c r="D42" s="1">
        <v>250000</v>
      </c>
      <c r="E42" s="2">
        <f t="shared" si="0"/>
        <v>208.33333333333334</v>
      </c>
    </row>
    <row r="43" spans="1:5" x14ac:dyDescent="0.25">
      <c r="A43" s="1">
        <v>42</v>
      </c>
      <c r="B43" s="1" t="s">
        <v>96</v>
      </c>
      <c r="C43" s="1">
        <v>1000</v>
      </c>
      <c r="D43" s="1">
        <v>500000</v>
      </c>
      <c r="E43" s="2">
        <f t="shared" si="0"/>
        <v>500</v>
      </c>
    </row>
    <row r="44" spans="1:5" x14ac:dyDescent="0.25">
      <c r="A44" s="1">
        <v>43</v>
      </c>
      <c r="B44" s="1" t="s">
        <v>96</v>
      </c>
      <c r="C44" s="1">
        <v>1600</v>
      </c>
      <c r="D44" s="1">
        <v>10500000</v>
      </c>
      <c r="E44" s="2">
        <f t="shared" si="0"/>
        <v>6562.5</v>
      </c>
    </row>
    <row r="45" spans="1:5" x14ac:dyDescent="0.25">
      <c r="A45" s="1">
        <v>44</v>
      </c>
      <c r="B45" s="1" t="s">
        <v>96</v>
      </c>
      <c r="C45" s="1">
        <v>1200</v>
      </c>
      <c r="D45" s="1">
        <v>230000</v>
      </c>
      <c r="E45" s="2">
        <f t="shared" si="0"/>
        <v>191.66666666666666</v>
      </c>
    </row>
    <row r="46" spans="1:5" x14ac:dyDescent="0.25">
      <c r="A46" s="1">
        <v>45</v>
      </c>
      <c r="B46" s="1" t="s">
        <v>96</v>
      </c>
      <c r="C46" s="1">
        <v>16100</v>
      </c>
      <c r="D46" s="1">
        <v>900000</v>
      </c>
      <c r="E46" s="2">
        <f t="shared" si="0"/>
        <v>55.900621118012424</v>
      </c>
    </row>
    <row r="47" spans="1:5" x14ac:dyDescent="0.25">
      <c r="A47" s="1">
        <v>46</v>
      </c>
      <c r="B47" s="1" t="s">
        <v>100</v>
      </c>
      <c r="C47" s="1">
        <v>700</v>
      </c>
      <c r="D47" s="1">
        <v>330000</v>
      </c>
      <c r="E47" s="2">
        <f t="shared" si="0"/>
        <v>471.42857142857144</v>
      </c>
    </row>
    <row r="48" spans="1:5" x14ac:dyDescent="0.25">
      <c r="A48" s="1">
        <v>47</v>
      </c>
      <c r="B48" s="1" t="s">
        <v>100</v>
      </c>
      <c r="C48" s="1">
        <v>900</v>
      </c>
      <c r="D48" s="1">
        <v>2000000</v>
      </c>
      <c r="E48" s="2">
        <f t="shared" si="0"/>
        <v>2222.2222222222222</v>
      </c>
    </row>
    <row r="49" spans="1:5" x14ac:dyDescent="0.25">
      <c r="A49" s="1">
        <v>48</v>
      </c>
      <c r="B49" s="1" t="s">
        <v>96</v>
      </c>
      <c r="C49" s="1">
        <v>1200</v>
      </c>
      <c r="D49" s="1">
        <v>230000</v>
      </c>
      <c r="E49" s="2">
        <f t="shared" si="0"/>
        <v>191.66666666666666</v>
      </c>
    </row>
    <row r="50" spans="1:5" x14ac:dyDescent="0.25">
      <c r="A50" s="1">
        <v>49</v>
      </c>
      <c r="B50" s="1" t="s">
        <v>101</v>
      </c>
      <c r="C50" s="1">
        <v>1200</v>
      </c>
      <c r="D50" s="1">
        <v>400000</v>
      </c>
      <c r="E50" s="2">
        <f t="shared" si="0"/>
        <v>333.33333333333331</v>
      </c>
    </row>
    <row r="51" spans="1:5" x14ac:dyDescent="0.25">
      <c r="A51" s="1">
        <v>50</v>
      </c>
      <c r="B51" s="1" t="s">
        <v>96</v>
      </c>
      <c r="C51" s="1">
        <v>13900</v>
      </c>
      <c r="D51" s="1">
        <v>1000000</v>
      </c>
      <c r="E51" s="2">
        <f t="shared" si="0"/>
        <v>71.942446043165461</v>
      </c>
    </row>
    <row r="52" spans="1:5" x14ac:dyDescent="0.25">
      <c r="A52" s="1">
        <v>51</v>
      </c>
      <c r="B52" s="1" t="s">
        <v>100</v>
      </c>
      <c r="C52" s="1">
        <v>600</v>
      </c>
      <c r="D52" s="1">
        <v>480000</v>
      </c>
      <c r="E52" s="2">
        <f t="shared" si="0"/>
        <v>800</v>
      </c>
    </row>
    <row r="53" spans="1:5" x14ac:dyDescent="0.25">
      <c r="A53" s="1">
        <v>52</v>
      </c>
      <c r="B53" s="1" t="s">
        <v>100</v>
      </c>
      <c r="C53" s="1">
        <v>620</v>
      </c>
      <c r="D53" s="1">
        <v>750000</v>
      </c>
      <c r="E53" s="2">
        <f t="shared" si="0"/>
        <v>1209.6774193548388</v>
      </c>
    </row>
    <row r="54" spans="1:5" x14ac:dyDescent="0.25">
      <c r="A54" s="1">
        <v>53</v>
      </c>
      <c r="B54" s="1" t="s">
        <v>100</v>
      </c>
      <c r="C54" s="1">
        <v>600</v>
      </c>
      <c r="D54" s="1">
        <v>360000</v>
      </c>
      <c r="E54" s="2">
        <f t="shared" si="0"/>
        <v>600</v>
      </c>
    </row>
    <row r="55" spans="1:5" x14ac:dyDescent="0.25">
      <c r="A55" s="1">
        <v>54</v>
      </c>
      <c r="B55" s="1" t="s">
        <v>100</v>
      </c>
      <c r="C55" s="1">
        <v>620</v>
      </c>
      <c r="D55" s="1">
        <v>750000</v>
      </c>
      <c r="E55" s="2">
        <f t="shared" si="0"/>
        <v>1209.6774193548388</v>
      </c>
    </row>
    <row r="56" spans="1:5" x14ac:dyDescent="0.25">
      <c r="A56" s="1">
        <v>55</v>
      </c>
      <c r="B56" s="1" t="s">
        <v>96</v>
      </c>
      <c r="C56" s="1">
        <v>1500</v>
      </c>
      <c r="D56" s="1">
        <v>250000</v>
      </c>
      <c r="E56" s="2">
        <f t="shared" si="0"/>
        <v>166.66666666666666</v>
      </c>
    </row>
    <row r="57" spans="1:5" x14ac:dyDescent="0.25">
      <c r="A57" s="1">
        <v>56</v>
      </c>
      <c r="B57" s="1" t="s">
        <v>100</v>
      </c>
      <c r="C57" s="1">
        <v>1100</v>
      </c>
      <c r="D57" s="1">
        <v>1200000</v>
      </c>
      <c r="E57" s="2">
        <f t="shared" si="0"/>
        <v>1090.909090909091</v>
      </c>
    </row>
    <row r="58" spans="1:5" x14ac:dyDescent="0.25">
      <c r="A58" s="1">
        <v>57</v>
      </c>
      <c r="B58" s="1" t="s">
        <v>96</v>
      </c>
      <c r="C58" s="1">
        <v>1200</v>
      </c>
      <c r="D58" s="1">
        <v>1500000</v>
      </c>
      <c r="E58" s="2">
        <f t="shared" si="0"/>
        <v>1250</v>
      </c>
    </row>
    <row r="59" spans="1:5" x14ac:dyDescent="0.25">
      <c r="A59" s="1">
        <v>58</v>
      </c>
      <c r="B59" s="1" t="s">
        <v>100</v>
      </c>
      <c r="C59" s="1">
        <v>1230</v>
      </c>
      <c r="D59" s="1">
        <v>400000</v>
      </c>
      <c r="E59" s="2">
        <f t="shared" si="0"/>
        <v>325.20325203252031</v>
      </c>
    </row>
    <row r="60" spans="1:5" x14ac:dyDescent="0.25">
      <c r="A60" s="1">
        <v>59</v>
      </c>
      <c r="B60" s="1" t="s">
        <v>100</v>
      </c>
      <c r="C60" s="1">
        <v>600</v>
      </c>
      <c r="D60" s="1">
        <v>360000</v>
      </c>
      <c r="E60" s="2">
        <f t="shared" si="0"/>
        <v>600</v>
      </c>
    </row>
    <row r="61" spans="1:5" x14ac:dyDescent="0.25">
      <c r="A61" s="1">
        <v>60</v>
      </c>
      <c r="B61" s="1" t="s">
        <v>100</v>
      </c>
      <c r="C61" s="1">
        <v>1020</v>
      </c>
      <c r="D61" s="1">
        <v>400000</v>
      </c>
      <c r="E61" s="2">
        <f t="shared" si="0"/>
        <v>392.15686274509807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F1" sqref="F1:O2"/>
    </sheetView>
  </sheetViews>
  <sheetFormatPr defaultRowHeight="15" x14ac:dyDescent="0.25"/>
  <cols>
    <col min="2" max="2" width="49.7109375" customWidth="1"/>
    <col min="4" max="4" width="15.5703125" customWidth="1"/>
    <col min="5" max="5" width="17.5703125" customWidth="1"/>
  </cols>
  <sheetData>
    <row r="1" spans="1:15" x14ac:dyDescent="0.25">
      <c r="A1" s="1"/>
      <c r="B1" s="1"/>
      <c r="C1" s="1"/>
      <c r="D1" s="1"/>
      <c r="E1" s="1"/>
      <c r="F1" s="17" t="s">
        <v>102</v>
      </c>
      <c r="G1" s="17"/>
      <c r="H1" s="17"/>
      <c r="I1" s="17"/>
      <c r="J1" s="17"/>
      <c r="K1" s="17"/>
      <c r="L1" s="17"/>
      <c r="M1" s="17"/>
      <c r="N1" s="17"/>
      <c r="O1" s="17"/>
    </row>
    <row r="2" spans="1:15" ht="252" x14ac:dyDescent="0.25">
      <c r="A2" s="1" t="s">
        <v>0</v>
      </c>
      <c r="B2" s="1" t="s">
        <v>2</v>
      </c>
      <c r="C2" s="1" t="s">
        <v>4</v>
      </c>
      <c r="D2" s="1" t="s">
        <v>94</v>
      </c>
      <c r="E2" s="1" t="s">
        <v>95</v>
      </c>
      <c r="F2" s="6" t="s">
        <v>103</v>
      </c>
      <c r="G2" s="4" t="s">
        <v>104</v>
      </c>
      <c r="H2" s="6" t="s">
        <v>105</v>
      </c>
      <c r="I2" s="6" t="s">
        <v>106</v>
      </c>
      <c r="J2" s="6" t="s">
        <v>107</v>
      </c>
      <c r="K2" s="6" t="s">
        <v>108</v>
      </c>
      <c r="L2" s="6" t="s">
        <v>109</v>
      </c>
      <c r="M2" s="6" t="s">
        <v>110</v>
      </c>
      <c r="N2" s="6" t="s">
        <v>111</v>
      </c>
      <c r="O2" s="6" t="s">
        <v>112</v>
      </c>
    </row>
    <row r="3" spans="1:15" x14ac:dyDescent="0.25">
      <c r="A3" s="1">
        <v>1</v>
      </c>
      <c r="B3" s="1" t="s">
        <v>96</v>
      </c>
      <c r="C3" s="1">
        <v>1000</v>
      </c>
      <c r="D3" s="1">
        <v>150000</v>
      </c>
      <c r="E3" s="2">
        <f>D3/C3</f>
        <v>150</v>
      </c>
      <c r="F3" s="5">
        <v>1500</v>
      </c>
      <c r="G3" s="5">
        <v>1600</v>
      </c>
      <c r="H3" s="5">
        <v>1400</v>
      </c>
      <c r="I3" s="5">
        <v>1700</v>
      </c>
      <c r="J3" s="5">
        <v>1800</v>
      </c>
      <c r="K3" s="5">
        <v>2000</v>
      </c>
      <c r="L3" s="5">
        <v>1900</v>
      </c>
      <c r="M3" s="5">
        <v>1850</v>
      </c>
      <c r="N3" s="1">
        <f>F3-50</f>
        <v>1450</v>
      </c>
      <c r="O3" s="1">
        <f>K3+150</f>
        <v>2150</v>
      </c>
    </row>
    <row r="4" spans="1:15" x14ac:dyDescent="0.25">
      <c r="A4" s="1">
        <v>2</v>
      </c>
      <c r="B4" s="1" t="s">
        <v>96</v>
      </c>
      <c r="C4" s="1">
        <v>740</v>
      </c>
      <c r="D4" s="1">
        <v>150000</v>
      </c>
      <c r="E4" s="2">
        <f t="shared" ref="E4:E62" si="0">D4/C4</f>
        <v>202.70270270270271</v>
      </c>
      <c r="F4" s="5">
        <v>1550</v>
      </c>
      <c r="G4" s="5">
        <v>1650</v>
      </c>
      <c r="H4" s="5">
        <v>1450</v>
      </c>
      <c r="I4" s="5">
        <v>1650</v>
      </c>
      <c r="J4" s="5">
        <v>1750</v>
      </c>
      <c r="K4" s="5">
        <v>1950</v>
      </c>
      <c r="L4" s="5">
        <v>1850</v>
      </c>
      <c r="M4" s="5">
        <v>1800</v>
      </c>
      <c r="N4" s="1">
        <f t="shared" ref="N4:N62" si="1">F4-50</f>
        <v>1500</v>
      </c>
      <c r="O4" s="1">
        <f t="shared" ref="O4:O62" si="2">K4+150</f>
        <v>2100</v>
      </c>
    </row>
    <row r="5" spans="1:15" x14ac:dyDescent="0.25">
      <c r="A5" s="1">
        <v>3</v>
      </c>
      <c r="B5" s="1" t="s">
        <v>96</v>
      </c>
      <c r="C5" s="1">
        <v>1500</v>
      </c>
      <c r="D5" s="1">
        <v>1200000</v>
      </c>
      <c r="E5" s="2">
        <f t="shared" si="0"/>
        <v>800</v>
      </c>
      <c r="F5" s="5">
        <v>400</v>
      </c>
      <c r="G5" s="5">
        <v>500</v>
      </c>
      <c r="H5" s="5">
        <v>300</v>
      </c>
      <c r="I5" s="5">
        <v>600</v>
      </c>
      <c r="J5" s="5">
        <v>700</v>
      </c>
      <c r="K5" s="5">
        <v>900</v>
      </c>
      <c r="L5" s="5">
        <v>800</v>
      </c>
      <c r="M5" s="5">
        <v>750</v>
      </c>
      <c r="N5" s="1">
        <f t="shared" si="1"/>
        <v>350</v>
      </c>
      <c r="O5" s="1">
        <f t="shared" si="2"/>
        <v>1050</v>
      </c>
    </row>
    <row r="6" spans="1:15" x14ac:dyDescent="0.25">
      <c r="A6" s="1">
        <v>4</v>
      </c>
      <c r="B6" s="1" t="s">
        <v>96</v>
      </c>
      <c r="C6" s="1">
        <v>8000</v>
      </c>
      <c r="D6" s="1">
        <v>850000</v>
      </c>
      <c r="E6" s="2">
        <f t="shared" si="0"/>
        <v>106.25</v>
      </c>
      <c r="F6" s="5">
        <v>700</v>
      </c>
      <c r="G6" s="5">
        <v>800</v>
      </c>
      <c r="H6" s="5">
        <v>600</v>
      </c>
      <c r="I6" s="5">
        <v>900</v>
      </c>
      <c r="J6" s="5">
        <v>1000</v>
      </c>
      <c r="K6" s="5">
        <v>1200</v>
      </c>
      <c r="L6" s="5">
        <v>1100</v>
      </c>
      <c r="M6" s="5">
        <v>1050</v>
      </c>
      <c r="N6" s="1">
        <f t="shared" si="1"/>
        <v>650</v>
      </c>
      <c r="O6" s="1">
        <f t="shared" si="2"/>
        <v>1350</v>
      </c>
    </row>
    <row r="7" spans="1:15" x14ac:dyDescent="0.25">
      <c r="A7" s="1">
        <v>5</v>
      </c>
      <c r="B7" s="1" t="s">
        <v>96</v>
      </c>
      <c r="C7" s="1">
        <v>32000</v>
      </c>
      <c r="D7" s="1">
        <v>2850000</v>
      </c>
      <c r="E7" s="2">
        <f t="shared" si="0"/>
        <v>89.0625</v>
      </c>
      <c r="F7" s="5">
        <v>500</v>
      </c>
      <c r="G7" s="5">
        <v>600</v>
      </c>
      <c r="H7" s="5">
        <v>400</v>
      </c>
      <c r="I7" s="5">
        <v>700</v>
      </c>
      <c r="J7" s="5">
        <v>800</v>
      </c>
      <c r="K7" s="5">
        <v>1000</v>
      </c>
      <c r="L7" s="5">
        <v>900</v>
      </c>
      <c r="M7" s="5">
        <v>850</v>
      </c>
      <c r="N7" s="1">
        <f t="shared" si="1"/>
        <v>450</v>
      </c>
      <c r="O7" s="1">
        <f t="shared" si="2"/>
        <v>1150</v>
      </c>
    </row>
    <row r="8" spans="1:15" x14ac:dyDescent="0.25">
      <c r="A8" s="1">
        <v>6</v>
      </c>
      <c r="B8" s="1" t="s">
        <v>97</v>
      </c>
      <c r="C8" s="1">
        <v>1800</v>
      </c>
      <c r="D8" s="1">
        <v>1200000</v>
      </c>
      <c r="E8" s="2">
        <f t="shared" si="0"/>
        <v>666.66666666666663</v>
      </c>
      <c r="F8" s="5">
        <v>450</v>
      </c>
      <c r="G8" s="5">
        <v>550</v>
      </c>
      <c r="H8" s="5">
        <v>350</v>
      </c>
      <c r="I8" s="5">
        <v>650</v>
      </c>
      <c r="J8" s="5">
        <v>750</v>
      </c>
      <c r="K8" s="5">
        <v>950</v>
      </c>
      <c r="L8" s="5">
        <v>850</v>
      </c>
      <c r="M8" s="5">
        <v>750</v>
      </c>
      <c r="N8" s="1">
        <f t="shared" si="1"/>
        <v>400</v>
      </c>
      <c r="O8" s="1">
        <f t="shared" si="2"/>
        <v>1100</v>
      </c>
    </row>
    <row r="9" spans="1:15" x14ac:dyDescent="0.25">
      <c r="A9" s="1">
        <v>7</v>
      </c>
      <c r="B9" s="1" t="s">
        <v>98</v>
      </c>
      <c r="C9" s="1">
        <v>1000</v>
      </c>
      <c r="D9" s="1">
        <v>530000</v>
      </c>
      <c r="E9" s="2">
        <f t="shared" si="0"/>
        <v>530</v>
      </c>
      <c r="F9" s="5">
        <v>1000</v>
      </c>
      <c r="G9" s="5">
        <v>1100</v>
      </c>
      <c r="H9" s="5">
        <v>900</v>
      </c>
      <c r="I9" s="5">
        <v>1200</v>
      </c>
      <c r="J9" s="5">
        <v>1300</v>
      </c>
      <c r="K9" s="5">
        <v>1500</v>
      </c>
      <c r="L9" s="5">
        <v>1400</v>
      </c>
      <c r="M9" s="5">
        <v>1350</v>
      </c>
      <c r="N9" s="1">
        <f t="shared" si="1"/>
        <v>950</v>
      </c>
      <c r="O9" s="1">
        <f t="shared" si="2"/>
        <v>1650</v>
      </c>
    </row>
    <row r="10" spans="1:15" x14ac:dyDescent="0.25">
      <c r="A10" s="1">
        <v>8</v>
      </c>
      <c r="B10" s="1" t="s">
        <v>96</v>
      </c>
      <c r="C10" s="1">
        <v>600</v>
      </c>
      <c r="D10" s="1">
        <v>550000</v>
      </c>
      <c r="E10" s="2">
        <f t="shared" si="0"/>
        <v>916.66666666666663</v>
      </c>
      <c r="F10" s="5">
        <v>1000</v>
      </c>
      <c r="G10" s="5">
        <v>1100</v>
      </c>
      <c r="H10" s="5">
        <v>900</v>
      </c>
      <c r="I10" s="5">
        <v>1200</v>
      </c>
      <c r="J10" s="5">
        <v>1300</v>
      </c>
      <c r="K10" s="5">
        <v>1500</v>
      </c>
      <c r="L10" s="5">
        <v>1400</v>
      </c>
      <c r="M10" s="5">
        <v>1350</v>
      </c>
      <c r="N10" s="1">
        <f t="shared" si="1"/>
        <v>950</v>
      </c>
      <c r="O10" s="1">
        <f t="shared" si="2"/>
        <v>1650</v>
      </c>
    </row>
    <row r="11" spans="1:15" x14ac:dyDescent="0.25">
      <c r="A11" s="1">
        <v>9</v>
      </c>
      <c r="B11" s="1" t="s">
        <v>96</v>
      </c>
      <c r="C11" s="1">
        <v>1580</v>
      </c>
      <c r="D11" s="1">
        <v>250000</v>
      </c>
      <c r="E11" s="2">
        <f t="shared" si="0"/>
        <v>158.22784810126583</v>
      </c>
      <c r="F11" s="5">
        <v>1500</v>
      </c>
      <c r="G11" s="5">
        <v>1600</v>
      </c>
      <c r="H11" s="5">
        <v>1400</v>
      </c>
      <c r="I11" s="5">
        <v>1700</v>
      </c>
      <c r="J11" s="5">
        <v>1800</v>
      </c>
      <c r="K11" s="5">
        <v>2000</v>
      </c>
      <c r="L11" s="5">
        <v>1900</v>
      </c>
      <c r="M11" s="5">
        <v>1850</v>
      </c>
      <c r="N11" s="1">
        <f t="shared" si="1"/>
        <v>1450</v>
      </c>
      <c r="O11" s="1">
        <f t="shared" si="2"/>
        <v>2150</v>
      </c>
    </row>
    <row r="12" spans="1:15" x14ac:dyDescent="0.25">
      <c r="A12" s="1">
        <v>10</v>
      </c>
      <c r="B12" s="1" t="s">
        <v>99</v>
      </c>
      <c r="C12" s="1">
        <v>800</v>
      </c>
      <c r="D12" s="1">
        <v>700000</v>
      </c>
      <c r="E12" s="2">
        <f t="shared" si="0"/>
        <v>875</v>
      </c>
      <c r="F12" s="5">
        <v>2000</v>
      </c>
      <c r="G12" s="5">
        <v>2100</v>
      </c>
      <c r="H12" s="5">
        <v>1900</v>
      </c>
      <c r="I12" s="5">
        <v>2200</v>
      </c>
      <c r="J12" s="5">
        <v>2300</v>
      </c>
      <c r="K12" s="5">
        <v>2500</v>
      </c>
      <c r="L12" s="5">
        <v>2400</v>
      </c>
      <c r="M12" s="5">
        <v>2350</v>
      </c>
      <c r="N12" s="1">
        <f t="shared" si="1"/>
        <v>1950</v>
      </c>
      <c r="O12" s="1">
        <f t="shared" si="2"/>
        <v>2650</v>
      </c>
    </row>
    <row r="13" spans="1:15" x14ac:dyDescent="0.25">
      <c r="A13" s="1">
        <v>11</v>
      </c>
      <c r="B13" s="1" t="s">
        <v>96</v>
      </c>
      <c r="C13" s="1">
        <v>1000</v>
      </c>
      <c r="D13" s="1">
        <v>170000</v>
      </c>
      <c r="E13" s="2">
        <f t="shared" si="0"/>
        <v>170</v>
      </c>
      <c r="F13" s="5">
        <v>2000</v>
      </c>
      <c r="G13" s="5">
        <v>2100</v>
      </c>
      <c r="H13" s="5">
        <v>1900</v>
      </c>
      <c r="I13" s="5">
        <v>2200</v>
      </c>
      <c r="J13" s="5">
        <v>2300</v>
      </c>
      <c r="K13" s="5">
        <v>2500</v>
      </c>
      <c r="L13" s="5">
        <v>2400</v>
      </c>
      <c r="M13" s="5">
        <v>2350</v>
      </c>
      <c r="N13" s="1">
        <f t="shared" si="1"/>
        <v>1950</v>
      </c>
      <c r="O13" s="1">
        <f t="shared" si="2"/>
        <v>2650</v>
      </c>
    </row>
    <row r="14" spans="1:15" x14ac:dyDescent="0.25">
      <c r="A14" s="1">
        <v>12</v>
      </c>
      <c r="B14" s="1" t="s">
        <v>100</v>
      </c>
      <c r="C14" s="1">
        <v>3000</v>
      </c>
      <c r="D14" s="1">
        <v>660000</v>
      </c>
      <c r="E14" s="2">
        <f t="shared" si="0"/>
        <v>220</v>
      </c>
      <c r="F14" s="5">
        <v>2200</v>
      </c>
      <c r="G14" s="5">
        <v>2300</v>
      </c>
      <c r="H14" s="5">
        <v>2100</v>
      </c>
      <c r="I14" s="5">
        <v>2400</v>
      </c>
      <c r="J14" s="5">
        <v>2500</v>
      </c>
      <c r="K14" s="5">
        <v>2700</v>
      </c>
      <c r="L14" s="5">
        <v>2600</v>
      </c>
      <c r="M14" s="5">
        <v>2550</v>
      </c>
      <c r="N14" s="1">
        <f t="shared" si="1"/>
        <v>2150</v>
      </c>
      <c r="O14" s="1">
        <f t="shared" si="2"/>
        <v>2850</v>
      </c>
    </row>
    <row r="15" spans="1:15" x14ac:dyDescent="0.25">
      <c r="A15" s="1">
        <v>13</v>
      </c>
      <c r="B15" s="1" t="s">
        <v>100</v>
      </c>
      <c r="C15" s="1">
        <v>800</v>
      </c>
      <c r="D15" s="1">
        <v>320000</v>
      </c>
      <c r="E15" s="2">
        <f t="shared" si="0"/>
        <v>400</v>
      </c>
      <c r="F15" s="5">
        <v>1800</v>
      </c>
      <c r="G15" s="5">
        <v>1900</v>
      </c>
      <c r="H15" s="5">
        <v>1700</v>
      </c>
      <c r="I15" s="5">
        <v>2000</v>
      </c>
      <c r="J15" s="5">
        <v>2100</v>
      </c>
      <c r="K15" s="5">
        <v>2300</v>
      </c>
      <c r="L15" s="5">
        <v>2200</v>
      </c>
      <c r="M15" s="5">
        <v>2150</v>
      </c>
      <c r="N15" s="1">
        <f t="shared" si="1"/>
        <v>1750</v>
      </c>
      <c r="O15" s="1">
        <f t="shared" si="2"/>
        <v>2450</v>
      </c>
    </row>
    <row r="16" spans="1:15" x14ac:dyDescent="0.25">
      <c r="A16" s="1">
        <v>14</v>
      </c>
      <c r="B16" s="1" t="s">
        <v>100</v>
      </c>
      <c r="C16" s="1">
        <v>50000</v>
      </c>
      <c r="D16" s="1">
        <v>2000000</v>
      </c>
      <c r="E16" s="2">
        <f t="shared" si="0"/>
        <v>40</v>
      </c>
      <c r="F16" s="5">
        <v>500</v>
      </c>
      <c r="G16" s="5">
        <v>600</v>
      </c>
      <c r="H16" s="5">
        <v>400</v>
      </c>
      <c r="I16" s="5">
        <v>700</v>
      </c>
      <c r="J16" s="5">
        <v>800</v>
      </c>
      <c r="K16" s="5">
        <v>1000</v>
      </c>
      <c r="L16" s="5">
        <v>900</v>
      </c>
      <c r="M16" s="5">
        <v>850</v>
      </c>
      <c r="N16" s="1">
        <f t="shared" si="1"/>
        <v>450</v>
      </c>
      <c r="O16" s="1">
        <f t="shared" si="2"/>
        <v>1150</v>
      </c>
    </row>
    <row r="17" spans="1:15" x14ac:dyDescent="0.25">
      <c r="A17" s="1">
        <v>15</v>
      </c>
      <c r="B17" s="1" t="s">
        <v>96</v>
      </c>
      <c r="C17" s="1">
        <v>480</v>
      </c>
      <c r="D17" s="1">
        <v>330000</v>
      </c>
      <c r="E17" s="2">
        <f t="shared" si="0"/>
        <v>687.5</v>
      </c>
      <c r="F17" s="5">
        <v>1700</v>
      </c>
      <c r="G17" s="5">
        <v>1800</v>
      </c>
      <c r="H17" s="5">
        <v>1600</v>
      </c>
      <c r="I17" s="5">
        <v>1900</v>
      </c>
      <c r="J17" s="5">
        <v>2000</v>
      </c>
      <c r="K17" s="5">
        <v>2200</v>
      </c>
      <c r="L17" s="5">
        <v>2100</v>
      </c>
      <c r="M17" s="1">
        <f>L17-50</f>
        <v>2050</v>
      </c>
      <c r="N17" s="1">
        <f t="shared" si="1"/>
        <v>1650</v>
      </c>
      <c r="O17" s="1">
        <f t="shared" si="2"/>
        <v>2350</v>
      </c>
    </row>
    <row r="18" spans="1:15" x14ac:dyDescent="0.25">
      <c r="A18" s="1">
        <v>16</v>
      </c>
      <c r="B18" s="1" t="s">
        <v>100</v>
      </c>
      <c r="C18" s="1">
        <v>1000</v>
      </c>
      <c r="D18" s="1">
        <v>700000</v>
      </c>
      <c r="E18" s="2">
        <f t="shared" si="0"/>
        <v>700</v>
      </c>
      <c r="F18" s="5">
        <v>1500</v>
      </c>
      <c r="G18" s="5">
        <v>1600</v>
      </c>
      <c r="H18" s="5">
        <v>1400</v>
      </c>
      <c r="I18" s="5">
        <v>1700</v>
      </c>
      <c r="J18" s="5">
        <v>1800</v>
      </c>
      <c r="K18" s="5">
        <v>2000</v>
      </c>
      <c r="L18" s="5">
        <v>900</v>
      </c>
      <c r="M18" s="1">
        <f t="shared" ref="M18:M62" si="3">L18-50</f>
        <v>850</v>
      </c>
      <c r="N18" s="1">
        <f t="shared" si="1"/>
        <v>1450</v>
      </c>
      <c r="O18" s="1">
        <f t="shared" si="2"/>
        <v>2150</v>
      </c>
    </row>
    <row r="19" spans="1:15" x14ac:dyDescent="0.25">
      <c r="A19" s="1">
        <v>17</v>
      </c>
      <c r="B19" s="1" t="s">
        <v>96</v>
      </c>
      <c r="C19" s="1">
        <v>1200</v>
      </c>
      <c r="D19" s="1">
        <v>2000000</v>
      </c>
      <c r="E19" s="2">
        <f t="shared" si="0"/>
        <v>1666.6666666666667</v>
      </c>
      <c r="F19" s="5">
        <v>600</v>
      </c>
      <c r="G19" s="5">
        <v>700</v>
      </c>
      <c r="H19" s="5">
        <v>500</v>
      </c>
      <c r="I19" s="5">
        <v>800</v>
      </c>
      <c r="J19" s="5">
        <v>900</v>
      </c>
      <c r="K19" s="5">
        <v>1100</v>
      </c>
      <c r="L19" s="5">
        <v>1000</v>
      </c>
      <c r="M19" s="1">
        <f t="shared" si="3"/>
        <v>950</v>
      </c>
      <c r="N19" s="1">
        <f t="shared" si="1"/>
        <v>550</v>
      </c>
      <c r="O19" s="1">
        <f t="shared" si="2"/>
        <v>1250</v>
      </c>
    </row>
    <row r="20" spans="1:15" x14ac:dyDescent="0.25">
      <c r="A20" s="1">
        <v>18</v>
      </c>
      <c r="B20" s="1" t="s">
        <v>96</v>
      </c>
      <c r="C20" s="1">
        <v>480</v>
      </c>
      <c r="D20" s="1">
        <v>300000</v>
      </c>
      <c r="E20" s="2">
        <f t="shared" si="0"/>
        <v>625</v>
      </c>
      <c r="F20" s="5">
        <v>2700</v>
      </c>
      <c r="G20" s="5">
        <v>2800</v>
      </c>
      <c r="H20" s="5">
        <v>2600</v>
      </c>
      <c r="I20" s="5">
        <v>2900</v>
      </c>
      <c r="J20" s="5">
        <v>3000</v>
      </c>
      <c r="K20" s="5">
        <v>3200</v>
      </c>
      <c r="L20" s="5">
        <v>3100</v>
      </c>
      <c r="M20" s="1">
        <f t="shared" si="3"/>
        <v>3050</v>
      </c>
      <c r="N20" s="1">
        <f t="shared" si="1"/>
        <v>2650</v>
      </c>
      <c r="O20" s="1">
        <f t="shared" si="2"/>
        <v>3350</v>
      </c>
    </row>
    <row r="21" spans="1:15" x14ac:dyDescent="0.25">
      <c r="A21" s="1">
        <v>19</v>
      </c>
      <c r="B21" s="1" t="s">
        <v>96</v>
      </c>
      <c r="C21" s="1">
        <v>1000</v>
      </c>
      <c r="D21" s="1">
        <v>170000</v>
      </c>
      <c r="E21" s="2">
        <f t="shared" si="0"/>
        <v>170</v>
      </c>
      <c r="F21" s="5">
        <v>3400</v>
      </c>
      <c r="G21" s="5">
        <v>3500</v>
      </c>
      <c r="H21" s="5">
        <v>3300</v>
      </c>
      <c r="I21" s="5">
        <v>3600</v>
      </c>
      <c r="J21" s="5">
        <v>3700</v>
      </c>
      <c r="K21" s="5">
        <v>3900</v>
      </c>
      <c r="L21" s="5">
        <v>3800</v>
      </c>
      <c r="M21" s="1">
        <f t="shared" si="3"/>
        <v>3750</v>
      </c>
      <c r="N21" s="1">
        <f t="shared" si="1"/>
        <v>3350</v>
      </c>
      <c r="O21" s="1">
        <f t="shared" si="2"/>
        <v>4050</v>
      </c>
    </row>
    <row r="22" spans="1:15" x14ac:dyDescent="0.25">
      <c r="A22" s="1">
        <v>20</v>
      </c>
      <c r="B22" s="1" t="s">
        <v>100</v>
      </c>
      <c r="C22" s="1">
        <v>1000</v>
      </c>
      <c r="D22" s="1">
        <v>700000</v>
      </c>
      <c r="E22" s="2">
        <f t="shared" si="0"/>
        <v>700</v>
      </c>
      <c r="F22" s="5">
        <v>1000</v>
      </c>
      <c r="G22" s="5">
        <v>1100</v>
      </c>
      <c r="H22" s="5">
        <v>900</v>
      </c>
      <c r="I22" s="5">
        <v>1200</v>
      </c>
      <c r="J22" s="5">
        <v>1300</v>
      </c>
      <c r="K22" s="5">
        <v>1500</v>
      </c>
      <c r="L22" s="5">
        <v>1400</v>
      </c>
      <c r="M22" s="1">
        <f t="shared" si="3"/>
        <v>1350</v>
      </c>
      <c r="N22" s="1">
        <f t="shared" si="1"/>
        <v>950</v>
      </c>
      <c r="O22" s="1">
        <f t="shared" si="2"/>
        <v>1650</v>
      </c>
    </row>
    <row r="23" spans="1:15" x14ac:dyDescent="0.25">
      <c r="A23" s="1">
        <v>21</v>
      </c>
      <c r="B23" s="1" t="s">
        <v>100</v>
      </c>
      <c r="C23" s="1">
        <v>600</v>
      </c>
      <c r="D23" s="1">
        <v>570000</v>
      </c>
      <c r="E23" s="2">
        <f t="shared" si="0"/>
        <v>950</v>
      </c>
      <c r="F23" s="5">
        <v>1500</v>
      </c>
      <c r="G23" s="5">
        <v>1600</v>
      </c>
      <c r="H23" s="5">
        <v>1400</v>
      </c>
      <c r="I23" s="5">
        <v>1700</v>
      </c>
      <c r="J23" s="5">
        <v>1800</v>
      </c>
      <c r="K23" s="5">
        <v>2000</v>
      </c>
      <c r="L23" s="5">
        <v>1900</v>
      </c>
      <c r="M23" s="1">
        <f t="shared" si="3"/>
        <v>1850</v>
      </c>
      <c r="N23" s="1">
        <f t="shared" si="1"/>
        <v>1450</v>
      </c>
      <c r="O23" s="1">
        <f t="shared" si="2"/>
        <v>2150</v>
      </c>
    </row>
    <row r="24" spans="1:15" x14ac:dyDescent="0.25">
      <c r="A24" s="1">
        <v>22</v>
      </c>
      <c r="B24" s="1" t="s">
        <v>100</v>
      </c>
      <c r="C24" s="1">
        <v>480</v>
      </c>
      <c r="D24" s="1">
        <v>480000</v>
      </c>
      <c r="E24" s="2">
        <f t="shared" si="0"/>
        <v>1000</v>
      </c>
      <c r="F24" s="5">
        <v>1500</v>
      </c>
      <c r="G24" s="5">
        <v>1600</v>
      </c>
      <c r="H24" s="5">
        <v>1400</v>
      </c>
      <c r="I24" s="5">
        <v>1700</v>
      </c>
      <c r="J24" s="5">
        <v>1800</v>
      </c>
      <c r="K24" s="5">
        <v>2000</v>
      </c>
      <c r="L24" s="5">
        <v>1900</v>
      </c>
      <c r="M24" s="1">
        <f t="shared" si="3"/>
        <v>1850</v>
      </c>
      <c r="N24" s="1">
        <f t="shared" si="1"/>
        <v>1450</v>
      </c>
      <c r="O24" s="1">
        <f t="shared" si="2"/>
        <v>2150</v>
      </c>
    </row>
    <row r="25" spans="1:15" x14ac:dyDescent="0.25">
      <c r="A25" s="1">
        <v>23</v>
      </c>
      <c r="B25" s="1" t="s">
        <v>100</v>
      </c>
      <c r="C25" s="1">
        <v>14000</v>
      </c>
      <c r="D25" s="1">
        <v>600000</v>
      </c>
      <c r="E25" s="2">
        <f t="shared" si="0"/>
        <v>42.857142857142854</v>
      </c>
      <c r="F25" s="5">
        <v>1300</v>
      </c>
      <c r="G25" s="5">
        <v>1400</v>
      </c>
      <c r="H25" s="5">
        <v>1200</v>
      </c>
      <c r="I25" s="5">
        <v>1500</v>
      </c>
      <c r="J25" s="5">
        <v>1600</v>
      </c>
      <c r="K25" s="5">
        <v>1800</v>
      </c>
      <c r="L25" s="5">
        <v>1700</v>
      </c>
      <c r="M25" s="1">
        <f t="shared" si="3"/>
        <v>1650</v>
      </c>
      <c r="N25" s="1">
        <f t="shared" si="1"/>
        <v>1250</v>
      </c>
      <c r="O25" s="1">
        <f t="shared" si="2"/>
        <v>1950</v>
      </c>
    </row>
    <row r="26" spans="1:15" x14ac:dyDescent="0.25">
      <c r="A26" s="1">
        <v>24</v>
      </c>
      <c r="B26" s="1" t="s">
        <v>100</v>
      </c>
      <c r="C26" s="1">
        <v>1000</v>
      </c>
      <c r="D26" s="1">
        <v>700000</v>
      </c>
      <c r="E26" s="2">
        <f t="shared" si="0"/>
        <v>700</v>
      </c>
      <c r="F26" s="5">
        <v>1000</v>
      </c>
      <c r="G26" s="5">
        <v>1100</v>
      </c>
      <c r="H26" s="5">
        <v>900</v>
      </c>
      <c r="I26" s="5">
        <v>1200</v>
      </c>
      <c r="J26" s="5">
        <v>1300</v>
      </c>
      <c r="K26" s="5">
        <v>1500</v>
      </c>
      <c r="L26" s="5">
        <v>1400</v>
      </c>
      <c r="M26" s="1">
        <f t="shared" si="3"/>
        <v>1350</v>
      </c>
      <c r="N26" s="1">
        <f t="shared" si="1"/>
        <v>950</v>
      </c>
      <c r="O26" s="1">
        <f t="shared" si="2"/>
        <v>1650</v>
      </c>
    </row>
    <row r="27" spans="1:15" x14ac:dyDescent="0.25">
      <c r="A27" s="1">
        <v>25</v>
      </c>
      <c r="B27" s="1" t="s">
        <v>100</v>
      </c>
      <c r="C27" s="1">
        <v>1240</v>
      </c>
      <c r="D27" s="1">
        <v>500000</v>
      </c>
      <c r="E27" s="2">
        <f t="shared" si="0"/>
        <v>403.22580645161293</v>
      </c>
      <c r="F27" s="5">
        <v>1800</v>
      </c>
      <c r="G27" s="5">
        <v>1900</v>
      </c>
      <c r="H27" s="5">
        <v>1700</v>
      </c>
      <c r="I27" s="5">
        <v>2000</v>
      </c>
      <c r="J27" s="5">
        <v>2100</v>
      </c>
      <c r="K27" s="5">
        <v>2300</v>
      </c>
      <c r="L27" s="5">
        <v>2200</v>
      </c>
      <c r="M27" s="1">
        <f t="shared" si="3"/>
        <v>2150</v>
      </c>
      <c r="N27" s="1">
        <f t="shared" si="1"/>
        <v>1750</v>
      </c>
      <c r="O27" s="1">
        <f t="shared" si="2"/>
        <v>2450</v>
      </c>
    </row>
    <row r="28" spans="1:15" x14ac:dyDescent="0.25">
      <c r="A28" s="1">
        <v>26</v>
      </c>
      <c r="B28" s="1" t="s">
        <v>100</v>
      </c>
      <c r="C28" s="1">
        <v>600</v>
      </c>
      <c r="D28" s="1">
        <v>570000</v>
      </c>
      <c r="E28" s="2">
        <f t="shared" si="0"/>
        <v>950</v>
      </c>
      <c r="F28" s="5">
        <v>1750</v>
      </c>
      <c r="G28" s="5">
        <v>1850</v>
      </c>
      <c r="H28" s="5">
        <v>1650</v>
      </c>
      <c r="I28" s="5">
        <v>1950</v>
      </c>
      <c r="J28" s="5">
        <v>1050</v>
      </c>
      <c r="K28" s="5">
        <v>1250</v>
      </c>
      <c r="L28" s="5">
        <v>1150</v>
      </c>
      <c r="M28" s="1">
        <f t="shared" si="3"/>
        <v>1100</v>
      </c>
      <c r="N28" s="1">
        <f t="shared" si="1"/>
        <v>1700</v>
      </c>
      <c r="O28" s="1">
        <f t="shared" si="2"/>
        <v>1400</v>
      </c>
    </row>
    <row r="29" spans="1:15" x14ac:dyDescent="0.25">
      <c r="A29" s="1">
        <v>27</v>
      </c>
      <c r="B29" s="1" t="s">
        <v>96</v>
      </c>
      <c r="C29" s="1">
        <v>250</v>
      </c>
      <c r="D29" s="1">
        <v>200000</v>
      </c>
      <c r="E29" s="2">
        <f t="shared" si="0"/>
        <v>800</v>
      </c>
      <c r="F29" s="5">
        <v>2000</v>
      </c>
      <c r="G29" s="5">
        <v>2100</v>
      </c>
      <c r="H29" s="5">
        <v>1900</v>
      </c>
      <c r="I29" s="5">
        <v>2200</v>
      </c>
      <c r="J29" s="5">
        <v>2300</v>
      </c>
      <c r="K29" s="5">
        <v>2500</v>
      </c>
      <c r="L29" s="5">
        <v>2400</v>
      </c>
      <c r="M29" s="1">
        <f t="shared" si="3"/>
        <v>2350</v>
      </c>
      <c r="N29" s="1">
        <f t="shared" si="1"/>
        <v>1950</v>
      </c>
      <c r="O29" s="1">
        <f t="shared" si="2"/>
        <v>2650</v>
      </c>
    </row>
    <row r="30" spans="1:15" x14ac:dyDescent="0.25">
      <c r="A30" s="1">
        <v>28</v>
      </c>
      <c r="B30" s="1" t="s">
        <v>96</v>
      </c>
      <c r="C30" s="1">
        <v>40000</v>
      </c>
      <c r="D30" s="1">
        <v>2500000</v>
      </c>
      <c r="E30" s="2">
        <f t="shared" si="0"/>
        <v>62.5</v>
      </c>
      <c r="F30" s="5">
        <v>500</v>
      </c>
      <c r="G30" s="5">
        <v>600</v>
      </c>
      <c r="H30" s="5">
        <v>400</v>
      </c>
      <c r="I30" s="5">
        <v>700</v>
      </c>
      <c r="J30" s="5">
        <v>800</v>
      </c>
      <c r="K30" s="5">
        <v>1000</v>
      </c>
      <c r="L30" s="5">
        <v>900</v>
      </c>
      <c r="M30" s="1">
        <f t="shared" si="3"/>
        <v>850</v>
      </c>
      <c r="N30" s="1">
        <f t="shared" si="1"/>
        <v>450</v>
      </c>
      <c r="O30" s="1">
        <f t="shared" si="2"/>
        <v>1150</v>
      </c>
    </row>
    <row r="31" spans="1:15" x14ac:dyDescent="0.25">
      <c r="A31" s="1">
        <v>29</v>
      </c>
      <c r="B31" s="1" t="s">
        <v>100</v>
      </c>
      <c r="C31" s="1">
        <v>1200</v>
      </c>
      <c r="D31" s="1">
        <v>650000</v>
      </c>
      <c r="E31" s="2">
        <f t="shared" si="0"/>
        <v>541.66666666666663</v>
      </c>
      <c r="F31" s="5">
        <v>1000</v>
      </c>
      <c r="G31" s="5">
        <v>1100</v>
      </c>
      <c r="H31" s="5">
        <v>900</v>
      </c>
      <c r="I31" s="5">
        <v>1200</v>
      </c>
      <c r="J31" s="5">
        <v>1300</v>
      </c>
      <c r="K31" s="5">
        <v>1500</v>
      </c>
      <c r="L31" s="5">
        <v>1400</v>
      </c>
      <c r="M31" s="1">
        <f t="shared" si="3"/>
        <v>1350</v>
      </c>
      <c r="N31" s="1">
        <f t="shared" si="1"/>
        <v>950</v>
      </c>
      <c r="O31" s="1">
        <f t="shared" si="2"/>
        <v>1650</v>
      </c>
    </row>
    <row r="32" spans="1:15" x14ac:dyDescent="0.25">
      <c r="A32" s="1">
        <v>30</v>
      </c>
      <c r="B32" s="1" t="s">
        <v>100</v>
      </c>
      <c r="C32" s="1">
        <v>1500</v>
      </c>
      <c r="D32" s="1">
        <v>250000</v>
      </c>
      <c r="E32" s="2">
        <f t="shared" si="0"/>
        <v>166.66666666666666</v>
      </c>
      <c r="F32" s="5">
        <v>2300</v>
      </c>
      <c r="G32" s="5">
        <v>2400</v>
      </c>
      <c r="H32" s="5">
        <v>2200</v>
      </c>
      <c r="I32" s="5">
        <v>2500</v>
      </c>
      <c r="J32" s="5">
        <v>2600</v>
      </c>
      <c r="K32" s="5">
        <v>2800</v>
      </c>
      <c r="L32" s="5">
        <v>2700</v>
      </c>
      <c r="M32" s="1">
        <f t="shared" si="3"/>
        <v>2650</v>
      </c>
      <c r="N32" s="1">
        <f t="shared" si="1"/>
        <v>2250</v>
      </c>
      <c r="O32" s="1">
        <f t="shared" si="2"/>
        <v>2950</v>
      </c>
    </row>
    <row r="33" spans="1:15" x14ac:dyDescent="0.25">
      <c r="A33" s="1">
        <v>31</v>
      </c>
      <c r="B33" s="1" t="s">
        <v>100</v>
      </c>
      <c r="C33" s="1">
        <v>940</v>
      </c>
      <c r="D33" s="1">
        <v>1650000</v>
      </c>
      <c r="E33" s="2">
        <f t="shared" si="0"/>
        <v>1755.3191489361702</v>
      </c>
      <c r="F33" s="5">
        <v>750</v>
      </c>
      <c r="G33" s="5">
        <v>850</v>
      </c>
      <c r="H33" s="5">
        <v>650</v>
      </c>
      <c r="I33" s="5">
        <v>950</v>
      </c>
      <c r="J33" s="5">
        <v>1050</v>
      </c>
      <c r="K33" s="5">
        <v>1250</v>
      </c>
      <c r="L33" s="5">
        <v>1150</v>
      </c>
      <c r="M33" s="1">
        <f t="shared" si="3"/>
        <v>1100</v>
      </c>
      <c r="N33" s="1">
        <f t="shared" si="1"/>
        <v>700</v>
      </c>
      <c r="O33" s="1">
        <f t="shared" si="2"/>
        <v>1400</v>
      </c>
    </row>
    <row r="34" spans="1:15" x14ac:dyDescent="0.25">
      <c r="A34" s="1">
        <v>32</v>
      </c>
      <c r="B34" s="1" t="s">
        <v>96</v>
      </c>
      <c r="C34" s="1">
        <v>1130</v>
      </c>
      <c r="D34" s="1">
        <v>1500000</v>
      </c>
      <c r="E34" s="2">
        <f t="shared" si="0"/>
        <v>1327.4336283185842</v>
      </c>
      <c r="F34" s="5">
        <v>800</v>
      </c>
      <c r="G34" s="5">
        <v>900</v>
      </c>
      <c r="H34" s="5">
        <v>700</v>
      </c>
      <c r="I34" s="5">
        <v>1000</v>
      </c>
      <c r="J34" s="5">
        <v>1100</v>
      </c>
      <c r="K34" s="5">
        <v>1300</v>
      </c>
      <c r="L34" s="5">
        <v>1200</v>
      </c>
      <c r="M34" s="1">
        <f t="shared" si="3"/>
        <v>1150</v>
      </c>
      <c r="N34" s="1">
        <f t="shared" si="1"/>
        <v>750</v>
      </c>
      <c r="O34" s="1">
        <f t="shared" si="2"/>
        <v>1450</v>
      </c>
    </row>
    <row r="35" spans="1:15" x14ac:dyDescent="0.25">
      <c r="A35" s="1">
        <v>33</v>
      </c>
      <c r="B35" s="1" t="s">
        <v>100</v>
      </c>
      <c r="C35" s="1">
        <v>2600</v>
      </c>
      <c r="D35" s="1">
        <v>560000</v>
      </c>
      <c r="E35" s="2">
        <f t="shared" si="0"/>
        <v>215.38461538461539</v>
      </c>
      <c r="F35" s="5">
        <v>1100</v>
      </c>
      <c r="G35" s="5">
        <v>1200</v>
      </c>
      <c r="H35" s="5">
        <v>1000</v>
      </c>
      <c r="I35" s="5">
        <v>1300</v>
      </c>
      <c r="J35" s="5">
        <v>1400</v>
      </c>
      <c r="K35" s="5">
        <v>1600</v>
      </c>
      <c r="L35" s="5">
        <v>1500</v>
      </c>
      <c r="M35" s="1">
        <f t="shared" si="3"/>
        <v>1450</v>
      </c>
      <c r="N35" s="1">
        <f t="shared" si="1"/>
        <v>1050</v>
      </c>
      <c r="O35" s="1">
        <f t="shared" si="2"/>
        <v>1750</v>
      </c>
    </row>
    <row r="36" spans="1:15" x14ac:dyDescent="0.25">
      <c r="A36" s="1">
        <v>34</v>
      </c>
      <c r="B36" s="1" t="s">
        <v>96</v>
      </c>
      <c r="C36" s="1">
        <v>16100</v>
      </c>
      <c r="D36" s="1">
        <v>900000</v>
      </c>
      <c r="E36" s="2">
        <f t="shared" si="0"/>
        <v>55.900621118012424</v>
      </c>
      <c r="F36" s="5">
        <v>900</v>
      </c>
      <c r="G36" s="5">
        <v>1000</v>
      </c>
      <c r="H36" s="5">
        <v>800</v>
      </c>
      <c r="I36" s="5">
        <v>1100</v>
      </c>
      <c r="J36" s="5">
        <v>1200</v>
      </c>
      <c r="K36" s="5">
        <v>1400</v>
      </c>
      <c r="L36" s="5">
        <v>1300</v>
      </c>
      <c r="M36" s="1">
        <f t="shared" si="3"/>
        <v>1250</v>
      </c>
      <c r="N36" s="1">
        <f t="shared" si="1"/>
        <v>850</v>
      </c>
      <c r="O36" s="1">
        <f t="shared" si="2"/>
        <v>1550</v>
      </c>
    </row>
    <row r="37" spans="1:15" x14ac:dyDescent="0.25">
      <c r="A37" s="1">
        <v>35</v>
      </c>
      <c r="B37" s="1" t="s">
        <v>96</v>
      </c>
      <c r="C37" s="1">
        <v>13900</v>
      </c>
      <c r="D37" s="1">
        <v>1000000</v>
      </c>
      <c r="E37" s="2">
        <f t="shared" si="0"/>
        <v>71.942446043165461</v>
      </c>
      <c r="F37" s="5">
        <v>900</v>
      </c>
      <c r="G37" s="5">
        <v>1000</v>
      </c>
      <c r="H37" s="5">
        <v>800</v>
      </c>
      <c r="I37" s="5">
        <v>1100</v>
      </c>
      <c r="J37" s="5">
        <v>1200</v>
      </c>
      <c r="K37" s="5">
        <v>1400</v>
      </c>
      <c r="L37" s="5">
        <v>1300</v>
      </c>
      <c r="M37" s="1">
        <f t="shared" si="3"/>
        <v>1250</v>
      </c>
      <c r="N37" s="1">
        <f t="shared" si="1"/>
        <v>850</v>
      </c>
      <c r="O37" s="1">
        <f t="shared" si="2"/>
        <v>1550</v>
      </c>
    </row>
    <row r="38" spans="1:15" x14ac:dyDescent="0.25">
      <c r="A38" s="1">
        <v>36</v>
      </c>
      <c r="B38" s="1" t="s">
        <v>100</v>
      </c>
      <c r="C38" s="1">
        <v>670</v>
      </c>
      <c r="D38" s="1">
        <v>800000</v>
      </c>
      <c r="E38" s="2">
        <f t="shared" si="0"/>
        <v>1194.0298507462687</v>
      </c>
      <c r="F38" s="5">
        <v>1000</v>
      </c>
      <c r="G38" s="5">
        <v>1100</v>
      </c>
      <c r="H38" s="5">
        <v>900</v>
      </c>
      <c r="I38" s="5">
        <v>1200</v>
      </c>
      <c r="J38" s="5">
        <v>1300</v>
      </c>
      <c r="K38" s="5">
        <v>1500</v>
      </c>
      <c r="L38" s="5">
        <v>1400</v>
      </c>
      <c r="M38" s="1">
        <f t="shared" si="3"/>
        <v>1350</v>
      </c>
      <c r="N38" s="1">
        <f t="shared" si="1"/>
        <v>950</v>
      </c>
      <c r="O38" s="1">
        <f t="shared" si="2"/>
        <v>1650</v>
      </c>
    </row>
    <row r="39" spans="1:15" x14ac:dyDescent="0.25">
      <c r="A39" s="1">
        <v>37</v>
      </c>
      <c r="B39" s="1" t="s">
        <v>100</v>
      </c>
      <c r="C39" s="1">
        <v>1500</v>
      </c>
      <c r="D39" s="1">
        <v>800000</v>
      </c>
      <c r="E39" s="2">
        <f t="shared" si="0"/>
        <v>533.33333333333337</v>
      </c>
      <c r="F39" s="5">
        <v>1000</v>
      </c>
      <c r="G39" s="5">
        <v>1100</v>
      </c>
      <c r="H39" s="5">
        <v>900</v>
      </c>
      <c r="I39" s="5">
        <v>1200</v>
      </c>
      <c r="J39" s="5">
        <v>1300</v>
      </c>
      <c r="K39" s="5">
        <v>1500</v>
      </c>
      <c r="L39" s="5">
        <v>1400</v>
      </c>
      <c r="M39" s="1">
        <f t="shared" si="3"/>
        <v>1350</v>
      </c>
      <c r="N39" s="1">
        <f t="shared" si="1"/>
        <v>950</v>
      </c>
      <c r="O39" s="1">
        <f t="shared" si="2"/>
        <v>1650</v>
      </c>
    </row>
    <row r="40" spans="1:15" x14ac:dyDescent="0.25">
      <c r="A40" s="1">
        <v>38</v>
      </c>
      <c r="B40" s="1" t="s">
        <v>96</v>
      </c>
      <c r="C40" s="1">
        <v>600</v>
      </c>
      <c r="D40" s="1">
        <v>550000</v>
      </c>
      <c r="E40" s="2">
        <f t="shared" si="0"/>
        <v>916.66666666666663</v>
      </c>
      <c r="F40" s="5">
        <v>700</v>
      </c>
      <c r="G40" s="5">
        <v>800</v>
      </c>
      <c r="H40" s="5">
        <v>600</v>
      </c>
      <c r="I40" s="5">
        <v>900</v>
      </c>
      <c r="J40" s="5">
        <v>1000</v>
      </c>
      <c r="K40" s="5">
        <v>1200</v>
      </c>
      <c r="L40" s="5">
        <v>1100</v>
      </c>
      <c r="M40" s="1">
        <f t="shared" si="3"/>
        <v>1050</v>
      </c>
      <c r="N40" s="1">
        <f t="shared" si="1"/>
        <v>650</v>
      </c>
      <c r="O40" s="1">
        <f t="shared" si="2"/>
        <v>1350</v>
      </c>
    </row>
    <row r="41" spans="1:15" x14ac:dyDescent="0.25">
      <c r="A41" s="1">
        <v>39</v>
      </c>
      <c r="B41" s="1" t="s">
        <v>100</v>
      </c>
      <c r="C41" s="1">
        <v>650</v>
      </c>
      <c r="D41" s="1">
        <v>350000</v>
      </c>
      <c r="E41" s="2">
        <f t="shared" si="0"/>
        <v>538.46153846153845</v>
      </c>
      <c r="F41" s="5">
        <v>1600</v>
      </c>
      <c r="G41" s="5">
        <v>1700</v>
      </c>
      <c r="H41" s="5">
        <v>1500</v>
      </c>
      <c r="I41" s="5">
        <v>1600</v>
      </c>
      <c r="J41" s="5">
        <v>1700</v>
      </c>
      <c r="K41" s="5">
        <v>1900</v>
      </c>
      <c r="L41" s="5">
        <v>1800</v>
      </c>
      <c r="M41" s="1">
        <f t="shared" si="3"/>
        <v>1750</v>
      </c>
      <c r="N41" s="1">
        <f t="shared" si="1"/>
        <v>1550</v>
      </c>
      <c r="O41" s="1">
        <f t="shared" si="2"/>
        <v>2050</v>
      </c>
    </row>
    <row r="42" spans="1:15" x14ac:dyDescent="0.25">
      <c r="A42" s="1">
        <v>40</v>
      </c>
      <c r="B42" s="1" t="s">
        <v>96</v>
      </c>
      <c r="C42" s="1">
        <v>600</v>
      </c>
      <c r="D42" s="1">
        <v>3100000</v>
      </c>
      <c r="E42" s="2">
        <f t="shared" si="0"/>
        <v>5166.666666666667</v>
      </c>
      <c r="F42" s="5">
        <v>200</v>
      </c>
      <c r="G42" s="5">
        <v>300</v>
      </c>
      <c r="H42" s="5">
        <v>100</v>
      </c>
      <c r="I42" s="5">
        <v>400</v>
      </c>
      <c r="J42" s="5">
        <v>500</v>
      </c>
      <c r="K42" s="5">
        <v>700</v>
      </c>
      <c r="L42" s="5">
        <v>600</v>
      </c>
      <c r="M42" s="1">
        <f t="shared" si="3"/>
        <v>550</v>
      </c>
      <c r="N42" s="1">
        <f t="shared" si="1"/>
        <v>150</v>
      </c>
      <c r="O42" s="1">
        <f t="shared" si="2"/>
        <v>850</v>
      </c>
    </row>
    <row r="43" spans="1:15" x14ac:dyDescent="0.25">
      <c r="A43" s="1">
        <v>41</v>
      </c>
      <c r="B43" s="1" t="s">
        <v>96</v>
      </c>
      <c r="C43" s="1">
        <v>1200</v>
      </c>
      <c r="D43" s="1">
        <v>250000</v>
      </c>
      <c r="E43" s="2">
        <f t="shared" si="0"/>
        <v>208.33333333333334</v>
      </c>
      <c r="F43" s="5">
        <v>2600</v>
      </c>
      <c r="G43" s="5">
        <v>2700</v>
      </c>
      <c r="H43" s="5">
        <v>2500</v>
      </c>
      <c r="I43" s="5">
        <v>2800</v>
      </c>
      <c r="J43" s="5">
        <v>2900</v>
      </c>
      <c r="K43" s="5">
        <v>3100</v>
      </c>
      <c r="L43" s="5">
        <v>3000</v>
      </c>
      <c r="M43" s="1">
        <f t="shared" si="3"/>
        <v>2950</v>
      </c>
      <c r="N43" s="1">
        <f t="shared" si="1"/>
        <v>2550</v>
      </c>
      <c r="O43" s="1">
        <f t="shared" si="2"/>
        <v>3250</v>
      </c>
    </row>
    <row r="44" spans="1:15" x14ac:dyDescent="0.25">
      <c r="A44" s="1">
        <v>42</v>
      </c>
      <c r="B44" s="1" t="s">
        <v>96</v>
      </c>
      <c r="C44" s="1">
        <v>1000</v>
      </c>
      <c r="D44" s="1">
        <v>500000</v>
      </c>
      <c r="E44" s="2">
        <f t="shared" si="0"/>
        <v>500</v>
      </c>
      <c r="F44" s="5">
        <v>1600</v>
      </c>
      <c r="G44" s="5">
        <v>1700</v>
      </c>
      <c r="H44" s="5">
        <v>1500</v>
      </c>
      <c r="I44" s="5">
        <v>1800</v>
      </c>
      <c r="J44" s="5">
        <v>1900</v>
      </c>
      <c r="K44" s="5">
        <v>2100</v>
      </c>
      <c r="L44" s="5">
        <v>2000</v>
      </c>
      <c r="M44" s="1">
        <f t="shared" si="3"/>
        <v>1950</v>
      </c>
      <c r="N44" s="1">
        <f t="shared" si="1"/>
        <v>1550</v>
      </c>
      <c r="O44" s="1">
        <f t="shared" si="2"/>
        <v>2250</v>
      </c>
    </row>
    <row r="45" spans="1:15" x14ac:dyDescent="0.25">
      <c r="A45" s="1">
        <v>43</v>
      </c>
      <c r="B45" s="1" t="s">
        <v>96</v>
      </c>
      <c r="C45" s="1">
        <v>1600</v>
      </c>
      <c r="D45" s="1">
        <v>10500000</v>
      </c>
      <c r="E45" s="2">
        <f t="shared" si="0"/>
        <v>6562.5</v>
      </c>
      <c r="F45" s="5">
        <v>250</v>
      </c>
      <c r="G45" s="5">
        <v>350</v>
      </c>
      <c r="H45" s="5">
        <v>150</v>
      </c>
      <c r="I45" s="5">
        <v>450</v>
      </c>
      <c r="J45" s="5">
        <v>550</v>
      </c>
      <c r="K45" s="5">
        <v>750</v>
      </c>
      <c r="L45" s="5">
        <v>850</v>
      </c>
      <c r="M45" s="1">
        <f t="shared" si="3"/>
        <v>800</v>
      </c>
      <c r="N45" s="1">
        <f t="shared" si="1"/>
        <v>200</v>
      </c>
      <c r="O45" s="1">
        <f t="shared" si="2"/>
        <v>900</v>
      </c>
    </row>
    <row r="46" spans="1:15" x14ac:dyDescent="0.25">
      <c r="A46" s="1">
        <v>44</v>
      </c>
      <c r="B46" s="1" t="s">
        <v>96</v>
      </c>
      <c r="C46" s="1">
        <v>1200</v>
      </c>
      <c r="D46" s="1">
        <v>230000</v>
      </c>
      <c r="E46" s="2">
        <f t="shared" si="0"/>
        <v>191.66666666666666</v>
      </c>
      <c r="F46" s="5">
        <v>2800</v>
      </c>
      <c r="G46" s="5">
        <v>2900</v>
      </c>
      <c r="H46" s="5">
        <v>2700</v>
      </c>
      <c r="I46" s="5">
        <v>3000</v>
      </c>
      <c r="J46" s="5">
        <v>3100</v>
      </c>
      <c r="K46" s="5">
        <v>3300</v>
      </c>
      <c r="L46" s="5">
        <v>3200</v>
      </c>
      <c r="M46" s="1">
        <f t="shared" si="3"/>
        <v>3150</v>
      </c>
      <c r="N46" s="1">
        <f t="shared" si="1"/>
        <v>2750</v>
      </c>
      <c r="O46" s="1">
        <f t="shared" si="2"/>
        <v>3450</v>
      </c>
    </row>
    <row r="47" spans="1:15" x14ac:dyDescent="0.25">
      <c r="A47" s="1">
        <v>45</v>
      </c>
      <c r="B47" s="1" t="s">
        <v>96</v>
      </c>
      <c r="C47" s="1">
        <v>16100</v>
      </c>
      <c r="D47" s="1">
        <v>900000</v>
      </c>
      <c r="E47" s="2">
        <f t="shared" si="0"/>
        <v>55.900621118012424</v>
      </c>
      <c r="F47" s="5">
        <v>1400</v>
      </c>
      <c r="G47" s="5">
        <v>1500</v>
      </c>
      <c r="H47" s="5">
        <v>1300</v>
      </c>
      <c r="I47" s="5">
        <v>1600</v>
      </c>
      <c r="J47" s="5">
        <v>1700</v>
      </c>
      <c r="K47" s="5">
        <v>1900</v>
      </c>
      <c r="L47" s="5">
        <v>1800</v>
      </c>
      <c r="M47" s="1">
        <f t="shared" si="3"/>
        <v>1750</v>
      </c>
      <c r="N47" s="1">
        <f t="shared" si="1"/>
        <v>1350</v>
      </c>
      <c r="O47" s="1">
        <f t="shared" si="2"/>
        <v>2050</v>
      </c>
    </row>
    <row r="48" spans="1:15" x14ac:dyDescent="0.25">
      <c r="A48" s="1">
        <v>46</v>
      </c>
      <c r="B48" s="1" t="s">
        <v>100</v>
      </c>
      <c r="C48" s="1">
        <v>700</v>
      </c>
      <c r="D48" s="1">
        <v>330000</v>
      </c>
      <c r="E48" s="2">
        <f t="shared" si="0"/>
        <v>471.42857142857144</v>
      </c>
      <c r="F48" s="5">
        <v>2300</v>
      </c>
      <c r="G48" s="5">
        <v>2400</v>
      </c>
      <c r="H48" s="5">
        <v>2200</v>
      </c>
      <c r="I48" s="5">
        <v>2500</v>
      </c>
      <c r="J48" s="5">
        <v>2600</v>
      </c>
      <c r="K48" s="5">
        <v>2800</v>
      </c>
      <c r="L48" s="5">
        <v>2700</v>
      </c>
      <c r="M48" s="1">
        <f t="shared" si="3"/>
        <v>2650</v>
      </c>
      <c r="N48" s="1">
        <f t="shared" si="1"/>
        <v>2250</v>
      </c>
      <c r="O48" s="1">
        <f t="shared" si="2"/>
        <v>2950</v>
      </c>
    </row>
    <row r="49" spans="1:15" x14ac:dyDescent="0.25">
      <c r="A49" s="1">
        <v>47</v>
      </c>
      <c r="B49" s="1" t="s">
        <v>100</v>
      </c>
      <c r="C49" s="1">
        <v>900</v>
      </c>
      <c r="D49" s="1">
        <v>2000000</v>
      </c>
      <c r="E49" s="2">
        <f t="shared" si="0"/>
        <v>2222.2222222222222</v>
      </c>
      <c r="F49" s="5">
        <v>900</v>
      </c>
      <c r="G49" s="5">
        <v>1000</v>
      </c>
      <c r="H49" s="5">
        <v>800</v>
      </c>
      <c r="I49" s="5">
        <v>1100</v>
      </c>
      <c r="J49" s="5">
        <v>1200</v>
      </c>
      <c r="K49" s="5">
        <v>1400</v>
      </c>
      <c r="L49" s="5">
        <v>1500</v>
      </c>
      <c r="M49" s="1">
        <f t="shared" si="3"/>
        <v>1450</v>
      </c>
      <c r="N49" s="1">
        <f t="shared" si="1"/>
        <v>850</v>
      </c>
      <c r="O49" s="1">
        <f t="shared" si="2"/>
        <v>1550</v>
      </c>
    </row>
    <row r="50" spans="1:15" x14ac:dyDescent="0.25">
      <c r="A50" s="1">
        <v>48</v>
      </c>
      <c r="B50" s="1" t="s">
        <v>96</v>
      </c>
      <c r="C50" s="1">
        <v>1200</v>
      </c>
      <c r="D50" s="1">
        <v>230000</v>
      </c>
      <c r="E50" s="2">
        <f t="shared" si="0"/>
        <v>191.66666666666666</v>
      </c>
      <c r="F50" s="5">
        <v>3000</v>
      </c>
      <c r="G50" s="5">
        <v>3100</v>
      </c>
      <c r="H50" s="5">
        <v>2900</v>
      </c>
      <c r="I50" s="5">
        <v>3200</v>
      </c>
      <c r="J50" s="5">
        <v>3300</v>
      </c>
      <c r="K50" s="5">
        <v>3500</v>
      </c>
      <c r="L50" s="5">
        <v>3400</v>
      </c>
      <c r="M50" s="1">
        <f t="shared" si="3"/>
        <v>3350</v>
      </c>
      <c r="N50" s="1">
        <f t="shared" si="1"/>
        <v>2950</v>
      </c>
      <c r="O50" s="1">
        <f t="shared" si="2"/>
        <v>3650</v>
      </c>
    </row>
    <row r="51" spans="1:15" x14ac:dyDescent="0.25">
      <c r="A51" s="1">
        <v>49</v>
      </c>
      <c r="B51" s="1" t="s">
        <v>101</v>
      </c>
      <c r="C51" s="1">
        <v>1200</v>
      </c>
      <c r="D51" s="1">
        <v>400000</v>
      </c>
      <c r="E51" s="2">
        <f t="shared" si="0"/>
        <v>333.33333333333331</v>
      </c>
      <c r="F51" s="5">
        <v>2500</v>
      </c>
      <c r="G51" s="5">
        <v>2600</v>
      </c>
      <c r="H51" s="5">
        <v>2400</v>
      </c>
      <c r="I51" s="5">
        <v>2700</v>
      </c>
      <c r="J51" s="5">
        <v>2800</v>
      </c>
      <c r="K51" s="5">
        <v>3000</v>
      </c>
      <c r="L51" s="5">
        <v>2900</v>
      </c>
      <c r="M51" s="1">
        <f t="shared" si="3"/>
        <v>2850</v>
      </c>
      <c r="N51" s="1">
        <f t="shared" si="1"/>
        <v>2450</v>
      </c>
      <c r="O51" s="1">
        <f t="shared" si="2"/>
        <v>3150</v>
      </c>
    </row>
    <row r="52" spans="1:15" x14ac:dyDescent="0.25">
      <c r="A52" s="1">
        <v>50</v>
      </c>
      <c r="B52" s="1" t="s">
        <v>96</v>
      </c>
      <c r="C52" s="1">
        <v>13900</v>
      </c>
      <c r="D52" s="1">
        <v>1000000</v>
      </c>
      <c r="E52" s="2">
        <f t="shared" si="0"/>
        <v>71.942446043165461</v>
      </c>
      <c r="F52" s="5">
        <v>1300</v>
      </c>
      <c r="G52" s="5">
        <v>1400</v>
      </c>
      <c r="H52" s="5">
        <v>1200</v>
      </c>
      <c r="I52" s="5">
        <v>1500</v>
      </c>
      <c r="J52" s="5">
        <v>1600</v>
      </c>
      <c r="K52" s="5">
        <v>1800</v>
      </c>
      <c r="L52" s="5">
        <v>1700</v>
      </c>
      <c r="M52" s="1">
        <f t="shared" si="3"/>
        <v>1650</v>
      </c>
      <c r="N52" s="1">
        <f t="shared" si="1"/>
        <v>1250</v>
      </c>
      <c r="O52" s="1">
        <f t="shared" si="2"/>
        <v>1950</v>
      </c>
    </row>
    <row r="53" spans="1:15" x14ac:dyDescent="0.25">
      <c r="A53" s="1">
        <v>51</v>
      </c>
      <c r="B53" s="1" t="s">
        <v>100</v>
      </c>
      <c r="C53" s="1">
        <v>600</v>
      </c>
      <c r="D53" s="1">
        <v>480000</v>
      </c>
      <c r="E53" s="2">
        <f t="shared" si="0"/>
        <v>800</v>
      </c>
      <c r="F53" s="5">
        <v>2100</v>
      </c>
      <c r="G53" s="5">
        <v>2200</v>
      </c>
      <c r="H53" s="5">
        <v>2000</v>
      </c>
      <c r="I53" s="5">
        <v>2300</v>
      </c>
      <c r="J53" s="5">
        <v>2400</v>
      </c>
      <c r="K53" s="5">
        <v>2600</v>
      </c>
      <c r="L53" s="5">
        <v>2500</v>
      </c>
      <c r="M53" s="1">
        <f t="shared" si="3"/>
        <v>2450</v>
      </c>
      <c r="N53" s="1">
        <f t="shared" si="1"/>
        <v>2050</v>
      </c>
      <c r="O53" s="1">
        <f t="shared" si="2"/>
        <v>2750</v>
      </c>
    </row>
    <row r="54" spans="1:15" x14ac:dyDescent="0.25">
      <c r="A54" s="1">
        <v>52</v>
      </c>
      <c r="B54" s="1" t="s">
        <v>100</v>
      </c>
      <c r="C54" s="1">
        <v>620</v>
      </c>
      <c r="D54" s="1">
        <v>750000</v>
      </c>
      <c r="E54" s="2">
        <f t="shared" si="0"/>
        <v>1209.6774193548388</v>
      </c>
      <c r="F54" s="5">
        <v>2200</v>
      </c>
      <c r="G54" s="5">
        <v>2300</v>
      </c>
      <c r="H54" s="5">
        <v>2100</v>
      </c>
      <c r="I54" s="5">
        <v>2400</v>
      </c>
      <c r="J54" s="5">
        <v>2500</v>
      </c>
      <c r="K54" s="5">
        <v>2700</v>
      </c>
      <c r="L54" s="5">
        <v>2600</v>
      </c>
      <c r="M54" s="1">
        <f t="shared" si="3"/>
        <v>2550</v>
      </c>
      <c r="N54" s="1">
        <f t="shared" si="1"/>
        <v>2150</v>
      </c>
      <c r="O54" s="1">
        <f t="shared" si="2"/>
        <v>2850</v>
      </c>
    </row>
    <row r="55" spans="1:15" x14ac:dyDescent="0.25">
      <c r="A55" s="1">
        <v>53</v>
      </c>
      <c r="B55" s="1" t="s">
        <v>100</v>
      </c>
      <c r="C55" s="1">
        <v>600</v>
      </c>
      <c r="D55" s="1">
        <v>360000</v>
      </c>
      <c r="E55" s="2">
        <f t="shared" si="0"/>
        <v>600</v>
      </c>
      <c r="F55" s="5">
        <v>2900</v>
      </c>
      <c r="G55" s="5">
        <v>3000</v>
      </c>
      <c r="H55" s="5">
        <v>2800</v>
      </c>
      <c r="I55" s="5">
        <v>3100</v>
      </c>
      <c r="J55" s="5">
        <v>3200</v>
      </c>
      <c r="K55" s="5">
        <v>3400</v>
      </c>
      <c r="L55" s="5">
        <v>3300</v>
      </c>
      <c r="M55" s="1">
        <f t="shared" si="3"/>
        <v>3250</v>
      </c>
      <c r="N55" s="1">
        <f t="shared" si="1"/>
        <v>2850</v>
      </c>
      <c r="O55" s="1">
        <f t="shared" si="2"/>
        <v>3550</v>
      </c>
    </row>
    <row r="56" spans="1:15" x14ac:dyDescent="0.25">
      <c r="A56" s="1">
        <v>54</v>
      </c>
      <c r="B56" s="1" t="s">
        <v>100</v>
      </c>
      <c r="C56" s="1">
        <v>620</v>
      </c>
      <c r="D56" s="1">
        <v>750000</v>
      </c>
      <c r="E56" s="2">
        <f t="shared" si="0"/>
        <v>1209.6774193548388</v>
      </c>
      <c r="F56" s="5">
        <v>1700</v>
      </c>
      <c r="G56" s="5">
        <v>1800</v>
      </c>
      <c r="H56" s="5">
        <v>1600</v>
      </c>
      <c r="I56" s="5">
        <v>1900</v>
      </c>
      <c r="J56" s="5">
        <v>2000</v>
      </c>
      <c r="K56" s="5">
        <v>2200</v>
      </c>
      <c r="L56" s="5">
        <v>2100</v>
      </c>
      <c r="M56" s="1">
        <f t="shared" si="3"/>
        <v>2050</v>
      </c>
      <c r="N56" s="1">
        <f t="shared" si="1"/>
        <v>1650</v>
      </c>
      <c r="O56" s="1">
        <f t="shared" si="2"/>
        <v>2350</v>
      </c>
    </row>
    <row r="57" spans="1:15" x14ac:dyDescent="0.25">
      <c r="A57" s="1">
        <v>55</v>
      </c>
      <c r="B57" s="1" t="s">
        <v>96</v>
      </c>
      <c r="C57" s="1">
        <v>1500</v>
      </c>
      <c r="D57" s="1">
        <v>250000</v>
      </c>
      <c r="E57" s="2">
        <f t="shared" si="0"/>
        <v>166.66666666666666</v>
      </c>
      <c r="F57" s="5">
        <v>3000</v>
      </c>
      <c r="G57" s="5">
        <v>3100</v>
      </c>
      <c r="H57" s="5">
        <v>2900</v>
      </c>
      <c r="I57" s="5">
        <v>3200</v>
      </c>
      <c r="J57" s="5">
        <v>3300</v>
      </c>
      <c r="K57" s="5">
        <v>3500</v>
      </c>
      <c r="L57" s="5">
        <v>3400</v>
      </c>
      <c r="M57" s="1">
        <f t="shared" si="3"/>
        <v>3350</v>
      </c>
      <c r="N57" s="1">
        <f t="shared" si="1"/>
        <v>2950</v>
      </c>
      <c r="O57" s="1">
        <f t="shared" si="2"/>
        <v>3650</v>
      </c>
    </row>
    <row r="58" spans="1:15" x14ac:dyDescent="0.25">
      <c r="A58" s="1">
        <v>56</v>
      </c>
      <c r="B58" s="1" t="s">
        <v>100</v>
      </c>
      <c r="C58" s="1">
        <v>1100</v>
      </c>
      <c r="D58" s="1">
        <v>1200000</v>
      </c>
      <c r="E58" s="2">
        <f t="shared" si="0"/>
        <v>1090.909090909091</v>
      </c>
      <c r="F58" s="5">
        <v>1600</v>
      </c>
      <c r="G58" s="5">
        <v>1700</v>
      </c>
      <c r="H58" s="5">
        <v>1500</v>
      </c>
      <c r="I58" s="5">
        <v>1800</v>
      </c>
      <c r="J58" s="5">
        <v>1900</v>
      </c>
      <c r="K58" s="5">
        <v>2100</v>
      </c>
      <c r="L58" s="5">
        <v>2000</v>
      </c>
      <c r="M58" s="1">
        <f t="shared" si="3"/>
        <v>1950</v>
      </c>
      <c r="N58" s="1">
        <f t="shared" si="1"/>
        <v>1550</v>
      </c>
      <c r="O58" s="1">
        <f t="shared" si="2"/>
        <v>2250</v>
      </c>
    </row>
    <row r="59" spans="1:15" x14ac:dyDescent="0.25">
      <c r="A59" s="1">
        <v>57</v>
      </c>
      <c r="B59" s="1" t="s">
        <v>96</v>
      </c>
      <c r="C59" s="1">
        <v>1200</v>
      </c>
      <c r="D59" s="1">
        <v>1500000</v>
      </c>
      <c r="E59" s="2">
        <f t="shared" si="0"/>
        <v>1250</v>
      </c>
      <c r="F59" s="5">
        <v>1300</v>
      </c>
      <c r="G59" s="5">
        <v>1400</v>
      </c>
      <c r="H59" s="5">
        <v>1200</v>
      </c>
      <c r="I59" s="5">
        <v>1500</v>
      </c>
      <c r="J59" s="5">
        <v>1600</v>
      </c>
      <c r="K59" s="5">
        <v>1800</v>
      </c>
      <c r="L59" s="5">
        <v>1700</v>
      </c>
      <c r="M59" s="1">
        <f t="shared" si="3"/>
        <v>1650</v>
      </c>
      <c r="N59" s="1">
        <f t="shared" si="1"/>
        <v>1250</v>
      </c>
      <c r="O59" s="1">
        <f t="shared" si="2"/>
        <v>1950</v>
      </c>
    </row>
    <row r="60" spans="1:15" x14ac:dyDescent="0.25">
      <c r="A60" s="1">
        <v>58</v>
      </c>
      <c r="B60" s="1" t="s">
        <v>100</v>
      </c>
      <c r="C60" s="1">
        <v>1230</v>
      </c>
      <c r="D60" s="1">
        <v>400000</v>
      </c>
      <c r="E60" s="2">
        <f t="shared" si="0"/>
        <v>325.20325203252031</v>
      </c>
      <c r="F60" s="5">
        <v>2400</v>
      </c>
      <c r="G60" s="5">
        <v>2500</v>
      </c>
      <c r="H60" s="5">
        <v>2300</v>
      </c>
      <c r="I60" s="5">
        <v>2600</v>
      </c>
      <c r="J60" s="5">
        <v>2700</v>
      </c>
      <c r="K60" s="5">
        <v>2900</v>
      </c>
      <c r="L60" s="5">
        <v>2800</v>
      </c>
      <c r="M60" s="1">
        <f t="shared" si="3"/>
        <v>2750</v>
      </c>
      <c r="N60" s="1">
        <f t="shared" si="1"/>
        <v>2350</v>
      </c>
      <c r="O60" s="1">
        <f t="shared" si="2"/>
        <v>3050</v>
      </c>
    </row>
    <row r="61" spans="1:15" x14ac:dyDescent="0.25">
      <c r="A61" s="1">
        <v>59</v>
      </c>
      <c r="B61" s="1" t="s">
        <v>100</v>
      </c>
      <c r="C61" s="1">
        <v>600</v>
      </c>
      <c r="D61" s="1">
        <v>360000</v>
      </c>
      <c r="E61" s="2">
        <f t="shared" si="0"/>
        <v>600</v>
      </c>
      <c r="F61" s="5">
        <v>2300</v>
      </c>
      <c r="G61" s="5">
        <v>2400</v>
      </c>
      <c r="H61" s="5">
        <v>2200</v>
      </c>
      <c r="I61" s="5">
        <v>2500</v>
      </c>
      <c r="J61" s="5">
        <v>2600</v>
      </c>
      <c r="K61" s="5">
        <v>2800</v>
      </c>
      <c r="L61" s="5">
        <v>2700</v>
      </c>
      <c r="M61" s="1">
        <f t="shared" si="3"/>
        <v>2650</v>
      </c>
      <c r="N61" s="1">
        <f t="shared" si="1"/>
        <v>2250</v>
      </c>
      <c r="O61" s="1">
        <f t="shared" si="2"/>
        <v>2950</v>
      </c>
    </row>
    <row r="62" spans="1:15" x14ac:dyDescent="0.25">
      <c r="A62" s="1">
        <v>60</v>
      </c>
      <c r="B62" s="1" t="s">
        <v>100</v>
      </c>
      <c r="C62" s="1">
        <v>1020</v>
      </c>
      <c r="D62" s="1">
        <v>400000</v>
      </c>
      <c r="E62" s="2">
        <f t="shared" si="0"/>
        <v>392.15686274509807</v>
      </c>
      <c r="F62" s="5">
        <v>2000</v>
      </c>
      <c r="G62" s="5">
        <v>2100</v>
      </c>
      <c r="H62" s="5">
        <v>1900</v>
      </c>
      <c r="I62" s="5">
        <v>2200</v>
      </c>
      <c r="J62" s="5">
        <v>2300</v>
      </c>
      <c r="K62" s="5">
        <v>2500</v>
      </c>
      <c r="L62" s="5">
        <v>2400</v>
      </c>
      <c r="M62" s="1">
        <f t="shared" si="3"/>
        <v>2350</v>
      </c>
      <c r="N62" s="1">
        <f t="shared" si="1"/>
        <v>1950</v>
      </c>
      <c r="O62" s="1">
        <f t="shared" si="2"/>
        <v>2650</v>
      </c>
    </row>
    <row r="63" spans="1:15" x14ac:dyDescent="0.25">
      <c r="F63" s="2">
        <f>CORREL(E3:E62,F3:F62)</f>
        <v>-0.37984467601885413</v>
      </c>
      <c r="G63" s="2">
        <f>CORREL(E3:E62,G3:G62)</f>
        <v>-0.37984467601885413</v>
      </c>
      <c r="H63" s="2">
        <f>CORREL(E3:E62,H3:H62)</f>
        <v>-0.37984467601885413</v>
      </c>
      <c r="I63" s="2">
        <f>CORREL(E3:E62,I3:I62)</f>
        <v>-0.37771526341212519</v>
      </c>
      <c r="J63" s="2">
        <f>CORREL(E3:E62,J3:J62)</f>
        <v>-0.37871899794359087</v>
      </c>
      <c r="K63" s="2">
        <f>CORREL(E3:E62,K3:K62)</f>
        <v>-0.37871899794359087</v>
      </c>
      <c r="L63" s="2">
        <f>CORREL(E3:E62,L3:L62)</f>
        <v>-0.34655020071686943</v>
      </c>
      <c r="M63" s="8">
        <f>CORREL(E3:E62,M3:M62)</f>
        <v>-0.34594690184595756</v>
      </c>
      <c r="N63" s="8">
        <f>CORREL(E3:E62,N3:N62)</f>
        <v>-0.37984467601885413</v>
      </c>
      <c r="O63" s="8">
        <f>CORREL(E3:E62,O3:O62)</f>
        <v>-0.37871899794359087</v>
      </c>
    </row>
  </sheetData>
  <mergeCells count="1">
    <mergeCell ref="F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16" sqref="A16:B27"/>
    </sheetView>
  </sheetViews>
  <sheetFormatPr defaultRowHeight="15" x14ac:dyDescent="0.25"/>
  <cols>
    <col min="1" max="1" width="23.85546875" customWidth="1"/>
    <col min="2" max="2" width="26.42578125" customWidth="1"/>
    <col min="3" max="3" width="17.85546875" customWidth="1"/>
    <col min="4" max="4" width="22" customWidth="1"/>
    <col min="5" max="5" width="15.140625" customWidth="1"/>
    <col min="6" max="6" width="15.85546875" customWidth="1"/>
  </cols>
  <sheetData>
    <row r="1" spans="1:9" x14ac:dyDescent="0.25">
      <c r="A1" t="s">
        <v>113</v>
      </c>
    </row>
    <row r="2" spans="1:9" ht="15.75" thickBot="1" x14ac:dyDescent="0.3"/>
    <row r="3" spans="1:9" x14ac:dyDescent="0.25">
      <c r="A3" s="12" t="s">
        <v>114</v>
      </c>
      <c r="B3" s="12"/>
    </row>
    <row r="4" spans="1:9" x14ac:dyDescent="0.25">
      <c r="A4" s="9" t="s">
        <v>115</v>
      </c>
      <c r="B4" s="9">
        <v>0.42353279351593254</v>
      </c>
    </row>
    <row r="5" spans="1:9" x14ac:dyDescent="0.25">
      <c r="A5" s="9" t="s">
        <v>116</v>
      </c>
      <c r="B5" s="9">
        <v>0.17938002718340956</v>
      </c>
    </row>
    <row r="6" spans="1:9" x14ac:dyDescent="0.25">
      <c r="A6" s="9" t="s">
        <v>117</v>
      </c>
      <c r="B6" s="9">
        <v>1.080410377446602E-2</v>
      </c>
    </row>
    <row r="7" spans="1:9" x14ac:dyDescent="0.25">
      <c r="A7" s="9" t="s">
        <v>118</v>
      </c>
      <c r="B7" s="9">
        <v>1016.7567971330161</v>
      </c>
    </row>
    <row r="8" spans="1:9" ht="15.75" thickBot="1" x14ac:dyDescent="0.3">
      <c r="A8" s="10" t="s">
        <v>119</v>
      </c>
      <c r="B8" s="10">
        <v>60</v>
      </c>
    </row>
    <row r="10" spans="1:9" ht="15.75" thickBot="1" x14ac:dyDescent="0.3">
      <c r="A10" t="s">
        <v>120</v>
      </c>
    </row>
    <row r="11" spans="1:9" x14ac:dyDescent="0.25">
      <c r="A11" s="11"/>
      <c r="B11" s="11" t="s">
        <v>125</v>
      </c>
      <c r="C11" s="11" t="s">
        <v>126</v>
      </c>
      <c r="D11" s="11" t="s">
        <v>127</v>
      </c>
      <c r="E11" s="11" t="s">
        <v>128</v>
      </c>
      <c r="F11" s="11" t="s">
        <v>129</v>
      </c>
    </row>
    <row r="12" spans="1:9" x14ac:dyDescent="0.25">
      <c r="A12" s="9" t="s">
        <v>121</v>
      </c>
      <c r="B12" s="9">
        <v>10</v>
      </c>
      <c r="C12" s="9">
        <v>12202812.301343903</v>
      </c>
      <c r="D12" s="9">
        <v>1220281.2301343903</v>
      </c>
      <c r="E12" s="9">
        <v>2.3607813089553122</v>
      </c>
      <c r="F12" s="9">
        <v>2.2821728661622805E-2</v>
      </c>
    </row>
    <row r="13" spans="1:9" x14ac:dyDescent="0.25">
      <c r="A13" s="9" t="s">
        <v>122</v>
      </c>
      <c r="B13" s="9">
        <v>54</v>
      </c>
      <c r="C13" s="9">
        <v>55824896.763874218</v>
      </c>
      <c r="D13" s="9">
        <v>1033794.3845161892</v>
      </c>
      <c r="E13" s="9"/>
      <c r="F13" s="9"/>
    </row>
    <row r="14" spans="1:9" ht="15.75" thickBot="1" x14ac:dyDescent="0.3">
      <c r="A14" s="10" t="s">
        <v>123</v>
      </c>
      <c r="B14" s="10">
        <v>64</v>
      </c>
      <c r="C14" s="10">
        <v>68027709.065218121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130</v>
      </c>
      <c r="C16" s="11" t="s">
        <v>118</v>
      </c>
      <c r="D16" s="11" t="s">
        <v>131</v>
      </c>
      <c r="E16" s="11" t="s">
        <v>132</v>
      </c>
      <c r="F16" s="11" t="s">
        <v>133</v>
      </c>
      <c r="G16" s="11" t="s">
        <v>134</v>
      </c>
      <c r="H16" s="11" t="s">
        <v>135</v>
      </c>
      <c r="I16" s="11" t="s">
        <v>136</v>
      </c>
    </row>
    <row r="17" spans="1:9" x14ac:dyDescent="0.25">
      <c r="A17" s="9" t="s">
        <v>124</v>
      </c>
      <c r="B17" s="15">
        <v>1556.1557750365246</v>
      </c>
      <c r="C17" s="15">
        <v>1768.6614238140921</v>
      </c>
      <c r="D17" s="15">
        <v>0.87984944664010234</v>
      </c>
      <c r="E17" s="9">
        <v>0.38283975029137884</v>
      </c>
      <c r="F17" s="9">
        <v>-1989.7968813855491</v>
      </c>
      <c r="G17" s="9">
        <v>5102.1084314585987</v>
      </c>
      <c r="H17" s="9">
        <v>-1989.7968813855491</v>
      </c>
      <c r="I17" s="9">
        <v>5102.1084314585987</v>
      </c>
    </row>
    <row r="18" spans="1:9" x14ac:dyDescent="0.25">
      <c r="A18" s="9" t="s">
        <v>137</v>
      </c>
      <c r="B18" s="15">
        <v>0</v>
      </c>
      <c r="C18" s="15">
        <v>0</v>
      </c>
      <c r="D18" s="15">
        <v>65535</v>
      </c>
      <c r="E18" s="9" t="e">
        <v>#NUM!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25">
      <c r="A19" s="9" t="s">
        <v>138</v>
      </c>
      <c r="B19" s="15">
        <v>0</v>
      </c>
      <c r="C19" s="15">
        <v>0</v>
      </c>
      <c r="D19" s="15">
        <v>65535</v>
      </c>
      <c r="E19" s="9" t="e">
        <v>#NUM!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25">
      <c r="A20" s="9" t="s">
        <v>139</v>
      </c>
      <c r="B20" s="15">
        <v>-2.5512946835501582</v>
      </c>
      <c r="C20" s="15">
        <v>4.6215129154689549</v>
      </c>
      <c r="D20" s="15">
        <v>-0.55204750699939842</v>
      </c>
      <c r="E20" s="9" t="e">
        <v>#NUM!</v>
      </c>
      <c r="F20" s="9">
        <v>-11.816870207867471</v>
      </c>
      <c r="G20" s="9">
        <v>6.714280840767155</v>
      </c>
      <c r="H20" s="9">
        <v>-11.816870207867471</v>
      </c>
      <c r="I20" s="9">
        <v>6.714280840767155</v>
      </c>
    </row>
    <row r="21" spans="1:9" x14ac:dyDescent="0.25">
      <c r="A21" s="9" t="s">
        <v>140</v>
      </c>
      <c r="B21" s="15">
        <v>2.2930374863319316</v>
      </c>
      <c r="C21" s="15">
        <v>4.7087562640451157</v>
      </c>
      <c r="D21" s="15">
        <v>0.48697306841744858</v>
      </c>
      <c r="E21" s="9">
        <v>0.6282483221330184</v>
      </c>
      <c r="F21" s="9">
        <v>-7.1474504205778988</v>
      </c>
      <c r="G21" s="9">
        <v>11.733525393241761</v>
      </c>
      <c r="H21" s="9">
        <v>-7.1474504205778988</v>
      </c>
      <c r="I21" s="9">
        <v>11.733525393241761</v>
      </c>
    </row>
    <row r="22" spans="1:9" x14ac:dyDescent="0.25">
      <c r="A22" s="9" t="s">
        <v>141</v>
      </c>
      <c r="B22" s="15">
        <v>-1.5203849915858254</v>
      </c>
      <c r="C22" s="15">
        <v>1.412456007973526</v>
      </c>
      <c r="D22" s="15">
        <v>-1.0764122797474924</v>
      </c>
      <c r="E22" s="9">
        <v>0.28652855449797304</v>
      </c>
      <c r="F22" s="9">
        <v>-4.3521887874487337</v>
      </c>
      <c r="G22" s="9">
        <v>1.3114188042770829</v>
      </c>
      <c r="H22" s="9">
        <v>-4.3521887874487337</v>
      </c>
      <c r="I22" s="9">
        <v>1.3114188042770829</v>
      </c>
    </row>
    <row r="23" spans="1:9" x14ac:dyDescent="0.25">
      <c r="A23" s="9" t="s">
        <v>142</v>
      </c>
      <c r="B23" s="15">
        <v>0</v>
      </c>
      <c r="C23" s="15">
        <v>0</v>
      </c>
      <c r="D23" s="15">
        <v>65535</v>
      </c>
      <c r="E23" s="9" t="e">
        <v>#NUM!</v>
      </c>
      <c r="F23" s="9">
        <v>0</v>
      </c>
      <c r="G23" s="9">
        <v>0</v>
      </c>
      <c r="H23" s="9">
        <v>0</v>
      </c>
      <c r="I23" s="9">
        <v>0</v>
      </c>
    </row>
    <row r="24" spans="1:9" x14ac:dyDescent="0.25">
      <c r="A24" s="9" t="s">
        <v>143</v>
      </c>
      <c r="B24" s="15">
        <v>-12.796413068115271</v>
      </c>
      <c r="C24" s="15">
        <v>20.885698668476003</v>
      </c>
      <c r="D24" s="15">
        <v>-0.61268781433822173</v>
      </c>
      <c r="E24" s="9" t="e">
        <v>#NUM!</v>
      </c>
      <c r="F24" s="9">
        <v>-54.669717747879702</v>
      </c>
      <c r="G24" s="9">
        <v>29.07689161164916</v>
      </c>
      <c r="H24" s="9">
        <v>-54.669717747879702</v>
      </c>
      <c r="I24" s="9">
        <v>29.07689161164916</v>
      </c>
    </row>
    <row r="25" spans="1:9" x14ac:dyDescent="0.25">
      <c r="A25" s="9" t="s">
        <v>144</v>
      </c>
      <c r="B25" s="15">
        <v>14.040306021792409</v>
      </c>
      <c r="C25" s="15">
        <v>20.862310611688589</v>
      </c>
      <c r="D25" s="15">
        <v>0.67299860898082908</v>
      </c>
      <c r="E25" s="9">
        <v>0.5038182530088724</v>
      </c>
      <c r="F25" s="9">
        <v>-27.786108427327967</v>
      </c>
      <c r="G25" s="9">
        <v>55.866720470912789</v>
      </c>
      <c r="H25" s="9">
        <v>-27.786108427327967</v>
      </c>
      <c r="I25" s="9">
        <v>55.866720470912789</v>
      </c>
    </row>
    <row r="26" spans="1:9" x14ac:dyDescent="0.25">
      <c r="A26" s="9" t="s">
        <v>145</v>
      </c>
      <c r="B26" s="15">
        <v>0</v>
      </c>
      <c r="C26" s="15">
        <v>0</v>
      </c>
      <c r="D26" s="15">
        <v>65535</v>
      </c>
      <c r="E26" s="9" t="e">
        <v>#NUM!</v>
      </c>
      <c r="F26" s="9">
        <v>0</v>
      </c>
      <c r="G26" s="9">
        <v>0</v>
      </c>
      <c r="H26" s="9">
        <v>0</v>
      </c>
      <c r="I26" s="9">
        <v>0</v>
      </c>
    </row>
    <row r="27" spans="1:9" ht="15.75" thickBot="1" x14ac:dyDescent="0.3">
      <c r="A27" s="10" t="s">
        <v>146</v>
      </c>
      <c r="B27" s="16">
        <v>0</v>
      </c>
      <c r="C27" s="16">
        <v>0</v>
      </c>
      <c r="D27" s="16">
        <v>65535</v>
      </c>
      <c r="E27" s="10" t="e">
        <v>#NUM!</v>
      </c>
      <c r="F27" s="10">
        <v>0</v>
      </c>
      <c r="G27" s="10">
        <v>0</v>
      </c>
      <c r="H27" s="10">
        <v>0</v>
      </c>
      <c r="I27" s="10">
        <v>0</v>
      </c>
    </row>
    <row r="31" spans="1:9" x14ac:dyDescent="0.25">
      <c r="A31" t="s">
        <v>147</v>
      </c>
      <c r="E31" t="s">
        <v>151</v>
      </c>
    </row>
    <row r="32" spans="1:9" ht="15.75" thickBot="1" x14ac:dyDescent="0.3"/>
    <row r="33" spans="1:6" x14ac:dyDescent="0.25">
      <c r="A33" s="11" t="s">
        <v>148</v>
      </c>
      <c r="B33" s="11" t="s">
        <v>149</v>
      </c>
      <c r="C33" s="11" t="s">
        <v>150</v>
      </c>
      <c r="E33" s="11" t="s">
        <v>152</v>
      </c>
      <c r="F33" s="11" t="s">
        <v>153</v>
      </c>
    </row>
    <row r="34" spans="1:6" x14ac:dyDescent="0.25">
      <c r="A34" s="9">
        <v>1</v>
      </c>
      <c r="B34" s="9">
        <v>807.19527087304596</v>
      </c>
      <c r="C34" s="9">
        <v>-657.19527087304596</v>
      </c>
      <c r="E34" s="9">
        <v>0.83333333333333337</v>
      </c>
      <c r="F34" s="9">
        <v>40</v>
      </c>
    </row>
    <row r="35" spans="1:6" x14ac:dyDescent="0.25">
      <c r="A35" s="9">
        <v>2</v>
      </c>
      <c r="B35" s="9">
        <v>578.80326427437103</v>
      </c>
      <c r="C35" s="9">
        <v>-376.10056157166832</v>
      </c>
      <c r="E35" s="9">
        <v>2.5</v>
      </c>
      <c r="F35" s="9">
        <v>42.857142857142854</v>
      </c>
    </row>
    <row r="36" spans="1:6" x14ac:dyDescent="0.25">
      <c r="A36" s="9">
        <v>3</v>
      </c>
      <c r="B36" s="9">
        <v>1395.419429512649</v>
      </c>
      <c r="C36" s="9">
        <v>-595.419429512649</v>
      </c>
      <c r="E36" s="9">
        <v>4.166666666666667</v>
      </c>
      <c r="F36" s="9">
        <v>55.900621118012424</v>
      </c>
    </row>
    <row r="37" spans="1:6" x14ac:dyDescent="0.25">
      <c r="A37" s="9">
        <v>4</v>
      </c>
      <c r="B37" s="9">
        <v>1234.9946589745741</v>
      </c>
      <c r="C37" s="9">
        <v>-1128.7446589745741</v>
      </c>
      <c r="E37" s="9">
        <v>5.833333333333333</v>
      </c>
      <c r="F37" s="9">
        <v>55.900621118012424</v>
      </c>
    </row>
    <row r="38" spans="1:6" x14ac:dyDescent="0.25">
      <c r="A38" s="9">
        <v>5</v>
      </c>
      <c r="B38" s="9">
        <v>1341.9445059999562</v>
      </c>
      <c r="C38" s="9">
        <v>-1252.8820059999562</v>
      </c>
      <c r="E38" s="9">
        <v>7.5</v>
      </c>
      <c r="F38" s="9">
        <v>62.5</v>
      </c>
    </row>
    <row r="39" spans="1:6" x14ac:dyDescent="0.25">
      <c r="A39" s="9">
        <v>6</v>
      </c>
      <c r="B39" s="9">
        <v>666.66666666668061</v>
      </c>
      <c r="C39" s="9">
        <v>-1.3983481039758772E-11</v>
      </c>
      <c r="E39" s="9">
        <v>9.1666666666666679</v>
      </c>
      <c r="F39" s="9">
        <v>71.942446043165461</v>
      </c>
    </row>
    <row r="40" spans="1:6" x14ac:dyDescent="0.25">
      <c r="A40" s="9">
        <v>7</v>
      </c>
      <c r="B40" s="9">
        <v>1074.5698884364974</v>
      </c>
      <c r="C40" s="9">
        <v>-544.56988843649742</v>
      </c>
      <c r="E40" s="9">
        <v>10.833333333333334</v>
      </c>
      <c r="F40" s="9">
        <v>71.942446043165461</v>
      </c>
    </row>
    <row r="41" spans="1:6" x14ac:dyDescent="0.25">
      <c r="A41" s="9">
        <v>8</v>
      </c>
      <c r="B41" s="9">
        <v>1074.5698884364974</v>
      </c>
      <c r="C41" s="9">
        <v>-157.90322176983079</v>
      </c>
      <c r="E41" s="9">
        <v>12.500000000000002</v>
      </c>
      <c r="F41" s="9">
        <v>89.0625</v>
      </c>
    </row>
    <row r="42" spans="1:6" x14ac:dyDescent="0.25">
      <c r="A42" s="9">
        <v>9</v>
      </c>
      <c r="B42" s="9">
        <v>807.19527087304596</v>
      </c>
      <c r="C42" s="9">
        <v>-648.96742277178009</v>
      </c>
      <c r="E42" s="9">
        <v>14.166666666666668</v>
      </c>
      <c r="F42" s="9">
        <v>106.25</v>
      </c>
    </row>
    <row r="43" spans="1:6" x14ac:dyDescent="0.25">
      <c r="A43" s="9">
        <v>10</v>
      </c>
      <c r="B43" s="9">
        <v>539.82065330958721</v>
      </c>
      <c r="C43" s="9">
        <v>335.17934669041279</v>
      </c>
      <c r="E43" s="9">
        <v>15.833333333333334</v>
      </c>
      <c r="F43" s="9">
        <v>150</v>
      </c>
    </row>
    <row r="44" spans="1:6" x14ac:dyDescent="0.25">
      <c r="A44" s="9">
        <v>11</v>
      </c>
      <c r="B44" s="9">
        <v>539.82065330958721</v>
      </c>
      <c r="C44" s="9">
        <v>-369.82065330958721</v>
      </c>
      <c r="E44" s="9">
        <v>17.5</v>
      </c>
      <c r="F44" s="9">
        <v>158.22784810126583</v>
      </c>
    </row>
    <row r="45" spans="1:6" x14ac:dyDescent="0.25">
      <c r="A45" s="9">
        <v>12</v>
      </c>
      <c r="B45" s="9">
        <v>432.8708062841979</v>
      </c>
      <c r="C45" s="9">
        <v>-212.8708062841979</v>
      </c>
      <c r="E45" s="9">
        <v>19.166666666666668</v>
      </c>
      <c r="F45" s="9">
        <v>166.66666666666666</v>
      </c>
    </row>
    <row r="46" spans="1:6" x14ac:dyDescent="0.25">
      <c r="A46" s="9">
        <v>13</v>
      </c>
      <c r="B46" s="9">
        <v>646.77050033496926</v>
      </c>
      <c r="C46" s="9">
        <v>-246.77050033496926</v>
      </c>
      <c r="E46" s="9">
        <v>20.833333333333332</v>
      </c>
      <c r="F46" s="9">
        <v>166.66666666666666</v>
      </c>
    </row>
    <row r="47" spans="1:6" x14ac:dyDescent="0.25">
      <c r="A47" s="9">
        <v>14</v>
      </c>
      <c r="B47" s="9">
        <v>1341.9445059999562</v>
      </c>
      <c r="C47" s="9">
        <v>-1301.9445059999562</v>
      </c>
      <c r="E47" s="9">
        <v>22.5</v>
      </c>
      <c r="F47" s="9">
        <v>170</v>
      </c>
    </row>
    <row r="48" spans="1:6" x14ac:dyDescent="0.25">
      <c r="A48" s="9">
        <v>15</v>
      </c>
      <c r="B48" s="9">
        <v>700.24542384765664</v>
      </c>
      <c r="C48" s="9">
        <v>-12.745423847656639</v>
      </c>
      <c r="E48" s="9">
        <v>24.166666666666668</v>
      </c>
      <c r="F48" s="9">
        <v>170</v>
      </c>
    </row>
    <row r="49" spans="1:6" x14ac:dyDescent="0.25">
      <c r="A49" s="9">
        <v>16</v>
      </c>
      <c r="B49" s="9">
        <v>-436.69768280409517</v>
      </c>
      <c r="C49" s="9">
        <v>1136.6976828040952</v>
      </c>
      <c r="E49" s="9">
        <v>25.833333333333332</v>
      </c>
      <c r="F49" s="9">
        <v>191.66666666666666</v>
      </c>
    </row>
    <row r="50" spans="1:6" x14ac:dyDescent="0.25">
      <c r="A50" s="9">
        <v>17</v>
      </c>
      <c r="B50" s="9">
        <v>1288.469582487267</v>
      </c>
      <c r="C50" s="9">
        <v>378.19708417939978</v>
      </c>
      <c r="E50" s="9">
        <v>27.5</v>
      </c>
      <c r="F50" s="9">
        <v>191.66666666666666</v>
      </c>
    </row>
    <row r="51" spans="1:6" x14ac:dyDescent="0.25">
      <c r="A51" s="9">
        <v>18</v>
      </c>
      <c r="B51" s="9">
        <v>165.49618872074643</v>
      </c>
      <c r="C51" s="9">
        <v>459.50381127925357</v>
      </c>
      <c r="E51" s="9">
        <v>29.166666666666668</v>
      </c>
      <c r="F51" s="9">
        <v>202.70270270270271</v>
      </c>
    </row>
    <row r="52" spans="1:6" x14ac:dyDescent="0.25">
      <c r="A52" s="9">
        <v>19</v>
      </c>
      <c r="B52" s="9">
        <v>-208.82827586809435</v>
      </c>
      <c r="C52" s="9">
        <v>378.82827586809435</v>
      </c>
      <c r="E52" s="9">
        <v>30.833333333333332</v>
      </c>
      <c r="F52" s="9">
        <v>208.33333333333334</v>
      </c>
    </row>
    <row r="53" spans="1:6" x14ac:dyDescent="0.25">
      <c r="A53" s="9">
        <v>20</v>
      </c>
      <c r="B53" s="9">
        <v>1074.5698884364974</v>
      </c>
      <c r="C53" s="9">
        <v>-374.56988843649742</v>
      </c>
      <c r="E53" s="9">
        <v>32.5</v>
      </c>
      <c r="F53" s="9">
        <v>215.38461538461539</v>
      </c>
    </row>
    <row r="54" spans="1:6" x14ac:dyDescent="0.25">
      <c r="A54" s="9">
        <v>21</v>
      </c>
      <c r="B54" s="9">
        <v>807.19527087304596</v>
      </c>
      <c r="C54" s="9">
        <v>142.80472912695404</v>
      </c>
      <c r="E54" s="9">
        <v>34.166666666666671</v>
      </c>
      <c r="F54" s="9">
        <v>220</v>
      </c>
    </row>
    <row r="55" spans="1:6" x14ac:dyDescent="0.25">
      <c r="A55" s="9">
        <v>22</v>
      </c>
      <c r="B55" s="9">
        <v>807.19527087304596</v>
      </c>
      <c r="C55" s="9">
        <v>192.80472912695404</v>
      </c>
      <c r="E55" s="9">
        <v>35.833333333333336</v>
      </c>
      <c r="F55" s="9">
        <v>325.20325203252031</v>
      </c>
    </row>
    <row r="56" spans="1:6" x14ac:dyDescent="0.25">
      <c r="A56" s="9">
        <v>23</v>
      </c>
      <c r="B56" s="9">
        <v>914.14511789842072</v>
      </c>
      <c r="C56" s="9">
        <v>-871.28797504127783</v>
      </c>
      <c r="E56" s="9">
        <v>37.500000000000007</v>
      </c>
      <c r="F56" s="9">
        <v>333.33333333333331</v>
      </c>
    </row>
    <row r="57" spans="1:6" x14ac:dyDescent="0.25">
      <c r="A57" s="9">
        <v>24</v>
      </c>
      <c r="B57" s="9">
        <v>1074.5698884364974</v>
      </c>
      <c r="C57" s="9">
        <v>-374.56988843649742</v>
      </c>
      <c r="E57" s="9">
        <v>39.166666666666671</v>
      </c>
      <c r="F57" s="9">
        <v>392.15686274509807</v>
      </c>
    </row>
    <row r="58" spans="1:6" x14ac:dyDescent="0.25">
      <c r="A58" s="9">
        <v>25</v>
      </c>
      <c r="B58" s="9">
        <v>646.77050033496926</v>
      </c>
      <c r="C58" s="9">
        <v>-243.54469388335633</v>
      </c>
      <c r="E58" s="9">
        <v>40.833333333333336</v>
      </c>
      <c r="F58" s="9">
        <v>400</v>
      </c>
    </row>
    <row r="59" spans="1:6" x14ac:dyDescent="0.25">
      <c r="A59" s="9">
        <v>26</v>
      </c>
      <c r="B59" s="9">
        <v>950.00000000000364</v>
      </c>
      <c r="C59" s="9">
        <v>-3.637978807091713E-12</v>
      </c>
      <c r="E59" s="9">
        <v>42.500000000000007</v>
      </c>
      <c r="F59" s="9">
        <v>403.22580645161293</v>
      </c>
    </row>
    <row r="60" spans="1:6" x14ac:dyDescent="0.25">
      <c r="A60" s="9">
        <v>27</v>
      </c>
      <c r="B60" s="9">
        <v>539.82065330958721</v>
      </c>
      <c r="C60" s="9">
        <v>260.17934669041279</v>
      </c>
      <c r="E60" s="9">
        <v>44.166666666666671</v>
      </c>
      <c r="F60" s="9">
        <v>471.42857142857144</v>
      </c>
    </row>
    <row r="61" spans="1:6" x14ac:dyDescent="0.25">
      <c r="A61" s="9">
        <v>28</v>
      </c>
      <c r="B61" s="9">
        <v>1341.9445059999562</v>
      </c>
      <c r="C61" s="9">
        <v>-1279.4445059999562</v>
      </c>
      <c r="E61" s="9">
        <v>45.833333333333336</v>
      </c>
      <c r="F61" s="9">
        <v>500</v>
      </c>
    </row>
    <row r="62" spans="1:6" x14ac:dyDescent="0.25">
      <c r="A62" s="9">
        <v>29</v>
      </c>
      <c r="B62" s="9">
        <v>1074.5698884364974</v>
      </c>
      <c r="C62" s="9">
        <v>-532.90322176983079</v>
      </c>
      <c r="E62" s="9">
        <v>47.500000000000007</v>
      </c>
      <c r="F62" s="9">
        <v>530</v>
      </c>
    </row>
    <row r="63" spans="1:6" x14ac:dyDescent="0.25">
      <c r="A63" s="9">
        <v>30</v>
      </c>
      <c r="B63" s="9">
        <v>379.39588277151051</v>
      </c>
      <c r="C63" s="9">
        <v>-212.72921610484386</v>
      </c>
      <c r="E63" s="9">
        <v>49.166666666666671</v>
      </c>
      <c r="F63" s="9">
        <v>533.33333333333337</v>
      </c>
    </row>
    <row r="64" spans="1:6" x14ac:dyDescent="0.25">
      <c r="A64" s="9">
        <v>31</v>
      </c>
      <c r="B64" s="9">
        <v>1208.2571972182304</v>
      </c>
      <c r="C64" s="9">
        <v>547.06195171793979</v>
      </c>
      <c r="E64" s="9">
        <v>50.833333333333336</v>
      </c>
      <c r="F64" s="9">
        <v>538.46153846153845</v>
      </c>
    </row>
    <row r="65" spans="1:6" x14ac:dyDescent="0.25">
      <c r="A65" s="9">
        <v>32</v>
      </c>
      <c r="B65" s="9">
        <v>1181.5197354618831</v>
      </c>
      <c r="C65" s="9">
        <v>145.91389285670107</v>
      </c>
      <c r="E65" s="9">
        <v>52.500000000000007</v>
      </c>
      <c r="F65" s="9">
        <v>541.66666666666663</v>
      </c>
    </row>
    <row r="66" spans="1:6" x14ac:dyDescent="0.25">
      <c r="A66" s="9">
        <v>33</v>
      </c>
      <c r="B66" s="9">
        <v>1021.09496492381</v>
      </c>
      <c r="C66" s="9">
        <v>-805.71034953919468</v>
      </c>
      <c r="E66" s="9">
        <v>54.166666666666671</v>
      </c>
      <c r="F66" s="9">
        <v>600</v>
      </c>
    </row>
    <row r="67" spans="1:6" x14ac:dyDescent="0.25">
      <c r="A67" s="9">
        <v>34</v>
      </c>
      <c r="B67" s="9">
        <v>1128.0448119491884</v>
      </c>
      <c r="C67" s="9">
        <v>-1072.144190831176</v>
      </c>
      <c r="E67" s="9">
        <v>55.833333333333336</v>
      </c>
      <c r="F67" s="9">
        <v>600</v>
      </c>
    </row>
    <row r="68" spans="1:6" x14ac:dyDescent="0.25">
      <c r="A68" s="9">
        <v>35</v>
      </c>
      <c r="B68" s="9">
        <v>1128.0448119491884</v>
      </c>
      <c r="C68" s="9">
        <v>-1056.1023659060229</v>
      </c>
      <c r="E68" s="9">
        <v>57.500000000000007</v>
      </c>
      <c r="F68" s="9">
        <v>625</v>
      </c>
    </row>
    <row r="69" spans="1:6" x14ac:dyDescent="0.25">
      <c r="A69" s="9">
        <v>36</v>
      </c>
      <c r="B69" s="9">
        <v>1074.5698884364974</v>
      </c>
      <c r="C69" s="9">
        <v>119.4599623097713</v>
      </c>
      <c r="E69" s="9">
        <v>59.166666666666671</v>
      </c>
      <c r="F69" s="9">
        <v>666.66666666666663</v>
      </c>
    </row>
    <row r="70" spans="1:6" x14ac:dyDescent="0.25">
      <c r="A70" s="9">
        <v>37</v>
      </c>
      <c r="B70" s="9">
        <v>1074.5698884364974</v>
      </c>
      <c r="C70" s="9">
        <v>-541.23655510316405</v>
      </c>
      <c r="E70" s="9">
        <v>60.833333333333336</v>
      </c>
      <c r="F70" s="9">
        <v>687.5</v>
      </c>
    </row>
    <row r="71" spans="1:6" x14ac:dyDescent="0.25">
      <c r="A71" s="9">
        <v>38</v>
      </c>
      <c r="B71" s="9">
        <v>1234.9946589745741</v>
      </c>
      <c r="C71" s="9">
        <v>-318.32799230790749</v>
      </c>
      <c r="E71" s="9">
        <v>62.500000000000007</v>
      </c>
      <c r="F71" s="9">
        <v>700</v>
      </c>
    </row>
    <row r="72" spans="1:6" x14ac:dyDescent="0.25">
      <c r="A72" s="9">
        <v>39</v>
      </c>
      <c r="B72" s="9">
        <v>350.41125767570338</v>
      </c>
      <c r="C72" s="9">
        <v>188.05028078583507</v>
      </c>
      <c r="E72" s="9">
        <v>64.166666666666671</v>
      </c>
      <c r="F72" s="9">
        <v>700</v>
      </c>
    </row>
    <row r="73" spans="1:6" x14ac:dyDescent="0.25">
      <c r="A73" s="9">
        <v>40</v>
      </c>
      <c r="B73" s="9">
        <v>1502.369276538032</v>
      </c>
      <c r="C73" s="9">
        <v>3664.297390128635</v>
      </c>
      <c r="E73" s="9">
        <v>65.833333333333329</v>
      </c>
      <c r="F73" s="9">
        <v>700</v>
      </c>
    </row>
    <row r="74" spans="1:6" x14ac:dyDescent="0.25">
      <c r="A74" s="9">
        <v>41</v>
      </c>
      <c r="B74" s="9">
        <v>218.97111223344837</v>
      </c>
      <c r="C74" s="9">
        <v>-10.637778900115023</v>
      </c>
      <c r="E74" s="9">
        <v>67.5</v>
      </c>
      <c r="F74" s="9">
        <v>800</v>
      </c>
    </row>
    <row r="75" spans="1:6" x14ac:dyDescent="0.25">
      <c r="A75" s="9">
        <v>42</v>
      </c>
      <c r="B75" s="9">
        <v>753.7203473603513</v>
      </c>
      <c r="C75" s="9">
        <v>-253.7203473603513</v>
      </c>
      <c r="E75" s="9">
        <v>69.166666666666671</v>
      </c>
      <c r="F75" s="9">
        <v>800</v>
      </c>
    </row>
    <row r="76" spans="1:6" x14ac:dyDescent="0.25">
      <c r="A76" s="9">
        <v>43</v>
      </c>
      <c r="B76" s="9">
        <v>1724.4104055171138</v>
      </c>
      <c r="C76" s="9">
        <v>4838.0895944828862</v>
      </c>
      <c r="E76" s="9">
        <v>70.833333333333329</v>
      </c>
      <c r="F76" s="9">
        <v>800</v>
      </c>
    </row>
    <row r="77" spans="1:6" x14ac:dyDescent="0.25">
      <c r="A77" s="9">
        <v>44</v>
      </c>
      <c r="B77" s="9">
        <v>112.02126520805177</v>
      </c>
      <c r="C77" s="9">
        <v>79.645401458614884</v>
      </c>
      <c r="E77" s="9">
        <v>72.5</v>
      </c>
      <c r="F77" s="9">
        <v>875</v>
      </c>
    </row>
    <row r="78" spans="1:6" x14ac:dyDescent="0.25">
      <c r="A78" s="9">
        <v>45</v>
      </c>
      <c r="B78" s="9">
        <v>860.67019438573334</v>
      </c>
      <c r="C78" s="9">
        <v>-804.76957326772094</v>
      </c>
      <c r="E78" s="9">
        <v>74.166666666666671</v>
      </c>
      <c r="F78" s="9">
        <v>916.66666666666663</v>
      </c>
    </row>
    <row r="79" spans="1:6" x14ac:dyDescent="0.25">
      <c r="A79" s="9">
        <v>46</v>
      </c>
      <c r="B79" s="9">
        <v>379.39588277151051</v>
      </c>
      <c r="C79" s="9">
        <v>92.03268865706093</v>
      </c>
      <c r="E79" s="9">
        <v>75.833333333333329</v>
      </c>
      <c r="F79" s="9">
        <v>916.66666666666663</v>
      </c>
    </row>
    <row r="80" spans="1:6" x14ac:dyDescent="0.25">
      <c r="A80" s="9">
        <v>47</v>
      </c>
      <c r="B80" s="9">
        <v>1376.8234026846185</v>
      </c>
      <c r="C80" s="9">
        <v>845.39881953760369</v>
      </c>
      <c r="E80" s="9">
        <v>77.5</v>
      </c>
      <c r="F80" s="9">
        <v>950</v>
      </c>
    </row>
    <row r="81" spans="1:6" x14ac:dyDescent="0.25">
      <c r="A81" s="9">
        <v>48</v>
      </c>
      <c r="B81" s="9">
        <v>5.0714181826697313</v>
      </c>
      <c r="C81" s="9">
        <v>186.59524848399693</v>
      </c>
      <c r="E81" s="9">
        <v>79.166666666666671</v>
      </c>
      <c r="F81" s="9">
        <v>950</v>
      </c>
    </row>
    <row r="82" spans="1:6" x14ac:dyDescent="0.25">
      <c r="A82" s="9">
        <v>49</v>
      </c>
      <c r="B82" s="9">
        <v>272.44603574612847</v>
      </c>
      <c r="C82" s="9">
        <v>60.887297587204841</v>
      </c>
      <c r="E82" s="9">
        <v>80.833333333333329</v>
      </c>
      <c r="F82" s="9">
        <v>1000</v>
      </c>
    </row>
    <row r="83" spans="1:6" x14ac:dyDescent="0.25">
      <c r="A83" s="9">
        <v>50</v>
      </c>
      <c r="B83" s="9">
        <v>914.14511789842072</v>
      </c>
      <c r="C83" s="9">
        <v>-842.20267185525529</v>
      </c>
      <c r="E83" s="9">
        <v>82.5</v>
      </c>
      <c r="F83" s="9">
        <v>1090.909090909091</v>
      </c>
    </row>
    <row r="84" spans="1:6" x14ac:dyDescent="0.25">
      <c r="A84" s="9">
        <v>51</v>
      </c>
      <c r="B84" s="9">
        <v>486.34572979689256</v>
      </c>
      <c r="C84" s="9">
        <v>313.65427020310744</v>
      </c>
      <c r="E84" s="9">
        <v>84.166666666666671</v>
      </c>
      <c r="F84" s="9">
        <v>1194.0298507462687</v>
      </c>
    </row>
    <row r="85" spans="1:6" x14ac:dyDescent="0.25">
      <c r="A85" s="9">
        <v>52</v>
      </c>
      <c r="B85" s="9">
        <v>432.8708062841979</v>
      </c>
      <c r="C85" s="9">
        <v>776.80661307064088</v>
      </c>
      <c r="E85" s="9">
        <v>85.833333333333329</v>
      </c>
      <c r="F85" s="9">
        <v>1209.6774193548388</v>
      </c>
    </row>
    <row r="86" spans="1:6" x14ac:dyDescent="0.25">
      <c r="A86" s="9">
        <v>53</v>
      </c>
      <c r="B86" s="9">
        <v>58.54634169536439</v>
      </c>
      <c r="C86" s="9">
        <v>541.45365830463561</v>
      </c>
      <c r="E86" s="9">
        <v>87.5</v>
      </c>
      <c r="F86" s="9">
        <v>1209.6774193548388</v>
      </c>
    </row>
    <row r="87" spans="1:6" x14ac:dyDescent="0.25">
      <c r="A87" s="9">
        <v>54</v>
      </c>
      <c r="B87" s="9">
        <v>700.24542384765664</v>
      </c>
      <c r="C87" s="9">
        <v>509.43199550718214</v>
      </c>
      <c r="E87" s="9">
        <v>89.166666666666671</v>
      </c>
      <c r="F87" s="9">
        <v>1250</v>
      </c>
    </row>
    <row r="88" spans="1:6" x14ac:dyDescent="0.25">
      <c r="A88" s="9">
        <v>55</v>
      </c>
      <c r="B88" s="9">
        <v>5.0714181826697313</v>
      </c>
      <c r="C88" s="9">
        <v>161.59524848399693</v>
      </c>
      <c r="E88" s="9">
        <v>90.833333333333329</v>
      </c>
      <c r="F88" s="9">
        <v>1327.4336283185842</v>
      </c>
    </row>
    <row r="89" spans="1:6" x14ac:dyDescent="0.25">
      <c r="A89" s="9">
        <v>56</v>
      </c>
      <c r="B89" s="9">
        <v>753.7203473603513</v>
      </c>
      <c r="C89" s="9">
        <v>337.18874354873969</v>
      </c>
      <c r="E89" s="9">
        <v>92.5</v>
      </c>
      <c r="F89" s="9">
        <v>1666.6666666666667</v>
      </c>
    </row>
    <row r="90" spans="1:6" x14ac:dyDescent="0.25">
      <c r="A90" s="9">
        <v>57</v>
      </c>
      <c r="B90" s="9">
        <v>914.14511789842072</v>
      </c>
      <c r="C90" s="9">
        <v>335.85488210157928</v>
      </c>
      <c r="E90" s="9">
        <v>94.166666666666671</v>
      </c>
      <c r="F90" s="9">
        <v>1755.3191489361702</v>
      </c>
    </row>
    <row r="91" spans="1:6" x14ac:dyDescent="0.25">
      <c r="A91" s="9">
        <v>58</v>
      </c>
      <c r="B91" s="9">
        <v>325.92095925882313</v>
      </c>
      <c r="C91" s="9">
        <v>-0.7177072263028208</v>
      </c>
      <c r="E91" s="9">
        <v>95.833333333333329</v>
      </c>
      <c r="F91" s="9">
        <v>2222.2222222222222</v>
      </c>
    </row>
    <row r="92" spans="1:6" x14ac:dyDescent="0.25">
      <c r="A92" s="9">
        <v>59</v>
      </c>
      <c r="B92" s="9">
        <v>379.39588277151051</v>
      </c>
      <c r="C92" s="9">
        <v>220.60411722848949</v>
      </c>
      <c r="E92" s="9">
        <v>97.5</v>
      </c>
      <c r="F92" s="9">
        <v>5166.666666666667</v>
      </c>
    </row>
    <row r="93" spans="1:6" ht="15.75" thickBot="1" x14ac:dyDescent="0.3">
      <c r="A93" s="10">
        <v>60</v>
      </c>
      <c r="B93" s="10">
        <v>539.82065330958721</v>
      </c>
      <c r="C93" s="10">
        <v>-147.66379056448915</v>
      </c>
      <c r="E93" s="10">
        <v>99.166666666666671</v>
      </c>
      <c r="F93" s="10">
        <v>6562.5</v>
      </c>
    </row>
  </sheetData>
  <sortState ref="F34:F93">
    <sortCondition ref="F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opLeftCell="B1" workbookViewId="0">
      <selection activeCell="S11" sqref="S11"/>
    </sheetView>
  </sheetViews>
  <sheetFormatPr defaultRowHeight="15" x14ac:dyDescent="0.25"/>
  <cols>
    <col min="2" max="2" width="20.42578125" customWidth="1"/>
    <col min="3" max="3" width="42.7109375" customWidth="1"/>
    <col min="16" max="16" width="10.5703125" bestFit="1" customWidth="1"/>
    <col min="21" max="21" width="1.5703125" customWidth="1"/>
    <col min="22" max="22" width="17.42578125" customWidth="1"/>
    <col min="23" max="23" width="22.5703125" customWidth="1"/>
  </cols>
  <sheetData>
    <row r="1" spans="1:23" x14ac:dyDescent="0.25">
      <c r="A1" s="13"/>
      <c r="B1" s="13"/>
      <c r="C1" s="13"/>
      <c r="D1" s="13"/>
      <c r="E1" s="17" t="s">
        <v>102</v>
      </c>
      <c r="F1" s="17"/>
      <c r="G1" s="17"/>
      <c r="H1" s="17"/>
      <c r="I1" s="17"/>
      <c r="J1" s="17"/>
      <c r="K1" s="17"/>
      <c r="L1" s="17"/>
      <c r="M1" s="17"/>
      <c r="N1" s="17"/>
    </row>
    <row r="2" spans="1:23" ht="252.75" thickBot="1" x14ac:dyDescent="0.3">
      <c r="A2" s="3" t="s">
        <v>0</v>
      </c>
      <c r="B2" s="3" t="s">
        <v>1</v>
      </c>
      <c r="C2" s="3" t="s">
        <v>2</v>
      </c>
      <c r="D2" s="3" t="s">
        <v>4</v>
      </c>
      <c r="E2" s="6" t="s">
        <v>103</v>
      </c>
      <c r="F2" s="4" t="s">
        <v>104</v>
      </c>
      <c r="G2" s="6" t="s">
        <v>105</v>
      </c>
      <c r="H2" s="6" t="s">
        <v>106</v>
      </c>
      <c r="I2" s="6" t="s">
        <v>107</v>
      </c>
      <c r="J2" s="6" t="s">
        <v>108</v>
      </c>
      <c r="K2" s="6" t="s">
        <v>109</v>
      </c>
      <c r="L2" s="6" t="s">
        <v>110</v>
      </c>
      <c r="M2" s="6" t="s">
        <v>111</v>
      </c>
      <c r="N2" s="6" t="s">
        <v>112</v>
      </c>
      <c r="O2" s="14" t="s">
        <v>154</v>
      </c>
      <c r="P2" s="14" t="s">
        <v>155</v>
      </c>
    </row>
    <row r="3" spans="1:23" x14ac:dyDescent="0.25">
      <c r="A3" s="3">
        <v>1</v>
      </c>
      <c r="B3" s="3" t="s">
        <v>6</v>
      </c>
      <c r="C3" s="3" t="s">
        <v>78</v>
      </c>
      <c r="D3" s="3">
        <v>1400</v>
      </c>
      <c r="E3" s="3">
        <v>1500</v>
      </c>
      <c r="F3" s="5">
        <v>1100</v>
      </c>
      <c r="G3" s="5">
        <v>1150</v>
      </c>
      <c r="H3" s="5">
        <v>1100</v>
      </c>
      <c r="I3" s="5">
        <v>600</v>
      </c>
      <c r="J3" s="5">
        <v>2000</v>
      </c>
      <c r="K3" s="5">
        <v>4000</v>
      </c>
      <c r="L3" s="5">
        <v>4000</v>
      </c>
      <c r="M3" s="5">
        <v>1200</v>
      </c>
      <c r="N3" s="5">
        <v>3000</v>
      </c>
      <c r="O3" s="2">
        <f>1556.16+0*Лист5!$E$3+0*F3+(-2.55)*G3+$W$8*H3+$W$9*I3+0*J3+$W$11*K3+$W$12*L3+0*M3+0*N3</f>
        <v>5209.3420547221831</v>
      </c>
      <c r="P3" s="2">
        <f>O3*D3</f>
        <v>7293078.8766110567</v>
      </c>
      <c r="V3" s="11"/>
      <c r="W3" s="11" t="s">
        <v>130</v>
      </c>
    </row>
    <row r="4" spans="1:23" x14ac:dyDescent="0.25">
      <c r="A4" s="3">
        <v>2</v>
      </c>
      <c r="B4" s="3" t="s">
        <v>7</v>
      </c>
      <c r="C4" s="3" t="s">
        <v>78</v>
      </c>
      <c r="D4" s="3">
        <v>1400</v>
      </c>
      <c r="E4" s="3">
        <v>1450</v>
      </c>
      <c r="F4" s="5">
        <v>1050</v>
      </c>
      <c r="G4" s="5">
        <v>1100</v>
      </c>
      <c r="H4" s="5">
        <v>1050</v>
      </c>
      <c r="I4" s="5">
        <v>550</v>
      </c>
      <c r="J4" s="5">
        <v>1950</v>
      </c>
      <c r="K4" s="5">
        <v>3950</v>
      </c>
      <c r="L4" s="5">
        <v>3950</v>
      </c>
      <c r="M4" s="5">
        <v>1150</v>
      </c>
      <c r="N4" s="5">
        <v>2950</v>
      </c>
      <c r="O4" s="2">
        <f>1556.16+0*Лист5!$E$3+0*F4+(-2.55)*G4+$W$8*H4+$W$9*I4+0*J4+$W$11*K4+$W$12*L4+0*M4+0*N4</f>
        <v>5236.0147823010193</v>
      </c>
      <c r="P4" s="2">
        <f t="shared" ref="P4:P62" si="0">O4*D4</f>
        <v>7330420.6952214269</v>
      </c>
      <c r="V4" s="9" t="s">
        <v>124</v>
      </c>
      <c r="W4" s="15">
        <v>1556.1557750365246</v>
      </c>
    </row>
    <row r="5" spans="1:23" x14ac:dyDescent="0.25">
      <c r="A5" s="3">
        <v>3</v>
      </c>
      <c r="B5" s="3" t="s">
        <v>8</v>
      </c>
      <c r="C5" s="3" t="s">
        <v>78</v>
      </c>
      <c r="D5" s="3">
        <v>1400</v>
      </c>
      <c r="E5" s="5">
        <v>1400</v>
      </c>
      <c r="F5" s="5">
        <v>1000</v>
      </c>
      <c r="G5" s="5">
        <v>1050</v>
      </c>
      <c r="H5" s="5">
        <v>1000</v>
      </c>
      <c r="I5" s="5">
        <v>500</v>
      </c>
      <c r="J5" s="5">
        <v>1900</v>
      </c>
      <c r="K5" s="5">
        <v>3900</v>
      </c>
      <c r="L5" s="5">
        <v>3900</v>
      </c>
      <c r="M5" s="5">
        <v>1100</v>
      </c>
      <c r="N5" s="5">
        <v>2900</v>
      </c>
      <c r="O5" s="2">
        <f>1556.16+0*Лист5!$E$3+0*F5+(-2.55)*G5+$W$8*H5+$W$9*I5+0*J5+$W$11*K5+$W$12*L5+0*M5+0*N5</f>
        <v>5262.6875098798555</v>
      </c>
      <c r="P5" s="2">
        <f t="shared" si="0"/>
        <v>7367762.513831798</v>
      </c>
      <c r="V5" s="9" t="s">
        <v>137</v>
      </c>
      <c r="W5" s="15">
        <v>0</v>
      </c>
    </row>
    <row r="6" spans="1:23" x14ac:dyDescent="0.25">
      <c r="A6" s="3">
        <v>4</v>
      </c>
      <c r="B6" s="3" t="s">
        <v>9</v>
      </c>
      <c r="C6" s="3" t="s">
        <v>78</v>
      </c>
      <c r="D6" s="3">
        <v>1400</v>
      </c>
      <c r="E6" s="3">
        <v>1350</v>
      </c>
      <c r="F6" s="5">
        <v>950</v>
      </c>
      <c r="G6" s="5">
        <v>1000</v>
      </c>
      <c r="H6" s="5">
        <v>950</v>
      </c>
      <c r="I6" s="5">
        <v>450</v>
      </c>
      <c r="J6" s="5">
        <v>1850</v>
      </c>
      <c r="K6" s="5">
        <v>3850</v>
      </c>
      <c r="L6" s="5">
        <v>3850</v>
      </c>
      <c r="M6" s="5">
        <v>1050</v>
      </c>
      <c r="N6" s="5">
        <v>2850</v>
      </c>
      <c r="O6" s="2">
        <f>1556.16+0*Лист5!$E$3+0*F6+(-2.55)*G6+$W$8*H6+$W$9*I6+0*J6+$W$11*K6+$W$12*L6+0*M6+0*N6</f>
        <v>5289.3602374586917</v>
      </c>
      <c r="P6" s="2">
        <f t="shared" si="0"/>
        <v>7405104.3324421681</v>
      </c>
      <c r="V6" s="9" t="s">
        <v>138</v>
      </c>
      <c r="W6" s="15">
        <v>0</v>
      </c>
    </row>
    <row r="7" spans="1:23" x14ac:dyDescent="0.25">
      <c r="A7" s="3">
        <v>5</v>
      </c>
      <c r="B7" s="3" t="s">
        <v>10</v>
      </c>
      <c r="C7" s="3" t="s">
        <v>78</v>
      </c>
      <c r="D7" s="3">
        <v>1400</v>
      </c>
      <c r="E7" s="3">
        <v>1300</v>
      </c>
      <c r="F7" s="5">
        <v>900</v>
      </c>
      <c r="G7" s="5">
        <v>950</v>
      </c>
      <c r="H7" s="5">
        <v>900</v>
      </c>
      <c r="I7" s="5">
        <v>400</v>
      </c>
      <c r="J7" s="5">
        <v>1800</v>
      </c>
      <c r="K7" s="5">
        <v>3800</v>
      </c>
      <c r="L7" s="5">
        <v>3800</v>
      </c>
      <c r="M7" s="5">
        <v>1000</v>
      </c>
      <c r="N7" s="5">
        <v>2800</v>
      </c>
      <c r="O7" s="2">
        <f>1556.16+0*Лист5!$E$3+0*F7+(-2.55)*G7+$W$8*H7+$W$9*I7+0*J7+$W$11*K7+$W$12*L7+0*M7+0*N7</f>
        <v>5316.0329650375425</v>
      </c>
      <c r="P7" s="2">
        <f t="shared" si="0"/>
        <v>7442446.1510525597</v>
      </c>
      <c r="V7" s="9" t="s">
        <v>139</v>
      </c>
      <c r="W7" s="15">
        <v>-2.5512946835501582</v>
      </c>
    </row>
    <row r="8" spans="1:23" x14ac:dyDescent="0.25">
      <c r="A8" s="3">
        <v>6</v>
      </c>
      <c r="B8" s="3" t="s">
        <v>11</v>
      </c>
      <c r="C8" s="3" t="s">
        <v>78</v>
      </c>
      <c r="D8" s="3">
        <v>1400</v>
      </c>
      <c r="E8" s="3">
        <v>1250</v>
      </c>
      <c r="F8" s="5">
        <v>850</v>
      </c>
      <c r="G8" s="5">
        <v>900</v>
      </c>
      <c r="H8" s="5">
        <v>850</v>
      </c>
      <c r="I8" s="5">
        <v>350</v>
      </c>
      <c r="J8" s="5">
        <v>1750</v>
      </c>
      <c r="K8" s="5">
        <v>3750</v>
      </c>
      <c r="L8" s="5">
        <v>3750</v>
      </c>
      <c r="M8" s="5">
        <v>950</v>
      </c>
      <c r="N8" s="5">
        <v>2750</v>
      </c>
      <c r="O8" s="2">
        <f>1556.16+0*Лист5!$E$3+0*F8+(-2.55)*G8+$W$8*H8+$W$9*I8+0*J8+$W$11*K8+$W$12*L8+0*M8+0*N8</f>
        <v>5342.7056926163714</v>
      </c>
      <c r="P8" s="2">
        <f t="shared" si="0"/>
        <v>7479787.9696629196</v>
      </c>
      <c r="V8" s="9" t="s">
        <v>140</v>
      </c>
      <c r="W8" s="15">
        <v>2.2930374863319316</v>
      </c>
    </row>
    <row r="9" spans="1:23" x14ac:dyDescent="0.25">
      <c r="A9" s="3">
        <v>7</v>
      </c>
      <c r="B9" s="3" t="s">
        <v>12</v>
      </c>
      <c r="C9" s="3" t="s">
        <v>78</v>
      </c>
      <c r="D9" s="3">
        <v>1400</v>
      </c>
      <c r="E9" s="3">
        <v>1150</v>
      </c>
      <c r="F9" s="5">
        <v>750</v>
      </c>
      <c r="G9" s="5">
        <v>800</v>
      </c>
      <c r="H9" s="5">
        <v>750</v>
      </c>
      <c r="I9" s="5">
        <v>150</v>
      </c>
      <c r="J9" s="5">
        <v>1550</v>
      </c>
      <c r="K9" s="5">
        <v>3650</v>
      </c>
      <c r="L9" s="5">
        <v>3650</v>
      </c>
      <c r="M9" s="5">
        <v>850</v>
      </c>
      <c r="N9" s="5">
        <v>2650</v>
      </c>
      <c r="O9" s="2">
        <f>1556.16+0*Лист5!$E$3+0*F9+(-2.55)*G9+$W$8*H9+$W$9*I9+0*J9+$W$11*K9+$W$12*L9+0*M9+0*N9</f>
        <v>5548.0896469326253</v>
      </c>
      <c r="P9" s="2">
        <f t="shared" si="0"/>
        <v>7767325.5057056751</v>
      </c>
      <c r="V9" s="9" t="s">
        <v>141</v>
      </c>
      <c r="W9" s="15">
        <v>-1.5203849915858254</v>
      </c>
    </row>
    <row r="10" spans="1:23" x14ac:dyDescent="0.25">
      <c r="A10" s="3">
        <v>8</v>
      </c>
      <c r="B10" s="3" t="s">
        <v>13</v>
      </c>
      <c r="C10" s="3" t="s">
        <v>78</v>
      </c>
      <c r="D10" s="3">
        <v>1400</v>
      </c>
      <c r="E10" s="3">
        <v>1100</v>
      </c>
      <c r="F10" s="5">
        <v>700</v>
      </c>
      <c r="G10" s="5">
        <v>800</v>
      </c>
      <c r="H10" s="5">
        <v>700</v>
      </c>
      <c r="I10" s="5">
        <v>150</v>
      </c>
      <c r="J10" s="5">
        <v>1500</v>
      </c>
      <c r="K10" s="5">
        <v>3600</v>
      </c>
      <c r="L10" s="5">
        <v>3600</v>
      </c>
      <c r="M10" s="5">
        <v>800</v>
      </c>
      <c r="N10" s="5">
        <v>2600</v>
      </c>
      <c r="O10" s="2">
        <f>1556.16+0*Лист5!$E$3+0*F10+(-2.55)*G10+$W$8*H10+$W$9*I10+0*J10+$W$11*K10+$W$12*L10+0*M10+0*N10</f>
        <v>5371.2431249321744</v>
      </c>
      <c r="P10" s="2">
        <f t="shared" si="0"/>
        <v>7519740.3749050442</v>
      </c>
      <c r="V10" s="9" t="s">
        <v>142</v>
      </c>
      <c r="W10" s="15">
        <v>0</v>
      </c>
    </row>
    <row r="11" spans="1:23" x14ac:dyDescent="0.25">
      <c r="A11" s="3">
        <v>9</v>
      </c>
      <c r="B11" s="3" t="s">
        <v>14</v>
      </c>
      <c r="C11" s="3" t="s">
        <v>78</v>
      </c>
      <c r="D11" s="3">
        <v>1400</v>
      </c>
      <c r="E11" s="3">
        <f>E5:N5-25</f>
        <v>1375</v>
      </c>
      <c r="F11" s="3">
        <f t="shared" ref="F11:N11" si="1">F5:O5+25</f>
        <v>1025</v>
      </c>
      <c r="G11" s="3">
        <f t="shared" si="1"/>
        <v>1075</v>
      </c>
      <c r="H11" s="3">
        <f t="shared" si="1"/>
        <v>1025</v>
      </c>
      <c r="I11" s="3">
        <f t="shared" si="1"/>
        <v>525</v>
      </c>
      <c r="J11" s="3">
        <f t="shared" si="1"/>
        <v>1925</v>
      </c>
      <c r="K11" s="3">
        <f t="shared" si="1"/>
        <v>3925</v>
      </c>
      <c r="L11" s="3">
        <f t="shared" si="1"/>
        <v>3925</v>
      </c>
      <c r="M11" s="3">
        <f t="shared" si="1"/>
        <v>1125</v>
      </c>
      <c r="N11" s="3">
        <f t="shared" si="1"/>
        <v>2925</v>
      </c>
      <c r="O11" s="2">
        <f>1556.16+0*Лист5!$E$3+0*F11+(-2.55)*G11+$W$8*H11+$W$9*I11+0*J11+$W$11*K11+$W$12*L11+0*M11+0*N11</f>
        <v>5249.351146090441</v>
      </c>
      <c r="P11" s="2">
        <f t="shared" si="0"/>
        <v>7349091.6045266176</v>
      </c>
      <c r="V11" s="9" t="s">
        <v>143</v>
      </c>
      <c r="W11" s="15">
        <v>-12.796413068115271</v>
      </c>
    </row>
    <row r="12" spans="1:23" x14ac:dyDescent="0.25">
      <c r="A12" s="3">
        <v>10</v>
      </c>
      <c r="B12" s="3" t="s">
        <v>15</v>
      </c>
      <c r="C12" s="3" t="s">
        <v>78</v>
      </c>
      <c r="D12" s="3">
        <v>1400</v>
      </c>
      <c r="E12" s="5">
        <f>E11:N11-25</f>
        <v>1350</v>
      </c>
      <c r="F12" s="5">
        <v>1000</v>
      </c>
      <c r="G12" s="5">
        <v>1050</v>
      </c>
      <c r="H12" s="5">
        <v>1000</v>
      </c>
      <c r="I12" s="5">
        <v>500</v>
      </c>
      <c r="J12" s="5">
        <v>1900</v>
      </c>
      <c r="K12" s="5">
        <v>3900</v>
      </c>
      <c r="L12" s="5">
        <v>3900</v>
      </c>
      <c r="M12" s="5">
        <v>1100</v>
      </c>
      <c r="N12" s="5">
        <v>2900</v>
      </c>
      <c r="O12" s="2">
        <f>1556.16+0*Лист5!$E$3+0*F12+(-2.55)*G12+$W$8*H12+$W$9*I12+0*J12+$W$11*K12+$W$12*L12+0*M12+0*N12</f>
        <v>5262.6875098798555</v>
      </c>
      <c r="P12" s="2">
        <f t="shared" si="0"/>
        <v>7367762.513831798</v>
      </c>
      <c r="V12" s="9" t="s">
        <v>144</v>
      </c>
      <c r="W12" s="15">
        <v>14.040306021792409</v>
      </c>
    </row>
    <row r="13" spans="1:23" x14ac:dyDescent="0.25">
      <c r="A13" s="3">
        <v>11</v>
      </c>
      <c r="B13" s="3" t="s">
        <v>16</v>
      </c>
      <c r="C13" s="3" t="s">
        <v>78</v>
      </c>
      <c r="D13" s="3">
        <v>1400</v>
      </c>
      <c r="E13" s="3">
        <f>E12:N12-25</f>
        <v>1325</v>
      </c>
      <c r="F13" s="3">
        <f t="shared" ref="F13:N13" si="2">F12:O12-25</f>
        <v>975</v>
      </c>
      <c r="G13" s="3">
        <f t="shared" si="2"/>
        <v>1025</v>
      </c>
      <c r="H13" s="3">
        <f t="shared" si="2"/>
        <v>975</v>
      </c>
      <c r="I13" s="3">
        <f t="shared" si="2"/>
        <v>475</v>
      </c>
      <c r="J13" s="3">
        <f t="shared" si="2"/>
        <v>1875</v>
      </c>
      <c r="K13" s="3">
        <f t="shared" si="2"/>
        <v>3875</v>
      </c>
      <c r="L13" s="3">
        <f t="shared" si="2"/>
        <v>3875</v>
      </c>
      <c r="M13" s="3">
        <f t="shared" si="2"/>
        <v>1075</v>
      </c>
      <c r="N13" s="3">
        <f t="shared" si="2"/>
        <v>2875</v>
      </c>
      <c r="O13" s="2">
        <f>1556.16+0*Лист5!$E$3+0*F13+(-2.55)*G13+$W$8*H13+$W$9*I13+0*J13+$W$11*K13+$W$12*L13+0*M13+0*N13</f>
        <v>5276.02387366927</v>
      </c>
      <c r="P13" s="2">
        <f t="shared" si="0"/>
        <v>7386433.4231369775</v>
      </c>
      <c r="V13" s="9" t="s">
        <v>145</v>
      </c>
      <c r="W13" s="15">
        <v>0</v>
      </c>
    </row>
    <row r="14" spans="1:23" ht="15.75" thickBot="1" x14ac:dyDescent="0.3">
      <c r="A14" s="3">
        <v>12</v>
      </c>
      <c r="B14" s="3" t="s">
        <v>17</v>
      </c>
      <c r="C14" s="3" t="s">
        <v>78</v>
      </c>
      <c r="D14" s="3">
        <v>1400</v>
      </c>
      <c r="E14" s="3">
        <f>E12:N12-125</f>
        <v>1225</v>
      </c>
      <c r="F14" s="3">
        <f t="shared" ref="F14:N14" si="3">F12:O12-125</f>
        <v>875</v>
      </c>
      <c r="G14" s="3">
        <f t="shared" si="3"/>
        <v>925</v>
      </c>
      <c r="H14" s="3">
        <f t="shared" si="3"/>
        <v>875</v>
      </c>
      <c r="I14" s="3">
        <f t="shared" si="3"/>
        <v>375</v>
      </c>
      <c r="J14" s="3">
        <f t="shared" si="3"/>
        <v>1775</v>
      </c>
      <c r="K14" s="3">
        <f t="shared" si="3"/>
        <v>3775</v>
      </c>
      <c r="L14" s="3">
        <f t="shared" si="3"/>
        <v>3775</v>
      </c>
      <c r="M14" s="3">
        <f t="shared" si="3"/>
        <v>975</v>
      </c>
      <c r="N14" s="3">
        <f t="shared" si="3"/>
        <v>2775</v>
      </c>
      <c r="O14" s="2">
        <f>1556.16+0*Лист5!$E$3+0*F14+(-2.55)*G14+$W$8*H14+$W$9*I14+0*J14+$W$11*K14+$W$12*L14+0*M14+0*N14</f>
        <v>5329.3693288269496</v>
      </c>
      <c r="P14" s="2">
        <f t="shared" si="0"/>
        <v>7461117.0603577299</v>
      </c>
      <c r="V14" s="10" t="s">
        <v>146</v>
      </c>
      <c r="W14" s="16">
        <v>0</v>
      </c>
    </row>
    <row r="15" spans="1:23" x14ac:dyDescent="0.25">
      <c r="A15" s="3">
        <v>13</v>
      </c>
      <c r="B15" s="3" t="s">
        <v>18</v>
      </c>
      <c r="C15" s="3" t="s">
        <v>78</v>
      </c>
      <c r="D15" s="3">
        <v>1400</v>
      </c>
      <c r="E15" s="3">
        <f>E14:N14-50</f>
        <v>1175</v>
      </c>
      <c r="F15" s="3">
        <f t="shared" ref="F15:M15" si="4">F14:O14-50</f>
        <v>825</v>
      </c>
      <c r="G15" s="3">
        <f t="shared" si="4"/>
        <v>875</v>
      </c>
      <c r="H15" s="3">
        <f t="shared" si="4"/>
        <v>825</v>
      </c>
      <c r="I15" s="3">
        <f t="shared" si="4"/>
        <v>325</v>
      </c>
      <c r="J15" s="3">
        <f t="shared" si="4"/>
        <v>1725</v>
      </c>
      <c r="K15" s="3">
        <f t="shared" si="4"/>
        <v>3725</v>
      </c>
      <c r="L15" s="3">
        <f t="shared" si="4"/>
        <v>3725</v>
      </c>
      <c r="M15" s="3">
        <f t="shared" si="4"/>
        <v>925</v>
      </c>
      <c r="N15" s="3">
        <f>N14:W14-50</f>
        <v>2725</v>
      </c>
      <c r="O15" s="2">
        <f>1556.16+0*Лист5!$E$3+0*F15+(-2.55)*G15+$W$8*H15+$W$9*I15+0*J15+$W$11*K15+$W$12*L15+0*M15+0*N15</f>
        <v>5356.0420564057931</v>
      </c>
      <c r="P15" s="2">
        <f t="shared" si="0"/>
        <v>7498458.8789681103</v>
      </c>
    </row>
    <row r="16" spans="1:23" x14ac:dyDescent="0.25">
      <c r="A16" s="3">
        <v>14</v>
      </c>
      <c r="B16" s="3" t="s">
        <v>19</v>
      </c>
      <c r="C16" s="3" t="s">
        <v>78</v>
      </c>
      <c r="D16" s="3">
        <v>1400</v>
      </c>
      <c r="E16" s="3">
        <f>E15:N15-25</f>
        <v>1150</v>
      </c>
      <c r="F16" s="3">
        <f t="shared" ref="F16:N16" si="5">F15:O15-25</f>
        <v>800</v>
      </c>
      <c r="G16" s="3">
        <f t="shared" si="5"/>
        <v>850</v>
      </c>
      <c r="H16" s="3">
        <f t="shared" si="5"/>
        <v>800</v>
      </c>
      <c r="I16" s="3">
        <f t="shared" si="5"/>
        <v>300</v>
      </c>
      <c r="J16" s="3">
        <f t="shared" si="5"/>
        <v>1700</v>
      </c>
      <c r="K16" s="3">
        <f t="shared" si="5"/>
        <v>3700</v>
      </c>
      <c r="L16" s="3">
        <f t="shared" si="5"/>
        <v>3700</v>
      </c>
      <c r="M16" s="3">
        <f t="shared" si="5"/>
        <v>900</v>
      </c>
      <c r="N16" s="3">
        <f t="shared" si="5"/>
        <v>2700</v>
      </c>
      <c r="O16" s="2">
        <f>1556.16+0*Лист5!$E$3+0*F16+(-2.55)*G16+$W$8*H16+$W$9*I16+0*J16+$W$11*K16+$W$12*L16+0*M16+0*N16</f>
        <v>5369.3784201952076</v>
      </c>
      <c r="P16" s="2">
        <f t="shared" si="0"/>
        <v>7517129.7882732907</v>
      </c>
    </row>
    <row r="17" spans="1:16" x14ac:dyDescent="0.25">
      <c r="A17" s="3">
        <v>15</v>
      </c>
      <c r="B17" s="3" t="s">
        <v>20</v>
      </c>
      <c r="C17" s="3" t="s">
        <v>78</v>
      </c>
      <c r="D17" s="3">
        <v>1400</v>
      </c>
      <c r="E17" s="3">
        <f>E16:N16-50</f>
        <v>1100</v>
      </c>
      <c r="F17" s="3">
        <f t="shared" ref="F17:N18" si="6">F16:O16-50</f>
        <v>750</v>
      </c>
      <c r="G17" s="3">
        <f t="shared" si="6"/>
        <v>800</v>
      </c>
      <c r="H17" s="3">
        <f t="shared" si="6"/>
        <v>750</v>
      </c>
      <c r="I17" s="3">
        <f t="shared" si="6"/>
        <v>250</v>
      </c>
      <c r="J17" s="3">
        <f t="shared" si="6"/>
        <v>1650</v>
      </c>
      <c r="K17" s="3">
        <f t="shared" si="6"/>
        <v>3650</v>
      </c>
      <c r="L17" s="3">
        <f t="shared" si="6"/>
        <v>3650</v>
      </c>
      <c r="M17" s="3">
        <f t="shared" si="6"/>
        <v>850</v>
      </c>
      <c r="N17" s="3">
        <f t="shared" si="6"/>
        <v>2650</v>
      </c>
      <c r="O17" s="2">
        <f>1556.16+0*Лист5!$E$3+0*F17+(-2.55)*G17+$W$8*H17+$W$9*I17+0*J17+$W$11*K17+$W$12*L17+0*M17+0*N17</f>
        <v>5396.0511477740438</v>
      </c>
      <c r="P17" s="2">
        <f t="shared" si="0"/>
        <v>7554471.6068836609</v>
      </c>
    </row>
    <row r="18" spans="1:16" x14ac:dyDescent="0.25">
      <c r="A18" s="3">
        <v>16</v>
      </c>
      <c r="B18" s="3" t="s">
        <v>21</v>
      </c>
      <c r="C18" s="3" t="s">
        <v>78</v>
      </c>
      <c r="D18" s="3">
        <v>1400</v>
      </c>
      <c r="E18" s="3">
        <f>E17:N17-50</f>
        <v>1050</v>
      </c>
      <c r="F18" s="3">
        <f t="shared" si="6"/>
        <v>700</v>
      </c>
      <c r="G18" s="3">
        <f t="shared" si="6"/>
        <v>750</v>
      </c>
      <c r="H18" s="3">
        <f t="shared" si="6"/>
        <v>700</v>
      </c>
      <c r="I18" s="3">
        <f t="shared" si="6"/>
        <v>200</v>
      </c>
      <c r="J18" s="3">
        <f t="shared" si="6"/>
        <v>1600</v>
      </c>
      <c r="K18" s="3">
        <f t="shared" si="6"/>
        <v>3600</v>
      </c>
      <c r="L18" s="3">
        <f t="shared" si="6"/>
        <v>3600</v>
      </c>
      <c r="M18" s="3">
        <f t="shared" si="6"/>
        <v>800</v>
      </c>
      <c r="N18" s="3">
        <f t="shared" si="6"/>
        <v>2600</v>
      </c>
      <c r="O18" s="2">
        <f>1556.16+0*Лист5!$E$3+0*F18+(-2.55)*G18+$W$8*H18+$W$9*I18+0*J18+$W$11*K18+$W$12*L18+0*M18+0*N18</f>
        <v>5422.7238753528873</v>
      </c>
      <c r="P18" s="2">
        <f t="shared" si="0"/>
        <v>7591813.4254940422</v>
      </c>
    </row>
    <row r="19" spans="1:16" x14ac:dyDescent="0.25">
      <c r="A19" s="3">
        <v>17</v>
      </c>
      <c r="B19" s="3" t="s">
        <v>22</v>
      </c>
      <c r="C19" s="3" t="s">
        <v>78</v>
      </c>
      <c r="D19" s="3">
        <v>1400</v>
      </c>
      <c r="E19" s="3">
        <f>E13:N13-50</f>
        <v>1275</v>
      </c>
      <c r="F19" s="3">
        <f t="shared" ref="F19:N19" si="7">F13:O13-50</f>
        <v>925</v>
      </c>
      <c r="G19" s="3">
        <f t="shared" si="7"/>
        <v>975</v>
      </c>
      <c r="H19" s="3">
        <f t="shared" si="7"/>
        <v>925</v>
      </c>
      <c r="I19" s="3">
        <f t="shared" si="7"/>
        <v>425</v>
      </c>
      <c r="J19" s="3">
        <f t="shared" si="7"/>
        <v>1825</v>
      </c>
      <c r="K19" s="3">
        <f t="shared" si="7"/>
        <v>3825</v>
      </c>
      <c r="L19" s="3">
        <f t="shared" si="7"/>
        <v>3825</v>
      </c>
      <c r="M19" s="3">
        <f t="shared" si="7"/>
        <v>1025</v>
      </c>
      <c r="N19" s="3">
        <f t="shared" si="7"/>
        <v>2825</v>
      </c>
      <c r="O19" s="2">
        <f>1556.16+0*Лист5!$E$3+0*F19+(-2.55)*G19+$W$8*H19+$W$9*I19+0*J19+$W$11*K19+$W$12*L19+0*M19+0*N19</f>
        <v>5302.6966012481134</v>
      </c>
      <c r="P19" s="2">
        <f t="shared" si="0"/>
        <v>7423775.2417473588</v>
      </c>
    </row>
    <row r="20" spans="1:16" x14ac:dyDescent="0.25">
      <c r="A20" s="3">
        <v>18</v>
      </c>
      <c r="B20" s="3" t="s">
        <v>23</v>
      </c>
      <c r="C20" s="3" t="s">
        <v>78</v>
      </c>
      <c r="D20" s="3">
        <v>1400</v>
      </c>
      <c r="E20" s="3">
        <f>E19:N19-25</f>
        <v>1250</v>
      </c>
      <c r="F20" s="3">
        <f t="shared" ref="F20:N20" si="8">F19:O19-25</f>
        <v>900</v>
      </c>
      <c r="G20" s="3">
        <f t="shared" si="8"/>
        <v>950</v>
      </c>
      <c r="H20" s="3">
        <f t="shared" si="8"/>
        <v>900</v>
      </c>
      <c r="I20" s="3">
        <f t="shared" si="8"/>
        <v>400</v>
      </c>
      <c r="J20" s="3">
        <f t="shared" si="8"/>
        <v>1800</v>
      </c>
      <c r="K20" s="3">
        <f t="shared" si="8"/>
        <v>3800</v>
      </c>
      <c r="L20" s="3">
        <f t="shared" si="8"/>
        <v>3800</v>
      </c>
      <c r="M20" s="3">
        <f t="shared" si="8"/>
        <v>1000</v>
      </c>
      <c r="N20" s="3">
        <f t="shared" si="8"/>
        <v>2800</v>
      </c>
      <c r="O20" s="2">
        <f>1556.16+0*Лист5!$E$3+0*F20+(-2.55)*G20+$W$8*H20+$W$9*I20+0*J20+$W$11*K20+$W$12*L20+0*M20+0*N20</f>
        <v>5316.0329650375425</v>
      </c>
      <c r="P20" s="2">
        <f t="shared" si="0"/>
        <v>7442446.1510525597</v>
      </c>
    </row>
    <row r="21" spans="1:16" x14ac:dyDescent="0.25">
      <c r="A21" s="3">
        <v>19</v>
      </c>
      <c r="B21" s="3" t="s">
        <v>24</v>
      </c>
      <c r="C21" s="3" t="s">
        <v>78</v>
      </c>
      <c r="D21" s="3">
        <v>1400</v>
      </c>
      <c r="E21" s="3">
        <f>E18:N18-50</f>
        <v>1000</v>
      </c>
      <c r="F21" s="3">
        <f t="shared" ref="F21:N21" si="9">F18:O18-50</f>
        <v>650</v>
      </c>
      <c r="G21" s="3">
        <f t="shared" si="9"/>
        <v>700</v>
      </c>
      <c r="H21" s="3">
        <f t="shared" si="9"/>
        <v>650</v>
      </c>
      <c r="I21" s="3">
        <v>300</v>
      </c>
      <c r="J21" s="3">
        <f t="shared" si="9"/>
        <v>1550</v>
      </c>
      <c r="K21" s="3">
        <f t="shared" si="9"/>
        <v>3550</v>
      </c>
      <c r="L21" s="3">
        <f t="shared" si="9"/>
        <v>3550</v>
      </c>
      <c r="M21" s="3">
        <f t="shared" si="9"/>
        <v>750</v>
      </c>
      <c r="N21" s="3">
        <f t="shared" si="9"/>
        <v>2550</v>
      </c>
      <c r="O21" s="2">
        <f>1556.16+0*Лист5!$E$3+0*F21+(-2.55)*G21+$W$8*H21+$W$9*I21+0*J21+$W$11*K21+$W$12*L21+0*M21+0*N21</f>
        <v>5221.3388541938475</v>
      </c>
      <c r="P21" s="2">
        <f t="shared" si="0"/>
        <v>7309874.3958713869</v>
      </c>
    </row>
    <row r="22" spans="1:16" x14ac:dyDescent="0.25">
      <c r="A22" s="3">
        <v>20</v>
      </c>
      <c r="B22" s="3" t="s">
        <v>25</v>
      </c>
      <c r="C22" s="3" t="s">
        <v>78</v>
      </c>
      <c r="D22" s="3">
        <v>1400</v>
      </c>
      <c r="E22" s="3">
        <f>E21:N21-50</f>
        <v>950</v>
      </c>
      <c r="F22" s="3">
        <f t="shared" ref="F22:N23" si="10">F21:O21-50</f>
        <v>600</v>
      </c>
      <c r="G22" s="3">
        <f t="shared" si="10"/>
        <v>650</v>
      </c>
      <c r="H22" s="3">
        <f t="shared" si="10"/>
        <v>600</v>
      </c>
      <c r="I22" s="3">
        <v>250</v>
      </c>
      <c r="J22" s="3">
        <f t="shared" si="10"/>
        <v>1500</v>
      </c>
      <c r="K22" s="3">
        <f t="shared" si="10"/>
        <v>3500</v>
      </c>
      <c r="L22" s="3">
        <f t="shared" si="10"/>
        <v>3500</v>
      </c>
      <c r="M22" s="3">
        <f t="shared" si="10"/>
        <v>700</v>
      </c>
      <c r="N22" s="3">
        <f t="shared" si="10"/>
        <v>2500</v>
      </c>
      <c r="O22" s="2">
        <f>1556.16+0*Лист5!$E$3+0*F22+(-2.55)*G22+$W$8*H22+$W$9*I22+0*J22+$W$11*K22+$W$12*L22+0*M22+0*N22</f>
        <v>5248.0115817726837</v>
      </c>
      <c r="P22" s="2">
        <f t="shared" si="0"/>
        <v>7347216.214481757</v>
      </c>
    </row>
    <row r="23" spans="1:16" x14ac:dyDescent="0.25">
      <c r="A23" s="3">
        <v>21</v>
      </c>
      <c r="B23" s="3" t="s">
        <v>26</v>
      </c>
      <c r="C23" s="3" t="s">
        <v>78</v>
      </c>
      <c r="D23" s="3">
        <v>1400</v>
      </c>
      <c r="E23" s="3">
        <f>E22:N22-50</f>
        <v>900</v>
      </c>
      <c r="F23" s="3">
        <f t="shared" si="10"/>
        <v>550</v>
      </c>
      <c r="G23" s="3">
        <f t="shared" si="10"/>
        <v>600</v>
      </c>
      <c r="H23" s="3">
        <f t="shared" si="10"/>
        <v>550</v>
      </c>
      <c r="I23" s="3">
        <f t="shared" ref="I23" si="11">I22:R22-50</f>
        <v>200</v>
      </c>
      <c r="J23" s="3">
        <f t="shared" si="10"/>
        <v>1450</v>
      </c>
      <c r="K23" s="3">
        <f t="shared" si="10"/>
        <v>3450</v>
      </c>
      <c r="L23" s="3">
        <f t="shared" si="10"/>
        <v>3450</v>
      </c>
      <c r="M23" s="3">
        <f t="shared" si="10"/>
        <v>650</v>
      </c>
      <c r="N23" s="3">
        <f t="shared" si="10"/>
        <v>2450</v>
      </c>
      <c r="O23" s="2">
        <f>1556.16+0*Лист5!$E$3+0*F23+(-2.55)*G23+$W$8*H23+$W$9*I23+0*J23+$W$11*K23+$W$12*L23+0*M23+0*N23</f>
        <v>5274.6843093515272</v>
      </c>
      <c r="P23" s="2">
        <f t="shared" si="0"/>
        <v>7384558.0330921384</v>
      </c>
    </row>
    <row r="24" spans="1:16" x14ac:dyDescent="0.25">
      <c r="A24" s="3">
        <v>22</v>
      </c>
      <c r="B24" s="3" t="s">
        <v>27</v>
      </c>
      <c r="C24" s="3" t="s">
        <v>78</v>
      </c>
      <c r="D24" s="3">
        <v>1400</v>
      </c>
      <c r="E24" s="3">
        <f>E23:N23-25</f>
        <v>875</v>
      </c>
      <c r="F24" s="3">
        <f t="shared" ref="F24:N24" si="12">F23:O23-25</f>
        <v>525</v>
      </c>
      <c r="G24" s="3">
        <f t="shared" si="12"/>
        <v>575</v>
      </c>
      <c r="H24" s="3">
        <f t="shared" si="12"/>
        <v>525</v>
      </c>
      <c r="I24" s="3">
        <f t="shared" si="12"/>
        <v>175</v>
      </c>
      <c r="J24" s="3">
        <f t="shared" si="12"/>
        <v>1425</v>
      </c>
      <c r="K24" s="3">
        <f t="shared" si="12"/>
        <v>3425</v>
      </c>
      <c r="L24" s="3">
        <f t="shared" si="12"/>
        <v>3425</v>
      </c>
      <c r="M24" s="3">
        <f t="shared" si="12"/>
        <v>625</v>
      </c>
      <c r="N24" s="3">
        <f t="shared" si="12"/>
        <v>2425</v>
      </c>
      <c r="O24" s="2">
        <f>1556.16+0*Лист5!$E$3+0*F24+(-2.55)*G24+$W$8*H24+$W$9*I24+0*J24+$W$11*K24+$W$12*L24+0*M24+0*N24</f>
        <v>5288.0206731409417</v>
      </c>
      <c r="P24" s="2">
        <f t="shared" si="0"/>
        <v>7403228.9423973188</v>
      </c>
    </row>
    <row r="25" spans="1:16" x14ac:dyDescent="0.25">
      <c r="A25" s="3">
        <v>23</v>
      </c>
      <c r="B25" s="3" t="s">
        <v>28</v>
      </c>
      <c r="C25" s="3" t="s">
        <v>78</v>
      </c>
      <c r="D25" s="3">
        <v>1400</v>
      </c>
      <c r="E25" s="3">
        <f>E22:N22-50</f>
        <v>900</v>
      </c>
      <c r="F25" s="3">
        <f t="shared" ref="F25" si="13">F22:O22-50</f>
        <v>550</v>
      </c>
      <c r="G25" s="3">
        <f t="shared" ref="G25" si="14">G22:P22-50</f>
        <v>600</v>
      </c>
      <c r="H25" s="3">
        <f t="shared" ref="H25" si="15">H22:Q22-50</f>
        <v>550</v>
      </c>
      <c r="I25" s="3">
        <v>300</v>
      </c>
      <c r="J25" s="3">
        <f t="shared" ref="J25" si="16">J22:S22-50</f>
        <v>1450</v>
      </c>
      <c r="K25" s="3">
        <f t="shared" ref="K25" si="17">K22:T22-50</f>
        <v>3450</v>
      </c>
      <c r="L25" s="3">
        <f t="shared" ref="L25" si="18">L22:U22-50</f>
        <v>3450</v>
      </c>
      <c r="M25" s="3">
        <f t="shared" ref="M25" si="19">M22:V22-50</f>
        <v>650</v>
      </c>
      <c r="N25" s="3">
        <f t="shared" ref="N25" si="20">N22:W22-50</f>
        <v>2450</v>
      </c>
      <c r="O25" s="2">
        <f>1556.16+0*Лист5!$E$3+0*F25+(-2.55)*G25+$W$8*H25+$W$9*I25+0*J25+$W$11*K25+$W$12*L25+0*M25+0*N25</f>
        <v>5122.6458101929456</v>
      </c>
      <c r="P25" s="2">
        <f t="shared" si="0"/>
        <v>7171704.1342701241</v>
      </c>
    </row>
    <row r="26" spans="1:16" x14ac:dyDescent="0.25">
      <c r="A26" s="3">
        <v>24</v>
      </c>
      <c r="B26" s="3" t="s">
        <v>29</v>
      </c>
      <c r="C26" s="3" t="s">
        <v>78</v>
      </c>
      <c r="D26" s="3">
        <v>1400</v>
      </c>
      <c r="E26" s="3">
        <f>E25:N25-50</f>
        <v>850</v>
      </c>
      <c r="F26" s="3">
        <f t="shared" ref="F26:F27" si="21">F25:O25-50</f>
        <v>500</v>
      </c>
      <c r="G26" s="3">
        <f t="shared" ref="G26:G27" si="22">G25:P25-50</f>
        <v>550</v>
      </c>
      <c r="H26" s="3">
        <f t="shared" ref="H26:H27" si="23">H25:Q25-50</f>
        <v>500</v>
      </c>
      <c r="I26" s="3">
        <v>250</v>
      </c>
      <c r="J26" s="3">
        <f t="shared" ref="J26:J27" si="24">J25:S25-50</f>
        <v>1400</v>
      </c>
      <c r="K26" s="3">
        <f t="shared" ref="K26:K27" si="25">K25:T25-50</f>
        <v>3400</v>
      </c>
      <c r="L26" s="3">
        <f t="shared" ref="L26:L27" si="26">L25:U25-50</f>
        <v>3400</v>
      </c>
      <c r="M26" s="3">
        <f t="shared" ref="M26:M27" si="27">M25:V25-50</f>
        <v>600</v>
      </c>
      <c r="N26" s="3">
        <f t="shared" ref="N26:N27" si="28">N25:W25-50</f>
        <v>2400</v>
      </c>
      <c r="O26" s="2">
        <f>1556.16+0*Лист5!$E$3+0*F26+(-2.55)*G26+$W$8*H26+$W$9*I26+0*J26+$W$11*K26+$W$12*L26+0*M26+0*N26</f>
        <v>5149.3185377717746</v>
      </c>
      <c r="P26" s="2">
        <f t="shared" si="0"/>
        <v>7209045.9528804841</v>
      </c>
    </row>
    <row r="27" spans="1:16" x14ac:dyDescent="0.25">
      <c r="A27" s="3">
        <v>25</v>
      </c>
      <c r="B27" s="3" t="s">
        <v>30</v>
      </c>
      <c r="C27" s="3" t="s">
        <v>78</v>
      </c>
      <c r="D27" s="3">
        <v>1400</v>
      </c>
      <c r="E27" s="3">
        <f>E26:N26-50</f>
        <v>800</v>
      </c>
      <c r="F27" s="3">
        <f t="shared" si="21"/>
        <v>450</v>
      </c>
      <c r="G27" s="3">
        <f t="shared" si="22"/>
        <v>500</v>
      </c>
      <c r="H27" s="3">
        <f t="shared" si="23"/>
        <v>450</v>
      </c>
      <c r="I27" s="3">
        <f t="shared" ref="I27" si="29">I26:R26-50</f>
        <v>200</v>
      </c>
      <c r="J27" s="3">
        <f t="shared" si="24"/>
        <v>1350</v>
      </c>
      <c r="K27" s="3">
        <f t="shared" si="25"/>
        <v>3350</v>
      </c>
      <c r="L27" s="3">
        <f t="shared" si="26"/>
        <v>3350</v>
      </c>
      <c r="M27" s="3">
        <f t="shared" si="27"/>
        <v>550</v>
      </c>
      <c r="N27" s="3">
        <f t="shared" si="28"/>
        <v>2350</v>
      </c>
      <c r="O27" s="2">
        <f>1556.16+0*Лист5!$E$3+0*F27+(-2.55)*G27+$W$8*H27+$W$9*I27+0*J27+$W$11*K27+$W$12*L27+0*M27+0*N27</f>
        <v>5175.9912653506181</v>
      </c>
      <c r="P27" s="2">
        <f t="shared" si="0"/>
        <v>7246387.7714908654</v>
      </c>
    </row>
    <row r="28" spans="1:16" x14ac:dyDescent="0.25">
      <c r="A28" s="3">
        <v>26</v>
      </c>
      <c r="B28" s="3" t="s">
        <v>31</v>
      </c>
      <c r="C28" s="3" t="s">
        <v>78</v>
      </c>
      <c r="D28" s="3">
        <v>1400</v>
      </c>
      <c r="E28" s="3">
        <f>E27:N27-25</f>
        <v>775</v>
      </c>
      <c r="F28" s="3">
        <f t="shared" ref="F28" si="30">F27:O27-25</f>
        <v>425</v>
      </c>
      <c r="G28" s="3">
        <f t="shared" ref="G28" si="31">G27:P27-25</f>
        <v>475</v>
      </c>
      <c r="H28" s="3">
        <f t="shared" ref="H28" si="32">H27:Q27-25</f>
        <v>425</v>
      </c>
      <c r="I28" s="3">
        <f t="shared" ref="I28" si="33">I27:R27-25</f>
        <v>175</v>
      </c>
      <c r="J28" s="3">
        <f t="shared" ref="J28" si="34">J27:S27-25</f>
        <v>1325</v>
      </c>
      <c r="K28" s="3">
        <f t="shared" ref="K28" si="35">K27:T27-25</f>
        <v>3325</v>
      </c>
      <c r="L28" s="3">
        <f t="shared" ref="L28" si="36">L27:U27-25</f>
        <v>3325</v>
      </c>
      <c r="M28" s="3">
        <f t="shared" ref="M28" si="37">M27:V27-25</f>
        <v>525</v>
      </c>
      <c r="N28" s="3">
        <f t="shared" ref="N28" si="38">N27:W27-25</f>
        <v>2325</v>
      </c>
      <c r="O28" s="2">
        <f>1556.16+0*Лист5!$E$3+0*F28+(-2.55)*G28+$W$8*H28+$W$9*I28+0*J28+$W$11*K28+$W$12*L28+0*M28+0*N28</f>
        <v>5189.3276291400398</v>
      </c>
      <c r="P28" s="2">
        <f t="shared" si="0"/>
        <v>7265058.6807960561</v>
      </c>
    </row>
    <row r="29" spans="1:16" x14ac:dyDescent="0.25">
      <c r="A29" s="3">
        <v>27</v>
      </c>
      <c r="B29" s="3" t="s">
        <v>32</v>
      </c>
      <c r="C29" s="3" t="s">
        <v>78</v>
      </c>
      <c r="D29" s="3">
        <v>1400</v>
      </c>
      <c r="E29" s="3">
        <f>E28:N28-50</f>
        <v>725</v>
      </c>
      <c r="F29" s="3">
        <f t="shared" ref="F29:N29" si="39">F28:O28-50</f>
        <v>375</v>
      </c>
      <c r="G29" s="3">
        <f t="shared" si="39"/>
        <v>425</v>
      </c>
      <c r="H29" s="3">
        <f t="shared" si="39"/>
        <v>375</v>
      </c>
      <c r="I29" s="3">
        <f t="shared" si="39"/>
        <v>125</v>
      </c>
      <c r="J29" s="3">
        <f t="shared" si="39"/>
        <v>1275</v>
      </c>
      <c r="K29" s="3">
        <f t="shared" si="39"/>
        <v>3275</v>
      </c>
      <c r="L29" s="3">
        <f t="shared" si="39"/>
        <v>3275</v>
      </c>
      <c r="M29" s="3">
        <f t="shared" si="39"/>
        <v>475</v>
      </c>
      <c r="N29" s="3">
        <f t="shared" si="39"/>
        <v>2275</v>
      </c>
      <c r="O29" s="2">
        <f>1556.16+0*Лист5!$E$3+0*F29+(-2.55)*G29+$W$8*H29+$W$9*I29+0*J29+$W$11*K29+$W$12*L29+0*M29+0*N29</f>
        <v>5216.0003567188687</v>
      </c>
      <c r="P29" s="2">
        <f t="shared" si="0"/>
        <v>7302400.499406416</v>
      </c>
    </row>
    <row r="30" spans="1:16" x14ac:dyDescent="0.25">
      <c r="A30" s="3">
        <v>28</v>
      </c>
      <c r="B30" s="3" t="s">
        <v>33</v>
      </c>
      <c r="C30" s="3" t="s">
        <v>78</v>
      </c>
      <c r="D30" s="3">
        <v>1400</v>
      </c>
      <c r="E30" s="3">
        <f>E29:N29-25</f>
        <v>700</v>
      </c>
      <c r="F30" s="3">
        <f t="shared" ref="F30:N30" si="40">F29:O29-25</f>
        <v>350</v>
      </c>
      <c r="G30" s="3">
        <f t="shared" si="40"/>
        <v>400</v>
      </c>
      <c r="H30" s="3">
        <f t="shared" si="40"/>
        <v>350</v>
      </c>
      <c r="I30" s="3">
        <f t="shared" si="40"/>
        <v>100</v>
      </c>
      <c r="J30" s="3">
        <f t="shared" si="40"/>
        <v>1250</v>
      </c>
      <c r="K30" s="3">
        <f t="shared" si="40"/>
        <v>3250</v>
      </c>
      <c r="L30" s="3">
        <f t="shared" si="40"/>
        <v>3250</v>
      </c>
      <c r="M30" s="3">
        <f t="shared" si="40"/>
        <v>450</v>
      </c>
      <c r="N30" s="3">
        <f t="shared" si="40"/>
        <v>2250</v>
      </c>
      <c r="O30" s="2">
        <f>1556.16+0*Лист5!$E$3+0*F30+(-2.55)*G30+$W$8*H30+$W$9*I30+0*J30+$W$11*K30+$W$12*L30+0*M30+0*N30</f>
        <v>5229.3367205082977</v>
      </c>
      <c r="P30" s="2">
        <f t="shared" si="0"/>
        <v>7321071.4087116169</v>
      </c>
    </row>
    <row r="31" spans="1:16" x14ac:dyDescent="0.25">
      <c r="A31" s="3">
        <v>29</v>
      </c>
      <c r="B31" s="3" t="s">
        <v>34</v>
      </c>
      <c r="C31" s="3" t="s">
        <v>78</v>
      </c>
      <c r="D31" s="3">
        <v>1400</v>
      </c>
      <c r="E31" s="3">
        <f>E28:N28-50</f>
        <v>725</v>
      </c>
      <c r="F31" s="3">
        <f t="shared" ref="F31" si="41">F28:O28-50</f>
        <v>375</v>
      </c>
      <c r="G31" s="3">
        <f t="shared" ref="G31" si="42">G28:P28-50</f>
        <v>425</v>
      </c>
      <c r="H31" s="3">
        <f t="shared" ref="H31" si="43">H28:Q28-50</f>
        <v>375</v>
      </c>
      <c r="I31" s="3">
        <v>300</v>
      </c>
      <c r="J31" s="3">
        <f t="shared" ref="J31" si="44">J28:S28-50</f>
        <v>1275</v>
      </c>
      <c r="K31" s="3">
        <f t="shared" ref="K31" si="45">K28:T28-50</f>
        <v>3275</v>
      </c>
      <c r="L31" s="3">
        <f t="shared" ref="L31" si="46">L28:U28-50</f>
        <v>3275</v>
      </c>
      <c r="M31" s="3">
        <f t="shared" ref="M31" si="47">M28:V28-50</f>
        <v>475</v>
      </c>
      <c r="N31" s="3">
        <f t="shared" ref="N31" si="48">N28:W28-50</f>
        <v>2275</v>
      </c>
      <c r="O31" s="2">
        <f>1556.16+0*Лист5!$E$3+0*F31+(-2.55)*G31+$W$8*H31+$W$9*I31+0*J31+$W$11*K31+$W$12*L31+0*M31+0*N31</f>
        <v>4949.9329831913492</v>
      </c>
      <c r="P31" s="2">
        <f t="shared" si="0"/>
        <v>6929906.176467889</v>
      </c>
    </row>
    <row r="32" spans="1:16" x14ac:dyDescent="0.25">
      <c r="A32" s="3">
        <v>30</v>
      </c>
      <c r="B32" s="3" t="s">
        <v>35</v>
      </c>
      <c r="C32" s="3" t="s">
        <v>78</v>
      </c>
      <c r="D32" s="3">
        <v>1400</v>
      </c>
      <c r="E32" s="3">
        <f>E31:N31-25</f>
        <v>700</v>
      </c>
      <c r="F32" s="3">
        <f t="shared" ref="F32:N32" si="49">F31:O31-25</f>
        <v>350</v>
      </c>
      <c r="G32" s="3">
        <f t="shared" si="49"/>
        <v>400</v>
      </c>
      <c r="H32" s="3">
        <f t="shared" si="49"/>
        <v>350</v>
      </c>
      <c r="I32" s="3">
        <f t="shared" si="49"/>
        <v>275</v>
      </c>
      <c r="J32" s="3">
        <f t="shared" si="49"/>
        <v>1250</v>
      </c>
      <c r="K32" s="3">
        <f t="shared" si="49"/>
        <v>3250</v>
      </c>
      <c r="L32" s="3">
        <f t="shared" si="49"/>
        <v>3250</v>
      </c>
      <c r="M32" s="3">
        <f t="shared" si="49"/>
        <v>450</v>
      </c>
      <c r="N32" s="3">
        <f t="shared" si="49"/>
        <v>2250</v>
      </c>
      <c r="O32" s="2">
        <f>1556.16+0*Лист5!$E$3+0*F32+(-2.55)*G32+$W$8*H32+$W$9*I32+0*J32+$W$11*K32+$W$12*L32+0*M32+0*N32</f>
        <v>4963.2693469807782</v>
      </c>
      <c r="P32" s="2">
        <f t="shared" si="0"/>
        <v>6948577.0857730899</v>
      </c>
    </row>
    <row r="33" spans="1:16" x14ac:dyDescent="0.25">
      <c r="A33" s="3">
        <v>31</v>
      </c>
      <c r="B33" s="3" t="s">
        <v>36</v>
      </c>
      <c r="C33" s="3" t="s">
        <v>78</v>
      </c>
      <c r="D33" s="3">
        <v>1400</v>
      </c>
      <c r="E33" s="3">
        <v>675</v>
      </c>
      <c r="F33" s="5">
        <v>325</v>
      </c>
      <c r="G33" s="5">
        <v>375</v>
      </c>
      <c r="H33" s="5">
        <v>325</v>
      </c>
      <c r="I33" s="5">
        <v>250</v>
      </c>
      <c r="J33" s="5">
        <v>1225</v>
      </c>
      <c r="K33" s="5">
        <v>3225</v>
      </c>
      <c r="L33" s="5">
        <v>3225</v>
      </c>
      <c r="M33" s="5">
        <v>425</v>
      </c>
      <c r="N33" s="5">
        <v>2225</v>
      </c>
      <c r="O33" s="2">
        <f>1556.16+0*Лист5!$E$3+0*F33+(-2.55)*G33+$W$8*H33+$W$9*I33+0*J33+$W$11*K33+$W$12*L33+0*M33+0*N33</f>
        <v>4976.6057107701927</v>
      </c>
      <c r="P33" s="2">
        <f t="shared" si="0"/>
        <v>6967247.9950782694</v>
      </c>
    </row>
    <row r="34" spans="1:16" x14ac:dyDescent="0.25">
      <c r="A34" s="3">
        <v>32</v>
      </c>
      <c r="B34" s="3" t="s">
        <v>37</v>
      </c>
      <c r="C34" s="3" t="s">
        <v>78</v>
      </c>
      <c r="D34" s="3">
        <v>1400</v>
      </c>
      <c r="E34" s="3">
        <f>E33:N33-25</f>
        <v>650</v>
      </c>
      <c r="F34" s="3">
        <f t="shared" ref="F34:N36" si="50">F33:O33-25</f>
        <v>300</v>
      </c>
      <c r="G34" s="3">
        <f t="shared" si="50"/>
        <v>350</v>
      </c>
      <c r="H34" s="3">
        <f t="shared" si="50"/>
        <v>300</v>
      </c>
      <c r="I34" s="3">
        <f t="shared" si="50"/>
        <v>225</v>
      </c>
      <c r="J34" s="3">
        <f t="shared" si="50"/>
        <v>1200</v>
      </c>
      <c r="K34" s="3">
        <f t="shared" si="50"/>
        <v>3200</v>
      </c>
      <c r="L34" s="3">
        <f t="shared" si="50"/>
        <v>3200</v>
      </c>
      <c r="M34" s="3">
        <f t="shared" si="50"/>
        <v>400</v>
      </c>
      <c r="N34" s="3">
        <f t="shared" si="50"/>
        <v>2200</v>
      </c>
      <c r="O34" s="2">
        <f>1556.16+0*Лист5!$E$3+0*F34+(-2.55)*G34+$W$8*H34+$W$9*I34+0*J34+$W$11*K34+$W$12*L34+0*M34+0*N34</f>
        <v>4989.9420745596144</v>
      </c>
      <c r="P34" s="2">
        <f t="shared" si="0"/>
        <v>6985918.9043834601</v>
      </c>
    </row>
    <row r="35" spans="1:16" x14ac:dyDescent="0.25">
      <c r="A35" s="3">
        <v>33</v>
      </c>
      <c r="B35" s="3" t="s">
        <v>38</v>
      </c>
      <c r="C35" s="3" t="s">
        <v>78</v>
      </c>
      <c r="D35" s="3">
        <v>1400</v>
      </c>
      <c r="E35" s="3">
        <f>E34:N34-25</f>
        <v>625</v>
      </c>
      <c r="F35" s="3">
        <f t="shared" si="50"/>
        <v>275</v>
      </c>
      <c r="G35" s="3">
        <f t="shared" si="50"/>
        <v>325</v>
      </c>
      <c r="H35" s="3">
        <f t="shared" si="50"/>
        <v>275</v>
      </c>
      <c r="I35" s="3">
        <f t="shared" si="50"/>
        <v>200</v>
      </c>
      <c r="J35" s="3">
        <f t="shared" si="50"/>
        <v>1175</v>
      </c>
      <c r="K35" s="3">
        <f t="shared" si="50"/>
        <v>3175</v>
      </c>
      <c r="L35" s="3">
        <f t="shared" si="50"/>
        <v>3175</v>
      </c>
      <c r="M35" s="3">
        <f t="shared" si="50"/>
        <v>375</v>
      </c>
      <c r="N35" s="3">
        <f t="shared" si="50"/>
        <v>2175</v>
      </c>
      <c r="O35" s="2">
        <f>1556.16+0*Лист5!$E$3+0*F35+(-2.55)*G35+$W$8*H35+$W$9*I35+0*J35+$W$11*K35+$W$12*L35+0*M35+0*N35</f>
        <v>5003.2784383490289</v>
      </c>
      <c r="P35" s="2">
        <f t="shared" si="0"/>
        <v>7004589.8136886405</v>
      </c>
    </row>
    <row r="36" spans="1:16" x14ac:dyDescent="0.25">
      <c r="A36" s="3">
        <v>34</v>
      </c>
      <c r="B36" s="3" t="s">
        <v>39</v>
      </c>
      <c r="C36" s="3" t="s">
        <v>78</v>
      </c>
      <c r="D36" s="3">
        <v>1400</v>
      </c>
      <c r="E36" s="3">
        <f>E35:N35-25</f>
        <v>600</v>
      </c>
      <c r="F36" s="3">
        <f t="shared" si="50"/>
        <v>250</v>
      </c>
      <c r="G36" s="3">
        <f t="shared" si="50"/>
        <v>300</v>
      </c>
      <c r="H36" s="3">
        <f t="shared" si="50"/>
        <v>250</v>
      </c>
      <c r="I36" s="3">
        <f t="shared" si="50"/>
        <v>175</v>
      </c>
      <c r="J36" s="3">
        <f t="shared" si="50"/>
        <v>1150</v>
      </c>
      <c r="K36" s="3">
        <f t="shared" si="50"/>
        <v>3150</v>
      </c>
      <c r="L36" s="3">
        <f t="shared" si="50"/>
        <v>3150</v>
      </c>
      <c r="M36" s="3">
        <f t="shared" si="50"/>
        <v>350</v>
      </c>
      <c r="N36" s="3">
        <f t="shared" si="50"/>
        <v>2150</v>
      </c>
      <c r="O36" s="2">
        <f>1556.16+0*Лист5!$E$3+0*F36+(-2.55)*G36+$W$8*H36+$W$9*I36+0*J36+$W$11*K36+$W$12*L36+0*M36+0*N36</f>
        <v>5016.6148021384433</v>
      </c>
      <c r="P36" s="2">
        <f t="shared" si="0"/>
        <v>7023260.7229938209</v>
      </c>
    </row>
    <row r="37" spans="1:16" x14ac:dyDescent="0.25">
      <c r="A37" s="3">
        <v>35</v>
      </c>
      <c r="B37" s="3" t="s">
        <v>40</v>
      </c>
      <c r="C37" s="3" t="s">
        <v>78</v>
      </c>
      <c r="D37" s="3">
        <v>1400</v>
      </c>
      <c r="E37" s="3">
        <v>625</v>
      </c>
      <c r="F37" s="5">
        <v>325</v>
      </c>
      <c r="G37" s="5">
        <v>375</v>
      </c>
      <c r="H37" s="5">
        <v>325</v>
      </c>
      <c r="I37" s="5">
        <v>225</v>
      </c>
      <c r="J37" s="5">
        <v>1200</v>
      </c>
      <c r="K37" s="5">
        <v>3200</v>
      </c>
      <c r="L37" s="5">
        <v>3200</v>
      </c>
      <c r="M37" s="5">
        <v>400</v>
      </c>
      <c r="N37" s="5">
        <v>2200</v>
      </c>
      <c r="O37" s="2">
        <f>1556.16+0*Лист5!$E$3+0*F37+(-2.55)*G37+$W$8*H37+$W$9*I37+0*J37+$W$11*K37+$W$12*L37+0*M37+0*N37</f>
        <v>4983.5180117179116</v>
      </c>
      <c r="P37" s="2">
        <f t="shared" si="0"/>
        <v>6976925.216405076</v>
      </c>
    </row>
    <row r="38" spans="1:16" x14ac:dyDescent="0.25">
      <c r="A38" s="3">
        <v>36</v>
      </c>
      <c r="B38" s="3" t="s">
        <v>41</v>
      </c>
      <c r="C38" s="3" t="s">
        <v>78</v>
      </c>
      <c r="D38" s="3">
        <v>1400</v>
      </c>
      <c r="E38" s="3">
        <f>E37:N37-25</f>
        <v>600</v>
      </c>
      <c r="F38" s="3">
        <f t="shared" ref="F38:N39" si="51">F37:O37-25</f>
        <v>300</v>
      </c>
      <c r="G38" s="3">
        <f t="shared" si="51"/>
        <v>350</v>
      </c>
      <c r="H38" s="3">
        <f t="shared" si="51"/>
        <v>300</v>
      </c>
      <c r="I38" s="3">
        <f t="shared" si="51"/>
        <v>200</v>
      </c>
      <c r="J38" s="3">
        <f t="shared" si="51"/>
        <v>1175</v>
      </c>
      <c r="K38" s="3">
        <f t="shared" si="51"/>
        <v>3175</v>
      </c>
      <c r="L38" s="3">
        <f t="shared" si="51"/>
        <v>3175</v>
      </c>
      <c r="M38" s="3">
        <f t="shared" si="51"/>
        <v>375</v>
      </c>
      <c r="N38" s="3">
        <f t="shared" si="51"/>
        <v>2175</v>
      </c>
      <c r="O38" s="2">
        <f>1556.16+0*Лист5!$E$3+0*F38+(-2.55)*G38+$W$8*H38+$W$9*I38+0*J38+$W$11*K38+$W$12*L38+0*M38+0*N38</f>
        <v>4996.854375507326</v>
      </c>
      <c r="P38" s="2">
        <f t="shared" si="0"/>
        <v>6995596.1257102564</v>
      </c>
    </row>
    <row r="39" spans="1:16" x14ac:dyDescent="0.25">
      <c r="A39" s="3">
        <v>37</v>
      </c>
      <c r="B39" s="3" t="s">
        <v>42</v>
      </c>
      <c r="C39" s="3" t="s">
        <v>78</v>
      </c>
      <c r="D39" s="3">
        <v>1400</v>
      </c>
      <c r="E39" s="3">
        <f>E38:N38-25</f>
        <v>575</v>
      </c>
      <c r="F39" s="3">
        <f t="shared" si="51"/>
        <v>275</v>
      </c>
      <c r="G39" s="3">
        <f t="shared" si="51"/>
        <v>325</v>
      </c>
      <c r="H39" s="3">
        <f t="shared" si="51"/>
        <v>275</v>
      </c>
      <c r="I39" s="3">
        <f t="shared" si="51"/>
        <v>175</v>
      </c>
      <c r="J39" s="3">
        <f t="shared" si="51"/>
        <v>1150</v>
      </c>
      <c r="K39" s="3">
        <f t="shared" si="51"/>
        <v>3150</v>
      </c>
      <c r="L39" s="3">
        <f t="shared" si="51"/>
        <v>3150</v>
      </c>
      <c r="M39" s="3">
        <f t="shared" si="51"/>
        <v>350</v>
      </c>
      <c r="N39" s="3">
        <f t="shared" si="51"/>
        <v>2150</v>
      </c>
      <c r="O39" s="2">
        <f>1556.16+0*Лист5!$E$3+0*F39+(-2.55)*G39+$W$8*H39+$W$9*I39+0*J39+$W$11*K39+$W$12*L39+0*M39+0*N39</f>
        <v>5010.1907392967405</v>
      </c>
      <c r="P39" s="2">
        <f t="shared" si="0"/>
        <v>7014267.0350154368</v>
      </c>
    </row>
    <row r="40" spans="1:16" x14ac:dyDescent="0.25">
      <c r="A40" s="3">
        <v>38</v>
      </c>
      <c r="B40" s="3" t="s">
        <v>43</v>
      </c>
      <c r="C40" s="3" t="s">
        <v>78</v>
      </c>
      <c r="D40" s="3">
        <v>1400</v>
      </c>
      <c r="E40" s="3">
        <f>E39:N39+50</f>
        <v>625</v>
      </c>
      <c r="F40" s="3">
        <f t="shared" ref="F40:N40" si="52">F39:O39+50</f>
        <v>325</v>
      </c>
      <c r="G40" s="3">
        <f t="shared" si="52"/>
        <v>375</v>
      </c>
      <c r="H40" s="3">
        <f t="shared" si="52"/>
        <v>325</v>
      </c>
      <c r="I40" s="3">
        <f t="shared" si="52"/>
        <v>225</v>
      </c>
      <c r="J40" s="3">
        <f t="shared" si="52"/>
        <v>1200</v>
      </c>
      <c r="K40" s="3">
        <f t="shared" si="52"/>
        <v>3200</v>
      </c>
      <c r="L40" s="3">
        <f t="shared" si="52"/>
        <v>3200</v>
      </c>
      <c r="M40" s="3">
        <f t="shared" si="52"/>
        <v>400</v>
      </c>
      <c r="N40" s="3">
        <f t="shared" si="52"/>
        <v>2200</v>
      </c>
      <c r="O40" s="2">
        <f>1556.16+0*Лист5!$E$3+0*F40+(-2.55)*G40+$W$8*H40+$W$9*I40+0*J40+$W$11*K40+$W$12*L40+0*M40+0*N40</f>
        <v>4983.5180117179116</v>
      </c>
      <c r="P40" s="2">
        <f t="shared" si="0"/>
        <v>6976925.216405076</v>
      </c>
    </row>
    <row r="41" spans="1:16" x14ac:dyDescent="0.25">
      <c r="A41" s="3">
        <v>39</v>
      </c>
      <c r="B41" s="3" t="s">
        <v>44</v>
      </c>
      <c r="C41" s="3" t="s">
        <v>78</v>
      </c>
      <c r="D41" s="3">
        <v>1400</v>
      </c>
      <c r="E41" s="3">
        <f>E40:N40-20</f>
        <v>605</v>
      </c>
      <c r="F41" s="3">
        <f t="shared" ref="F41:M41" si="53">F40:O40-20</f>
        <v>305</v>
      </c>
      <c r="G41" s="3">
        <f t="shared" si="53"/>
        <v>355</v>
      </c>
      <c r="H41" s="3">
        <f t="shared" si="53"/>
        <v>305</v>
      </c>
      <c r="I41" s="3">
        <f t="shared" si="53"/>
        <v>205</v>
      </c>
      <c r="J41" s="3">
        <f t="shared" si="53"/>
        <v>1180</v>
      </c>
      <c r="K41" s="3">
        <f t="shared" si="53"/>
        <v>3180</v>
      </c>
      <c r="L41" s="3">
        <f t="shared" si="53"/>
        <v>3180</v>
      </c>
      <c r="M41" s="3">
        <f t="shared" si="53"/>
        <v>380</v>
      </c>
      <c r="N41" s="3">
        <f>N40:W40-20</f>
        <v>2180</v>
      </c>
      <c r="O41" s="2">
        <f>1556.16+0*Лист5!$E$3+0*F41+(-2.55)*G41+$W$8*H41+$W$9*I41+0*J41+$W$11*K41+$W$12*L41+0*M41+0*N41</f>
        <v>4994.1871027494417</v>
      </c>
      <c r="P41" s="2">
        <f t="shared" si="0"/>
        <v>6991861.9438492181</v>
      </c>
    </row>
    <row r="42" spans="1:16" x14ac:dyDescent="0.25">
      <c r="A42" s="3">
        <v>40</v>
      </c>
      <c r="B42" s="3" t="s">
        <v>45</v>
      </c>
      <c r="C42" s="3" t="s">
        <v>78</v>
      </c>
      <c r="D42" s="3">
        <v>1400</v>
      </c>
      <c r="E42" s="3">
        <f>E41:N41-25</f>
        <v>580</v>
      </c>
      <c r="F42" s="3">
        <f t="shared" ref="F42:N42" si="54">F41:O41-25</f>
        <v>280</v>
      </c>
      <c r="G42" s="3">
        <f t="shared" si="54"/>
        <v>330</v>
      </c>
      <c r="H42" s="3">
        <f t="shared" si="54"/>
        <v>280</v>
      </c>
      <c r="I42" s="3">
        <f t="shared" si="54"/>
        <v>180</v>
      </c>
      <c r="J42" s="3">
        <f t="shared" si="54"/>
        <v>1155</v>
      </c>
      <c r="K42" s="3">
        <f t="shared" si="54"/>
        <v>3155</v>
      </c>
      <c r="L42" s="3">
        <f t="shared" si="54"/>
        <v>3155</v>
      </c>
      <c r="M42" s="3">
        <f t="shared" si="54"/>
        <v>355</v>
      </c>
      <c r="N42" s="3">
        <f t="shared" si="54"/>
        <v>2155</v>
      </c>
      <c r="O42" s="2">
        <f>1556.16+0*Лист5!$E$3+0*F42+(-2.55)*G42+$W$8*H42+$W$9*I42+0*J42+$W$11*K42+$W$12*L42+0*M42+0*N42</f>
        <v>5007.5234665388562</v>
      </c>
      <c r="P42" s="2">
        <f t="shared" si="0"/>
        <v>7010532.8531543985</v>
      </c>
    </row>
    <row r="43" spans="1:16" x14ac:dyDescent="0.25">
      <c r="A43" s="3">
        <v>41</v>
      </c>
      <c r="B43" s="3" t="s">
        <v>46</v>
      </c>
      <c r="C43" s="3" t="s">
        <v>78</v>
      </c>
      <c r="D43" s="3">
        <v>1400</v>
      </c>
      <c r="E43" s="3">
        <f>E42:N42-80</f>
        <v>500</v>
      </c>
      <c r="F43" s="3">
        <f t="shared" ref="F43:N43" si="55">F42:O42-80</f>
        <v>200</v>
      </c>
      <c r="G43" s="3">
        <v>550</v>
      </c>
      <c r="H43" s="3">
        <v>500</v>
      </c>
      <c r="I43" s="3">
        <v>350</v>
      </c>
      <c r="J43" s="3">
        <f t="shared" si="55"/>
        <v>1075</v>
      </c>
      <c r="K43" s="3">
        <f t="shared" si="55"/>
        <v>3075</v>
      </c>
      <c r="L43" s="3">
        <f t="shared" si="55"/>
        <v>3075</v>
      </c>
      <c r="M43" s="3">
        <f t="shared" si="55"/>
        <v>275</v>
      </c>
      <c r="N43" s="3">
        <f t="shared" si="55"/>
        <v>2075</v>
      </c>
      <c r="O43" s="2">
        <f>1556.16+0*Лист5!$E$3+0*F43+(-2.55)*G43+$W$8*H43+$W$9*I43+0*J43+$W$11*K43+$W$12*L43+0*M43+0*N43</f>
        <v>4593.0148286681288</v>
      </c>
      <c r="P43" s="2">
        <f t="shared" si="0"/>
        <v>6430220.7601353806</v>
      </c>
    </row>
    <row r="44" spans="1:16" x14ac:dyDescent="0.25">
      <c r="A44" s="3">
        <v>42</v>
      </c>
      <c r="B44" s="3" t="s">
        <v>47</v>
      </c>
      <c r="C44" s="3" t="s">
        <v>78</v>
      </c>
      <c r="D44" s="3">
        <v>1400</v>
      </c>
      <c r="E44" s="3">
        <f>E43:N43-25</f>
        <v>475</v>
      </c>
      <c r="F44" s="3">
        <f t="shared" ref="F44:N44" si="56">F43:O43-25</f>
        <v>175</v>
      </c>
      <c r="G44" s="3">
        <f t="shared" si="56"/>
        <v>525</v>
      </c>
      <c r="H44" s="3">
        <f t="shared" si="56"/>
        <v>475</v>
      </c>
      <c r="I44" s="3">
        <f t="shared" si="56"/>
        <v>325</v>
      </c>
      <c r="J44" s="3">
        <f t="shared" si="56"/>
        <v>1050</v>
      </c>
      <c r="K44" s="3">
        <f t="shared" si="56"/>
        <v>3050</v>
      </c>
      <c r="L44" s="3">
        <f t="shared" si="56"/>
        <v>3050</v>
      </c>
      <c r="M44" s="3">
        <f t="shared" si="56"/>
        <v>250</v>
      </c>
      <c r="N44" s="3">
        <f t="shared" si="56"/>
        <v>2050</v>
      </c>
      <c r="O44" s="2">
        <f>1556.16+0*Лист5!$E$3+0*F44+(-2.55)*G44+$W$8*H44+$W$9*I44+0*J44+$W$11*K44+$W$12*L44+0*M44+0*N44</f>
        <v>4606.3511924575432</v>
      </c>
      <c r="P44" s="2">
        <f t="shared" si="0"/>
        <v>6448891.66944056</v>
      </c>
    </row>
    <row r="45" spans="1:16" x14ac:dyDescent="0.25">
      <c r="A45" s="3">
        <v>43</v>
      </c>
      <c r="B45" s="3" t="s">
        <v>48</v>
      </c>
      <c r="C45" s="3" t="s">
        <v>78</v>
      </c>
      <c r="D45" s="3">
        <v>1400</v>
      </c>
      <c r="E45" s="3">
        <f>E43:N43+25</f>
        <v>525</v>
      </c>
      <c r="F45" s="3">
        <f t="shared" ref="F45:N45" si="57">F43:O43+25</f>
        <v>225</v>
      </c>
      <c r="G45" s="3">
        <f t="shared" si="57"/>
        <v>575</v>
      </c>
      <c r="H45" s="3">
        <f t="shared" si="57"/>
        <v>525</v>
      </c>
      <c r="I45" s="3">
        <f t="shared" si="57"/>
        <v>375</v>
      </c>
      <c r="J45" s="3">
        <f t="shared" si="57"/>
        <v>1100</v>
      </c>
      <c r="K45" s="3">
        <f t="shared" si="57"/>
        <v>3100</v>
      </c>
      <c r="L45" s="3">
        <f t="shared" si="57"/>
        <v>3100</v>
      </c>
      <c r="M45" s="3">
        <f t="shared" si="57"/>
        <v>300</v>
      </c>
      <c r="N45" s="3">
        <f t="shared" si="57"/>
        <v>2100</v>
      </c>
      <c r="O45" s="2">
        <f>1556.16+0*Лист5!$E$3+0*F45+(-2.55)*G45+$W$8*H45+$W$9*I45+0*J45+$W$11*K45+$W$12*L45+0*M45+0*N45</f>
        <v>4579.6784648787143</v>
      </c>
      <c r="P45" s="2">
        <f t="shared" si="0"/>
        <v>6411549.8508302001</v>
      </c>
    </row>
    <row r="46" spans="1:16" x14ac:dyDescent="0.25">
      <c r="A46" s="3">
        <v>44</v>
      </c>
      <c r="B46" s="3" t="s">
        <v>49</v>
      </c>
      <c r="C46" s="3" t="s">
        <v>78</v>
      </c>
      <c r="D46" s="3">
        <v>1400</v>
      </c>
      <c r="E46" s="3">
        <f>E44:N44-25</f>
        <v>450</v>
      </c>
      <c r="F46" s="3">
        <f t="shared" ref="F46:N46" si="58">F44:O44-25</f>
        <v>150</v>
      </c>
      <c r="G46" s="3">
        <f t="shared" si="58"/>
        <v>500</v>
      </c>
      <c r="H46" s="3">
        <f t="shared" si="58"/>
        <v>450</v>
      </c>
      <c r="I46" s="3">
        <f t="shared" si="58"/>
        <v>300</v>
      </c>
      <c r="J46" s="3">
        <f t="shared" si="58"/>
        <v>1025</v>
      </c>
      <c r="K46" s="3">
        <f t="shared" si="58"/>
        <v>3025</v>
      </c>
      <c r="L46" s="3">
        <f t="shared" si="58"/>
        <v>3025</v>
      </c>
      <c r="M46" s="3">
        <f t="shared" si="58"/>
        <v>225</v>
      </c>
      <c r="N46" s="3">
        <f t="shared" si="58"/>
        <v>2025</v>
      </c>
      <c r="O46" s="2">
        <f>1556.16+0*Лист5!$E$3+0*F46+(-2.55)*G46+$W$8*H46+$W$9*I46+0*J46+$W$11*K46+$W$12*L46+0*M46+0*N46</f>
        <v>4619.687556246965</v>
      </c>
      <c r="P46" s="2">
        <f t="shared" si="0"/>
        <v>6467562.5787457507</v>
      </c>
    </row>
    <row r="47" spans="1:16" x14ac:dyDescent="0.25">
      <c r="A47" s="3">
        <v>45</v>
      </c>
      <c r="B47" s="3" t="s">
        <v>50</v>
      </c>
      <c r="C47" s="3" t="s">
        <v>78</v>
      </c>
      <c r="D47" s="3">
        <v>1400</v>
      </c>
      <c r="E47" s="3">
        <f>E45:N45-20</f>
        <v>505</v>
      </c>
      <c r="F47" s="3">
        <f t="shared" ref="F47:M47" si="59">F45:O45-20</f>
        <v>205</v>
      </c>
      <c r="G47" s="3">
        <f t="shared" si="59"/>
        <v>555</v>
      </c>
      <c r="H47" s="3">
        <f t="shared" si="59"/>
        <v>505</v>
      </c>
      <c r="I47" s="3">
        <f t="shared" si="59"/>
        <v>355</v>
      </c>
      <c r="J47" s="3">
        <f t="shared" si="59"/>
        <v>1080</v>
      </c>
      <c r="K47" s="3">
        <f t="shared" si="59"/>
        <v>3080</v>
      </c>
      <c r="L47" s="3">
        <f t="shared" si="59"/>
        <v>3080</v>
      </c>
      <c r="M47" s="3">
        <f t="shared" si="59"/>
        <v>280</v>
      </c>
      <c r="N47" s="3">
        <f>N45:W45-20</f>
        <v>2080</v>
      </c>
      <c r="O47" s="2">
        <f>1556.16+0*Лист5!$E$3+0*F47+(-2.55)*G47+$W$8*H47+$W$9*I47+0*J47+$W$11*K47+$W$12*L47+0*M47+0*N47</f>
        <v>4590.3475559102371</v>
      </c>
      <c r="P47" s="2">
        <f t="shared" si="0"/>
        <v>6426486.578274332</v>
      </c>
    </row>
    <row r="48" spans="1:16" x14ac:dyDescent="0.25">
      <c r="A48" s="3">
        <v>46</v>
      </c>
      <c r="B48" s="3" t="s">
        <v>51</v>
      </c>
      <c r="C48" s="3" t="s">
        <v>78</v>
      </c>
      <c r="D48" s="3">
        <v>1400</v>
      </c>
      <c r="E48" s="3">
        <f>E46:N46+15</f>
        <v>465</v>
      </c>
      <c r="F48" s="3">
        <f t="shared" ref="F48:N48" si="60">F46:O46+15</f>
        <v>165</v>
      </c>
      <c r="G48" s="3">
        <f t="shared" si="60"/>
        <v>515</v>
      </c>
      <c r="H48" s="3">
        <f t="shared" si="60"/>
        <v>465</v>
      </c>
      <c r="I48" s="3">
        <f t="shared" si="60"/>
        <v>315</v>
      </c>
      <c r="J48" s="3">
        <f t="shared" si="60"/>
        <v>1040</v>
      </c>
      <c r="K48" s="3">
        <f t="shared" si="60"/>
        <v>3040</v>
      </c>
      <c r="L48" s="3">
        <f t="shared" si="60"/>
        <v>3040</v>
      </c>
      <c r="M48" s="3">
        <f t="shared" si="60"/>
        <v>240</v>
      </c>
      <c r="N48" s="3">
        <f t="shared" si="60"/>
        <v>2040</v>
      </c>
      <c r="O48" s="2">
        <f>1556.16+0*Лист5!$E$3+0*F48+(-2.55)*G48+$W$8*H48+$W$9*I48+0*J48+$W$11*K48+$W$12*L48+0*M48+0*N48</f>
        <v>4611.6857379733119</v>
      </c>
      <c r="P48" s="2">
        <f t="shared" si="0"/>
        <v>6456360.0331626367</v>
      </c>
    </row>
    <row r="49" spans="1:16" x14ac:dyDescent="0.25">
      <c r="A49" s="3">
        <v>47</v>
      </c>
      <c r="B49" s="3" t="s">
        <v>52</v>
      </c>
      <c r="C49" s="3" t="s">
        <v>78</v>
      </c>
      <c r="D49" s="3">
        <v>1400</v>
      </c>
      <c r="E49" s="3">
        <f>E44:N44-15</f>
        <v>460</v>
      </c>
      <c r="F49" s="3">
        <f t="shared" ref="F49:N49" si="61">F44:O44-15</f>
        <v>160</v>
      </c>
      <c r="G49" s="3">
        <f t="shared" si="61"/>
        <v>510</v>
      </c>
      <c r="H49" s="3">
        <f t="shared" si="61"/>
        <v>460</v>
      </c>
      <c r="I49" s="3">
        <f t="shared" si="61"/>
        <v>310</v>
      </c>
      <c r="J49" s="3">
        <f t="shared" si="61"/>
        <v>1035</v>
      </c>
      <c r="K49" s="3">
        <f t="shared" si="61"/>
        <v>3035</v>
      </c>
      <c r="L49" s="3">
        <f t="shared" si="61"/>
        <v>3035</v>
      </c>
      <c r="M49" s="3">
        <f t="shared" si="61"/>
        <v>235</v>
      </c>
      <c r="N49" s="3">
        <f t="shared" si="61"/>
        <v>2035</v>
      </c>
      <c r="O49" s="2">
        <f>1556.16+0*Лист5!$E$3+0*F49+(-2.55)*G49+$W$8*H49+$W$9*I49+0*J49+$W$11*K49+$W$12*L49+0*M49+0*N49</f>
        <v>4614.3530107311963</v>
      </c>
      <c r="P49" s="2">
        <f t="shared" si="0"/>
        <v>6460094.215023675</v>
      </c>
    </row>
    <row r="50" spans="1:16" x14ac:dyDescent="0.25">
      <c r="A50" s="3">
        <v>48</v>
      </c>
      <c r="B50" s="3" t="s">
        <v>53</v>
      </c>
      <c r="C50" s="3" t="s">
        <v>78</v>
      </c>
      <c r="D50" s="3">
        <v>1400</v>
      </c>
      <c r="E50" s="3">
        <f>E49:N49-5</f>
        <v>455</v>
      </c>
      <c r="F50" s="3">
        <f t="shared" ref="F50:N50" si="62">F49:O49-5</f>
        <v>155</v>
      </c>
      <c r="G50" s="3">
        <f t="shared" si="62"/>
        <v>505</v>
      </c>
      <c r="H50" s="3">
        <f t="shared" si="62"/>
        <v>455</v>
      </c>
      <c r="I50" s="3">
        <f t="shared" si="62"/>
        <v>305</v>
      </c>
      <c r="J50" s="3">
        <f t="shared" si="62"/>
        <v>1030</v>
      </c>
      <c r="K50" s="3">
        <f t="shared" si="62"/>
        <v>3030</v>
      </c>
      <c r="L50" s="3">
        <f t="shared" si="62"/>
        <v>3030</v>
      </c>
      <c r="M50" s="3">
        <f t="shared" si="62"/>
        <v>230</v>
      </c>
      <c r="N50" s="3">
        <f t="shared" si="62"/>
        <v>2030</v>
      </c>
      <c r="O50" s="2">
        <f>1556.16+0*Лист5!$E$3+0*F50+(-2.55)*G50+$W$8*H50+$W$9*I50+0*J50+$W$11*K50+$W$12*L50+0*M50+0*N50</f>
        <v>4617.0202834890806</v>
      </c>
      <c r="P50" s="2">
        <f t="shared" si="0"/>
        <v>6463828.3968847133</v>
      </c>
    </row>
    <row r="51" spans="1:16" x14ac:dyDescent="0.25">
      <c r="A51" s="3">
        <v>49</v>
      </c>
      <c r="B51" s="3" t="s">
        <v>54</v>
      </c>
      <c r="C51" s="3" t="s">
        <v>78</v>
      </c>
      <c r="D51" s="3">
        <v>1400</v>
      </c>
      <c r="E51" s="3">
        <f>E49:N49-50</f>
        <v>410</v>
      </c>
      <c r="F51" s="3">
        <f t="shared" ref="F51:N51" si="63">F49:O49-50</f>
        <v>110</v>
      </c>
      <c r="G51" s="3">
        <f t="shared" si="63"/>
        <v>460</v>
      </c>
      <c r="H51" s="3">
        <f t="shared" si="63"/>
        <v>410</v>
      </c>
      <c r="I51" s="3">
        <f t="shared" si="63"/>
        <v>260</v>
      </c>
      <c r="J51" s="3">
        <f t="shared" si="63"/>
        <v>985</v>
      </c>
      <c r="K51" s="3">
        <f t="shared" si="63"/>
        <v>2985</v>
      </c>
      <c r="L51" s="3">
        <f t="shared" si="63"/>
        <v>2985</v>
      </c>
      <c r="M51" s="3">
        <f t="shared" si="63"/>
        <v>185</v>
      </c>
      <c r="N51" s="3">
        <f t="shared" si="63"/>
        <v>1985</v>
      </c>
      <c r="O51" s="2">
        <f>1556.16+0*Лист5!$E$3+0*F51+(-2.55)*G51+$W$8*H51+$W$9*I51+0*J51+$W$11*K51+$W$12*L51+0*M51+0*N51</f>
        <v>4641.0257383100252</v>
      </c>
      <c r="P51" s="2">
        <f t="shared" si="0"/>
        <v>6497436.0336340349</v>
      </c>
    </row>
    <row r="52" spans="1:16" x14ac:dyDescent="0.25">
      <c r="A52" s="3">
        <v>50</v>
      </c>
      <c r="B52" s="3" t="s">
        <v>55</v>
      </c>
      <c r="C52" s="3" t="s">
        <v>78</v>
      </c>
      <c r="D52" s="3">
        <v>1400</v>
      </c>
      <c r="E52" s="3">
        <f>E50:N50-50</f>
        <v>405</v>
      </c>
      <c r="F52" s="3">
        <f t="shared" ref="F52:N52" si="64">F50:O50-50</f>
        <v>105</v>
      </c>
      <c r="G52" s="3">
        <f t="shared" si="64"/>
        <v>455</v>
      </c>
      <c r="H52" s="3">
        <f t="shared" si="64"/>
        <v>405</v>
      </c>
      <c r="I52" s="3">
        <f t="shared" si="64"/>
        <v>255</v>
      </c>
      <c r="J52" s="3">
        <f t="shared" si="64"/>
        <v>980</v>
      </c>
      <c r="K52" s="3">
        <f t="shared" si="64"/>
        <v>2980</v>
      </c>
      <c r="L52" s="3">
        <f t="shared" si="64"/>
        <v>2980</v>
      </c>
      <c r="M52" s="3">
        <f t="shared" si="64"/>
        <v>180</v>
      </c>
      <c r="N52" s="3">
        <f t="shared" si="64"/>
        <v>1980</v>
      </c>
      <c r="O52" s="2">
        <f>1556.16+0*Лист5!$E$3+0*F52+(-2.55)*G52+$W$8*H52+$W$9*I52+0*J52+$W$11*K52+$W$12*L52+0*M52+0*N52</f>
        <v>4643.6930110679168</v>
      </c>
      <c r="P52" s="2">
        <f t="shared" si="0"/>
        <v>6501170.2154950835</v>
      </c>
    </row>
    <row r="53" spans="1:16" x14ac:dyDescent="0.25">
      <c r="A53" s="3">
        <v>51</v>
      </c>
      <c r="B53" s="3" t="s">
        <v>56</v>
      </c>
      <c r="C53" s="3" t="s">
        <v>78</v>
      </c>
      <c r="D53" s="3">
        <v>1400</v>
      </c>
      <c r="E53" s="3">
        <v>275</v>
      </c>
      <c r="F53" s="3">
        <v>335</v>
      </c>
      <c r="G53" s="3">
        <f t="shared" ref="G53:N53" si="65">G51:P51-75</f>
        <v>385</v>
      </c>
      <c r="H53" s="3">
        <f t="shared" si="65"/>
        <v>335</v>
      </c>
      <c r="I53" s="3">
        <f t="shared" si="65"/>
        <v>185</v>
      </c>
      <c r="J53" s="3">
        <f t="shared" si="65"/>
        <v>910</v>
      </c>
      <c r="K53" s="3">
        <f t="shared" si="65"/>
        <v>2910</v>
      </c>
      <c r="L53" s="3">
        <f t="shared" si="65"/>
        <v>2910</v>
      </c>
      <c r="M53" s="3">
        <f t="shared" si="65"/>
        <v>110</v>
      </c>
      <c r="N53" s="3">
        <f t="shared" si="65"/>
        <v>1910</v>
      </c>
      <c r="O53" s="2">
        <f>1556.16+0*Лист5!$E$3+0*F53+(-2.55)*G53+$W$8*H53+$W$9*I53+0*J53+$W$11*K53+$W$12*L53+0*M53+0*N53</f>
        <v>4681.0348296782904</v>
      </c>
      <c r="P53" s="2">
        <f t="shared" si="0"/>
        <v>6553448.7615496069</v>
      </c>
    </row>
    <row r="54" spans="1:16" x14ac:dyDescent="0.25">
      <c r="A54" s="3">
        <v>52</v>
      </c>
      <c r="B54" s="3" t="s">
        <v>57</v>
      </c>
      <c r="C54" s="3" t="s">
        <v>78</v>
      </c>
      <c r="D54" s="3">
        <v>1400</v>
      </c>
      <c r="E54" s="3">
        <v>250</v>
      </c>
      <c r="F54" s="3">
        <v>330</v>
      </c>
      <c r="G54" s="3">
        <f t="shared" ref="G54:N54" si="66">G53:P53-5</f>
        <v>380</v>
      </c>
      <c r="H54" s="3">
        <f t="shared" si="66"/>
        <v>330</v>
      </c>
      <c r="I54" s="3">
        <f t="shared" si="66"/>
        <v>180</v>
      </c>
      <c r="J54" s="3">
        <f t="shared" si="66"/>
        <v>905</v>
      </c>
      <c r="K54" s="3">
        <f t="shared" si="66"/>
        <v>2905</v>
      </c>
      <c r="L54" s="3">
        <f t="shared" si="66"/>
        <v>2905</v>
      </c>
      <c r="M54" s="3">
        <f t="shared" si="66"/>
        <v>105</v>
      </c>
      <c r="N54" s="3">
        <f t="shared" si="66"/>
        <v>1905</v>
      </c>
      <c r="O54" s="2">
        <f>1556.16+0*Лист5!$E$3+0*F54+(-2.55)*G54+$W$8*H54+$W$9*I54+0*J54+$W$11*K54+$W$12*L54+0*M54+0*N54</f>
        <v>4683.7021024361748</v>
      </c>
      <c r="P54" s="2">
        <f t="shared" si="0"/>
        <v>6557182.9434106443</v>
      </c>
    </row>
    <row r="55" spans="1:16" x14ac:dyDescent="0.25">
      <c r="A55" s="3">
        <v>53</v>
      </c>
      <c r="B55" s="3" t="s">
        <v>58</v>
      </c>
      <c r="C55" s="3" t="s">
        <v>78</v>
      </c>
      <c r="D55" s="3">
        <v>1400</v>
      </c>
      <c r="E55" s="3">
        <f>E53:N53-20</f>
        <v>255</v>
      </c>
      <c r="F55" s="3">
        <f t="shared" ref="F55:N55" si="67">F53:O53-25</f>
        <v>310</v>
      </c>
      <c r="G55" s="3">
        <f t="shared" si="67"/>
        <v>360</v>
      </c>
      <c r="H55" s="3">
        <f t="shared" si="67"/>
        <v>310</v>
      </c>
      <c r="I55" s="3">
        <f t="shared" si="67"/>
        <v>160</v>
      </c>
      <c r="J55" s="3">
        <f t="shared" si="67"/>
        <v>885</v>
      </c>
      <c r="K55" s="3">
        <f t="shared" si="67"/>
        <v>2885</v>
      </c>
      <c r="L55" s="3">
        <f t="shared" si="67"/>
        <v>2885</v>
      </c>
      <c r="M55" s="3">
        <f t="shared" si="67"/>
        <v>85</v>
      </c>
      <c r="N55" s="3">
        <f t="shared" si="67"/>
        <v>1885</v>
      </c>
      <c r="O55" s="2">
        <f>1556.16+0*Лист5!$E$3+0*F55+(-2.55)*G55+$W$8*H55+$W$9*I55+0*J55+$W$11*K55+$W$12*L55+0*M55+0*N55</f>
        <v>4694.3711934677121</v>
      </c>
      <c r="P55" s="2">
        <f t="shared" si="0"/>
        <v>6572119.6708547967</v>
      </c>
    </row>
    <row r="56" spans="1:16" x14ac:dyDescent="0.25">
      <c r="A56" s="3">
        <v>54</v>
      </c>
      <c r="B56" s="3" t="s">
        <v>59</v>
      </c>
      <c r="C56" s="3" t="s">
        <v>78</v>
      </c>
      <c r="D56" s="3">
        <v>1400</v>
      </c>
      <c r="E56" s="3">
        <f>E54:N54-20</f>
        <v>230</v>
      </c>
      <c r="F56" s="3">
        <f t="shared" ref="F56:N56" si="68">F54:O54-20</f>
        <v>310</v>
      </c>
      <c r="G56" s="3">
        <f t="shared" si="68"/>
        <v>360</v>
      </c>
      <c r="H56" s="3">
        <f t="shared" si="68"/>
        <v>310</v>
      </c>
      <c r="I56" s="3">
        <f t="shared" si="68"/>
        <v>160</v>
      </c>
      <c r="J56" s="3">
        <f t="shared" si="68"/>
        <v>885</v>
      </c>
      <c r="K56" s="3">
        <f t="shared" si="68"/>
        <v>2885</v>
      </c>
      <c r="L56" s="3">
        <f t="shared" si="68"/>
        <v>2885</v>
      </c>
      <c r="M56" s="3">
        <f t="shared" si="68"/>
        <v>85</v>
      </c>
      <c r="N56" s="3">
        <f t="shared" si="68"/>
        <v>1885</v>
      </c>
      <c r="O56" s="2">
        <f>1556.16+0*Лист5!$E$3+0*F56+(-2.55)*G56+$W$8*H56+$W$9*I56+0*J56+$W$11*K56+$W$12*L56+0*M56+0*N56</f>
        <v>4694.3711934677121</v>
      </c>
      <c r="P56" s="2">
        <f t="shared" si="0"/>
        <v>6572119.6708547967</v>
      </c>
    </row>
    <row r="57" spans="1:16" x14ac:dyDescent="0.25">
      <c r="A57" s="3">
        <v>55</v>
      </c>
      <c r="B57" s="3" t="s">
        <v>60</v>
      </c>
      <c r="C57" s="3" t="s">
        <v>78</v>
      </c>
      <c r="D57" s="3">
        <v>1400</v>
      </c>
      <c r="E57" s="3">
        <f>E51:N51-50</f>
        <v>360</v>
      </c>
      <c r="F57" s="3">
        <v>500</v>
      </c>
      <c r="G57" s="3">
        <f t="shared" ref="G57:N57" si="69">G51:P51-50</f>
        <v>410</v>
      </c>
      <c r="H57" s="3">
        <f t="shared" si="69"/>
        <v>360</v>
      </c>
      <c r="I57" s="3">
        <f t="shared" si="69"/>
        <v>210</v>
      </c>
      <c r="J57" s="3">
        <f t="shared" si="69"/>
        <v>935</v>
      </c>
      <c r="K57" s="3">
        <f t="shared" si="69"/>
        <v>2935</v>
      </c>
      <c r="L57" s="3">
        <f t="shared" si="69"/>
        <v>2935</v>
      </c>
      <c r="M57" s="3">
        <f t="shared" si="69"/>
        <v>135</v>
      </c>
      <c r="N57" s="3">
        <f t="shared" si="69"/>
        <v>1935</v>
      </c>
      <c r="O57" s="2">
        <f>1556.16+0*Лист5!$E$3+0*F57+(-2.55)*G57+$W$8*H57+$W$9*I57+0*J57+$W$11*K57+$W$12*L57+0*M57+0*N57</f>
        <v>4667.6984658888759</v>
      </c>
      <c r="P57" s="2">
        <f t="shared" si="0"/>
        <v>6534777.8522444265</v>
      </c>
    </row>
    <row r="58" spans="1:16" x14ac:dyDescent="0.25">
      <c r="A58" s="3">
        <v>56</v>
      </c>
      <c r="B58" s="3" t="s">
        <v>61</v>
      </c>
      <c r="C58" s="3" t="s">
        <v>78</v>
      </c>
      <c r="D58" s="3">
        <v>1400</v>
      </c>
      <c r="E58" s="3">
        <f>E57:N57-10</f>
        <v>350</v>
      </c>
      <c r="F58" s="3">
        <f t="shared" ref="F58:N58" si="70">F57:O57-10</f>
        <v>490</v>
      </c>
      <c r="G58" s="3">
        <f t="shared" si="70"/>
        <v>400</v>
      </c>
      <c r="H58" s="3">
        <f t="shared" si="70"/>
        <v>350</v>
      </c>
      <c r="I58" s="3">
        <f t="shared" si="70"/>
        <v>200</v>
      </c>
      <c r="J58" s="3">
        <f t="shared" si="70"/>
        <v>925</v>
      </c>
      <c r="K58" s="3">
        <f t="shared" si="70"/>
        <v>2925</v>
      </c>
      <c r="L58" s="3">
        <f t="shared" si="70"/>
        <v>2925</v>
      </c>
      <c r="M58" s="3">
        <f t="shared" si="70"/>
        <v>125</v>
      </c>
      <c r="N58" s="3">
        <f t="shared" si="70"/>
        <v>1925</v>
      </c>
      <c r="O58" s="2">
        <f>1556.16+0*Лист5!$E$3+0*F58+(-2.55)*G58+$W$8*H58+$W$9*I58+0*J58+$W$11*K58+$W$12*L58+0*M58+0*N58</f>
        <v>4673.0330114046374</v>
      </c>
      <c r="P58" s="2">
        <f t="shared" si="0"/>
        <v>6542246.215966492</v>
      </c>
    </row>
    <row r="59" spans="1:16" x14ac:dyDescent="0.25">
      <c r="A59" s="3">
        <v>57</v>
      </c>
      <c r="B59" s="3" t="s">
        <v>62</v>
      </c>
      <c r="C59" s="3" t="s">
        <v>78</v>
      </c>
      <c r="D59" s="3">
        <v>1400</v>
      </c>
      <c r="E59" s="3">
        <f>E57:N57+50</f>
        <v>410</v>
      </c>
      <c r="F59" s="3">
        <f t="shared" ref="F59:N59" si="71">F57:O57+50</f>
        <v>550</v>
      </c>
      <c r="G59" s="3">
        <f t="shared" si="71"/>
        <v>460</v>
      </c>
      <c r="H59" s="3">
        <f t="shared" si="71"/>
        <v>410</v>
      </c>
      <c r="I59" s="3">
        <f t="shared" si="71"/>
        <v>260</v>
      </c>
      <c r="J59" s="3">
        <f t="shared" si="71"/>
        <v>985</v>
      </c>
      <c r="K59" s="3">
        <f t="shared" si="71"/>
        <v>2985</v>
      </c>
      <c r="L59" s="3">
        <f t="shared" si="71"/>
        <v>2985</v>
      </c>
      <c r="M59" s="3">
        <f t="shared" si="71"/>
        <v>185</v>
      </c>
      <c r="N59" s="3">
        <f t="shared" si="71"/>
        <v>1985</v>
      </c>
      <c r="O59" s="2">
        <f>1556.16+0*Лист5!$E$3+0*F59+(-2.55)*G59+$W$8*H59+$W$9*I59+0*J59+$W$11*K59+$W$12*L59+0*M59+0*N59</f>
        <v>4641.0257383100252</v>
      </c>
      <c r="P59" s="2">
        <f t="shared" si="0"/>
        <v>6497436.0336340349</v>
      </c>
    </row>
    <row r="60" spans="1:16" x14ac:dyDescent="0.25">
      <c r="A60" s="3">
        <v>58</v>
      </c>
      <c r="B60" s="3" t="s">
        <v>63</v>
      </c>
      <c r="C60" s="3" t="s">
        <v>78</v>
      </c>
      <c r="D60" s="3">
        <v>1400</v>
      </c>
      <c r="E60" s="3">
        <f>E59:N59-10</f>
        <v>400</v>
      </c>
      <c r="F60" s="3">
        <f t="shared" ref="F60:N60" si="72">F59:O59-10</f>
        <v>540</v>
      </c>
      <c r="G60" s="3">
        <f t="shared" si="72"/>
        <v>450</v>
      </c>
      <c r="H60" s="3">
        <f t="shared" si="72"/>
        <v>400</v>
      </c>
      <c r="I60" s="3">
        <f t="shared" si="72"/>
        <v>250</v>
      </c>
      <c r="J60" s="3">
        <f t="shared" si="72"/>
        <v>975</v>
      </c>
      <c r="K60" s="3">
        <f t="shared" si="72"/>
        <v>2975</v>
      </c>
      <c r="L60" s="3">
        <f t="shared" si="72"/>
        <v>2975</v>
      </c>
      <c r="M60" s="3">
        <f t="shared" si="72"/>
        <v>175</v>
      </c>
      <c r="N60" s="3">
        <f t="shared" si="72"/>
        <v>1975</v>
      </c>
      <c r="O60" s="2">
        <f>1556.16+0*Лист5!$E$3+0*F60+(-2.55)*G60+$W$8*H60+$W$9*I60+0*J60+$W$11*K60+$W$12*L60+0*M60+0*N60</f>
        <v>4646.3602838258012</v>
      </c>
      <c r="P60" s="2">
        <f t="shared" si="0"/>
        <v>6504904.3973561218</v>
      </c>
    </row>
    <row r="61" spans="1:16" x14ac:dyDescent="0.25">
      <c r="A61" s="3">
        <v>59</v>
      </c>
      <c r="B61" s="3" t="s">
        <v>64</v>
      </c>
      <c r="C61" s="3" t="s">
        <v>78</v>
      </c>
      <c r="D61" s="3">
        <v>1400</v>
      </c>
      <c r="E61" s="3">
        <f>E41:N41-50</f>
        <v>555</v>
      </c>
      <c r="F61" s="3">
        <f t="shared" ref="F61:N61" si="73">F41:O41-50</f>
        <v>255</v>
      </c>
      <c r="G61" s="3">
        <f t="shared" si="73"/>
        <v>305</v>
      </c>
      <c r="H61" s="3">
        <f t="shared" si="73"/>
        <v>255</v>
      </c>
      <c r="I61" s="3">
        <f t="shared" si="73"/>
        <v>155</v>
      </c>
      <c r="J61" s="3">
        <f t="shared" si="73"/>
        <v>1130</v>
      </c>
      <c r="K61" s="3">
        <f t="shared" si="73"/>
        <v>3130</v>
      </c>
      <c r="L61" s="3">
        <f t="shared" si="73"/>
        <v>3130</v>
      </c>
      <c r="M61" s="3">
        <f t="shared" si="73"/>
        <v>330</v>
      </c>
      <c r="N61" s="3">
        <f t="shared" si="73"/>
        <v>2130</v>
      </c>
      <c r="O61" s="2">
        <f>1556.16+0*Лист5!$E$3+0*F61+(-2.55)*G61+$W$8*H61+$W$9*I61+0*J61+$W$11*K61+$W$12*L61+0*M61+0*N61</f>
        <v>5020.8598303282852</v>
      </c>
      <c r="P61" s="2">
        <f t="shared" si="0"/>
        <v>7029203.7624595994</v>
      </c>
    </row>
    <row r="62" spans="1:16" x14ac:dyDescent="0.25">
      <c r="A62" s="3">
        <v>60</v>
      </c>
      <c r="B62" s="3" t="s">
        <v>65</v>
      </c>
      <c r="C62" s="3" t="s">
        <v>78</v>
      </c>
      <c r="D62" s="3">
        <v>1400</v>
      </c>
      <c r="E62" s="3">
        <f>E61:N61-25</f>
        <v>530</v>
      </c>
      <c r="F62" s="3">
        <f t="shared" ref="F62:N62" si="74">F61:O61-25</f>
        <v>230</v>
      </c>
      <c r="G62" s="3">
        <f t="shared" si="74"/>
        <v>280</v>
      </c>
      <c r="H62" s="3">
        <f t="shared" si="74"/>
        <v>230</v>
      </c>
      <c r="I62" s="3">
        <f t="shared" si="74"/>
        <v>130</v>
      </c>
      <c r="J62" s="3">
        <f t="shared" si="74"/>
        <v>1105</v>
      </c>
      <c r="K62" s="3">
        <f t="shared" si="74"/>
        <v>3105</v>
      </c>
      <c r="L62" s="3">
        <f t="shared" si="74"/>
        <v>3105</v>
      </c>
      <c r="M62" s="3">
        <f t="shared" si="74"/>
        <v>305</v>
      </c>
      <c r="N62" s="3">
        <f t="shared" si="74"/>
        <v>2105</v>
      </c>
      <c r="O62" s="2">
        <f>1556.16+0*Лист5!$E$3+0*F62+(-2.55)*G62+$W$8*H62+$W$9*I62+0*J62+$W$11*K62+$W$12*L62+0*M62+0*N62</f>
        <v>5034.1961941177069</v>
      </c>
      <c r="P62" s="2">
        <f t="shared" si="0"/>
        <v>7047874.6717647901</v>
      </c>
    </row>
  </sheetData>
  <mergeCells count="1">
    <mergeCell ref="E1:N1"/>
  </mergeCells>
  <pageMargins left="0.7" right="0.7" top="0.75" bottom="0.75" header="0.3" footer="0.3"/>
  <ignoredErrors>
    <ignoredError sqref="E11:N11 G13:N13 G14:N14 E34:N34 E38:N38" formulaRange="1"/>
    <ignoredError sqref="E16:N16 E28:N28 E29:N29 E31:N31 E43:F43 J43:N43 E59:N5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3" workbookViewId="0">
      <selection activeCell="G70" sqref="G70"/>
    </sheetView>
  </sheetViews>
  <sheetFormatPr defaultRowHeight="15" x14ac:dyDescent="0.25"/>
  <cols>
    <col min="2" max="2" width="21.28515625" customWidth="1"/>
    <col min="3" max="3" width="43.42578125" customWidth="1"/>
    <col min="4" max="4" width="18.140625" customWidth="1"/>
    <col min="7" max="7" width="15" customWidth="1"/>
    <col min="8" max="8" width="18.140625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5" t="s">
        <v>154</v>
      </c>
      <c r="H1" s="5" t="s">
        <v>155</v>
      </c>
    </row>
    <row r="2" spans="1:8" x14ac:dyDescent="0.25">
      <c r="A2" s="7">
        <v>1</v>
      </c>
      <c r="B2" s="7" t="s">
        <v>6</v>
      </c>
      <c r="C2" s="7" t="s">
        <v>78</v>
      </c>
      <c r="D2" s="7" t="s">
        <v>79</v>
      </c>
      <c r="E2" s="7">
        <v>1400</v>
      </c>
      <c r="F2" s="7">
        <v>2</v>
      </c>
      <c r="G2" s="2">
        <v>5209.3420547221831</v>
      </c>
      <c r="H2" s="2">
        <v>7293078.8766110567</v>
      </c>
    </row>
    <row r="3" spans="1:8" x14ac:dyDescent="0.25">
      <c r="A3" s="7">
        <v>2</v>
      </c>
      <c r="B3" s="7" t="s">
        <v>7</v>
      </c>
      <c r="C3" s="7" t="s">
        <v>78</v>
      </c>
      <c r="D3" s="7" t="s">
        <v>79</v>
      </c>
      <c r="E3" s="7">
        <v>1400</v>
      </c>
      <c r="F3" s="7">
        <v>2</v>
      </c>
      <c r="G3" s="2">
        <v>5236.0147823010193</v>
      </c>
      <c r="H3" s="2">
        <v>7330420.6952214269</v>
      </c>
    </row>
    <row r="4" spans="1:8" x14ac:dyDescent="0.25">
      <c r="A4" s="7">
        <v>3</v>
      </c>
      <c r="B4" s="7" t="s">
        <v>8</v>
      </c>
      <c r="C4" s="7" t="s">
        <v>78</v>
      </c>
      <c r="D4" s="7" t="s">
        <v>79</v>
      </c>
      <c r="E4" s="7">
        <v>1400</v>
      </c>
      <c r="F4" s="7">
        <v>2</v>
      </c>
      <c r="G4" s="2">
        <v>5262.6875098798555</v>
      </c>
      <c r="H4" s="2">
        <v>7367762.513831798</v>
      </c>
    </row>
    <row r="5" spans="1:8" x14ac:dyDescent="0.25">
      <c r="A5" s="7">
        <v>4</v>
      </c>
      <c r="B5" s="7" t="s">
        <v>9</v>
      </c>
      <c r="C5" s="7" t="s">
        <v>78</v>
      </c>
      <c r="D5" s="7" t="s">
        <v>79</v>
      </c>
      <c r="E5" s="7">
        <v>1400</v>
      </c>
      <c r="F5" s="7">
        <v>2</v>
      </c>
      <c r="G5" s="2">
        <v>5289.3602374586917</v>
      </c>
      <c r="H5" s="2">
        <v>7405104.3324421681</v>
      </c>
    </row>
    <row r="6" spans="1:8" x14ac:dyDescent="0.25">
      <c r="A6" s="7">
        <v>5</v>
      </c>
      <c r="B6" s="7" t="s">
        <v>10</v>
      </c>
      <c r="C6" s="7" t="s">
        <v>78</v>
      </c>
      <c r="D6" s="7" t="s">
        <v>79</v>
      </c>
      <c r="E6" s="7">
        <v>1400</v>
      </c>
      <c r="F6" s="7">
        <v>2</v>
      </c>
      <c r="G6" s="2">
        <v>5316.0329650375425</v>
      </c>
      <c r="H6" s="2">
        <v>7442446.1510525597</v>
      </c>
    </row>
    <row r="7" spans="1:8" x14ac:dyDescent="0.25">
      <c r="A7" s="7">
        <v>6</v>
      </c>
      <c r="B7" s="7" t="s">
        <v>11</v>
      </c>
      <c r="C7" s="7" t="s">
        <v>78</v>
      </c>
      <c r="D7" s="7" t="s">
        <v>79</v>
      </c>
      <c r="E7" s="7">
        <v>1400</v>
      </c>
      <c r="F7" s="7">
        <v>2</v>
      </c>
      <c r="G7" s="2">
        <v>5342.7056926163714</v>
      </c>
      <c r="H7" s="2">
        <v>7479787.9696629196</v>
      </c>
    </row>
    <row r="8" spans="1:8" x14ac:dyDescent="0.25">
      <c r="A8" s="7">
        <v>7</v>
      </c>
      <c r="B8" s="7" t="s">
        <v>12</v>
      </c>
      <c r="C8" s="7" t="s">
        <v>78</v>
      </c>
      <c r="D8" s="7" t="s">
        <v>79</v>
      </c>
      <c r="E8" s="7">
        <v>1400</v>
      </c>
      <c r="F8" s="7">
        <v>2</v>
      </c>
      <c r="G8" s="2">
        <v>5548.0896469326253</v>
      </c>
      <c r="H8" s="2">
        <v>7767325.5057056751</v>
      </c>
    </row>
    <row r="9" spans="1:8" x14ac:dyDescent="0.25">
      <c r="A9" s="7">
        <v>8</v>
      </c>
      <c r="B9" s="7" t="s">
        <v>13</v>
      </c>
      <c r="C9" s="7" t="s">
        <v>78</v>
      </c>
      <c r="D9" s="7" t="s">
        <v>79</v>
      </c>
      <c r="E9" s="7">
        <v>1400</v>
      </c>
      <c r="F9" s="7">
        <v>2</v>
      </c>
      <c r="G9" s="2">
        <v>5371.2431249321744</v>
      </c>
      <c r="H9" s="2">
        <v>7519740.3749050442</v>
      </c>
    </row>
    <row r="10" spans="1:8" x14ac:dyDescent="0.25">
      <c r="A10" s="7">
        <v>9</v>
      </c>
      <c r="B10" s="7" t="s">
        <v>14</v>
      </c>
      <c r="C10" s="7" t="s">
        <v>78</v>
      </c>
      <c r="D10" s="7" t="s">
        <v>79</v>
      </c>
      <c r="E10" s="7">
        <v>1400</v>
      </c>
      <c r="F10" s="7">
        <v>2</v>
      </c>
      <c r="G10" s="2">
        <v>5249.351146090441</v>
      </c>
      <c r="H10" s="2">
        <v>7349091.6045266176</v>
      </c>
    </row>
    <row r="11" spans="1:8" x14ac:dyDescent="0.25">
      <c r="A11" s="7">
        <v>10</v>
      </c>
      <c r="B11" s="7" t="s">
        <v>15</v>
      </c>
      <c r="C11" s="7" t="s">
        <v>78</v>
      </c>
      <c r="D11" s="7" t="s">
        <v>79</v>
      </c>
      <c r="E11" s="7">
        <v>1400</v>
      </c>
      <c r="F11" s="7">
        <v>2</v>
      </c>
      <c r="G11" s="2">
        <v>5262.6875098798555</v>
      </c>
      <c r="H11" s="2">
        <v>7367762.513831798</v>
      </c>
    </row>
    <row r="12" spans="1:8" x14ac:dyDescent="0.25">
      <c r="A12" s="7">
        <v>11</v>
      </c>
      <c r="B12" s="7" t="s">
        <v>16</v>
      </c>
      <c r="C12" s="7" t="s">
        <v>78</v>
      </c>
      <c r="D12" s="7" t="s">
        <v>79</v>
      </c>
      <c r="E12" s="7">
        <v>1400</v>
      </c>
      <c r="F12" s="7">
        <v>2</v>
      </c>
      <c r="G12" s="2">
        <v>5276.02387366927</v>
      </c>
      <c r="H12" s="2">
        <v>7386433.4231369775</v>
      </c>
    </row>
    <row r="13" spans="1:8" x14ac:dyDescent="0.25">
      <c r="A13" s="7">
        <v>12</v>
      </c>
      <c r="B13" s="7" t="s">
        <v>17</v>
      </c>
      <c r="C13" s="7" t="s">
        <v>78</v>
      </c>
      <c r="D13" s="7" t="s">
        <v>79</v>
      </c>
      <c r="E13" s="7">
        <v>1400</v>
      </c>
      <c r="F13" s="7">
        <v>2</v>
      </c>
      <c r="G13" s="2">
        <v>5329.3693288269496</v>
      </c>
      <c r="H13" s="2">
        <v>7461117.0603577299</v>
      </c>
    </row>
    <row r="14" spans="1:8" x14ac:dyDescent="0.25">
      <c r="A14" s="7">
        <v>13</v>
      </c>
      <c r="B14" s="7" t="s">
        <v>18</v>
      </c>
      <c r="C14" s="7" t="s">
        <v>78</v>
      </c>
      <c r="D14" s="7" t="s">
        <v>79</v>
      </c>
      <c r="E14" s="7">
        <v>1400</v>
      </c>
      <c r="F14" s="7">
        <v>2</v>
      </c>
      <c r="G14" s="2">
        <v>5356.0420564057931</v>
      </c>
      <c r="H14" s="2">
        <v>7498458.8789681103</v>
      </c>
    </row>
    <row r="15" spans="1:8" x14ac:dyDescent="0.25">
      <c r="A15" s="7">
        <v>14</v>
      </c>
      <c r="B15" s="7" t="s">
        <v>19</v>
      </c>
      <c r="C15" s="7" t="s">
        <v>78</v>
      </c>
      <c r="D15" s="7" t="s">
        <v>79</v>
      </c>
      <c r="E15" s="7">
        <v>1400</v>
      </c>
      <c r="F15" s="7">
        <v>2</v>
      </c>
      <c r="G15" s="2">
        <v>5369.3784201952076</v>
      </c>
      <c r="H15" s="2">
        <v>7517129.7882732907</v>
      </c>
    </row>
    <row r="16" spans="1:8" x14ac:dyDescent="0.25">
      <c r="A16" s="7">
        <v>15</v>
      </c>
      <c r="B16" s="7" t="s">
        <v>20</v>
      </c>
      <c r="C16" s="7" t="s">
        <v>78</v>
      </c>
      <c r="D16" s="7" t="s">
        <v>79</v>
      </c>
      <c r="E16" s="7">
        <v>1400</v>
      </c>
      <c r="F16" s="7">
        <v>2</v>
      </c>
      <c r="G16" s="2">
        <v>5396.0511477740438</v>
      </c>
      <c r="H16" s="2">
        <v>7554471.6068836609</v>
      </c>
    </row>
    <row r="17" spans="1:8" x14ac:dyDescent="0.25">
      <c r="A17" s="7">
        <v>16</v>
      </c>
      <c r="B17" s="7" t="s">
        <v>21</v>
      </c>
      <c r="C17" s="7" t="s">
        <v>78</v>
      </c>
      <c r="D17" s="7" t="s">
        <v>79</v>
      </c>
      <c r="E17" s="7">
        <v>1400</v>
      </c>
      <c r="F17" s="7">
        <v>2</v>
      </c>
      <c r="G17" s="2">
        <v>5422.7238753528873</v>
      </c>
      <c r="H17" s="2">
        <v>7591813.4254940422</v>
      </c>
    </row>
    <row r="18" spans="1:8" x14ac:dyDescent="0.25">
      <c r="A18" s="7">
        <v>17</v>
      </c>
      <c r="B18" s="7" t="s">
        <v>22</v>
      </c>
      <c r="C18" s="7" t="s">
        <v>78</v>
      </c>
      <c r="D18" s="7" t="s">
        <v>79</v>
      </c>
      <c r="E18" s="7">
        <v>1400</v>
      </c>
      <c r="F18" s="7">
        <v>2</v>
      </c>
      <c r="G18" s="2">
        <v>5302.6966012481134</v>
      </c>
      <c r="H18" s="2">
        <v>7423775.2417473588</v>
      </c>
    </row>
    <row r="19" spans="1:8" x14ac:dyDescent="0.25">
      <c r="A19" s="7">
        <v>18</v>
      </c>
      <c r="B19" s="7" t="s">
        <v>23</v>
      </c>
      <c r="C19" s="7" t="s">
        <v>78</v>
      </c>
      <c r="D19" s="7" t="s">
        <v>79</v>
      </c>
      <c r="E19" s="7">
        <v>1400</v>
      </c>
      <c r="F19" s="7">
        <v>2</v>
      </c>
      <c r="G19" s="2">
        <v>5316.0329650375425</v>
      </c>
      <c r="H19" s="2">
        <v>7442446.1510525597</v>
      </c>
    </row>
    <row r="20" spans="1:8" x14ac:dyDescent="0.25">
      <c r="A20" s="7">
        <v>19</v>
      </c>
      <c r="B20" s="7" t="s">
        <v>24</v>
      </c>
      <c r="C20" s="7" t="s">
        <v>78</v>
      </c>
      <c r="D20" s="7" t="s">
        <v>79</v>
      </c>
      <c r="E20" s="7">
        <v>1400</v>
      </c>
      <c r="F20" s="7">
        <v>2</v>
      </c>
      <c r="G20" s="2">
        <v>5221.3388541938475</v>
      </c>
      <c r="H20" s="2">
        <v>7309874.3958713869</v>
      </c>
    </row>
    <row r="21" spans="1:8" x14ac:dyDescent="0.25">
      <c r="A21" s="7">
        <v>20</v>
      </c>
      <c r="B21" s="7" t="s">
        <v>25</v>
      </c>
      <c r="C21" s="7" t="s">
        <v>78</v>
      </c>
      <c r="D21" s="7" t="s">
        <v>79</v>
      </c>
      <c r="E21" s="7">
        <v>1400</v>
      </c>
      <c r="F21" s="7">
        <v>2</v>
      </c>
      <c r="G21" s="2">
        <v>5248.0115817726837</v>
      </c>
      <c r="H21" s="2">
        <v>7347216.214481757</v>
      </c>
    </row>
    <row r="22" spans="1:8" x14ac:dyDescent="0.25">
      <c r="A22" s="7">
        <v>21</v>
      </c>
      <c r="B22" s="7" t="s">
        <v>26</v>
      </c>
      <c r="C22" s="7" t="s">
        <v>78</v>
      </c>
      <c r="D22" s="7" t="s">
        <v>79</v>
      </c>
      <c r="E22" s="7">
        <v>1400</v>
      </c>
      <c r="F22" s="7">
        <v>2</v>
      </c>
      <c r="G22" s="2">
        <v>5274.6843093515272</v>
      </c>
      <c r="H22" s="2">
        <v>7384558.0330921384</v>
      </c>
    </row>
    <row r="23" spans="1:8" x14ac:dyDescent="0.25">
      <c r="A23" s="7">
        <v>22</v>
      </c>
      <c r="B23" s="7" t="s">
        <v>27</v>
      </c>
      <c r="C23" s="7" t="s">
        <v>78</v>
      </c>
      <c r="D23" s="7" t="s">
        <v>79</v>
      </c>
      <c r="E23" s="7">
        <v>1400</v>
      </c>
      <c r="F23" s="7">
        <v>2</v>
      </c>
      <c r="G23" s="2">
        <v>5288.0206731409417</v>
      </c>
      <c r="H23" s="2">
        <v>7403228.9423973188</v>
      </c>
    </row>
    <row r="24" spans="1:8" x14ac:dyDescent="0.25">
      <c r="A24" s="7">
        <v>23</v>
      </c>
      <c r="B24" s="7" t="s">
        <v>28</v>
      </c>
      <c r="C24" s="7" t="s">
        <v>78</v>
      </c>
      <c r="D24" s="7" t="s">
        <v>79</v>
      </c>
      <c r="E24" s="7">
        <v>1400</v>
      </c>
      <c r="F24" s="7">
        <v>2</v>
      </c>
      <c r="G24" s="2">
        <v>5122.6458101929456</v>
      </c>
      <c r="H24" s="2">
        <v>7171704.1342701241</v>
      </c>
    </row>
    <row r="25" spans="1:8" x14ac:dyDescent="0.25">
      <c r="A25" s="7">
        <v>24</v>
      </c>
      <c r="B25" s="7" t="s">
        <v>29</v>
      </c>
      <c r="C25" s="7" t="s">
        <v>78</v>
      </c>
      <c r="D25" s="7" t="s">
        <v>79</v>
      </c>
      <c r="E25" s="7">
        <v>1400</v>
      </c>
      <c r="F25" s="7">
        <v>2</v>
      </c>
      <c r="G25" s="2">
        <v>5149.3185377717746</v>
      </c>
      <c r="H25" s="2">
        <v>7209045.9528804841</v>
      </c>
    </row>
    <row r="26" spans="1:8" x14ac:dyDescent="0.25">
      <c r="A26" s="7">
        <v>25</v>
      </c>
      <c r="B26" s="7" t="s">
        <v>30</v>
      </c>
      <c r="C26" s="7" t="s">
        <v>78</v>
      </c>
      <c r="D26" s="7" t="s">
        <v>79</v>
      </c>
      <c r="E26" s="7">
        <v>1400</v>
      </c>
      <c r="F26" s="7">
        <v>2</v>
      </c>
      <c r="G26" s="2">
        <v>5175.9912653506181</v>
      </c>
      <c r="H26" s="2">
        <v>7246387.7714908654</v>
      </c>
    </row>
    <row r="27" spans="1:8" x14ac:dyDescent="0.25">
      <c r="A27" s="7">
        <v>26</v>
      </c>
      <c r="B27" s="7" t="s">
        <v>31</v>
      </c>
      <c r="C27" s="7" t="s">
        <v>78</v>
      </c>
      <c r="D27" s="7" t="s">
        <v>79</v>
      </c>
      <c r="E27" s="7">
        <v>1400</v>
      </c>
      <c r="F27" s="7">
        <v>2</v>
      </c>
      <c r="G27" s="2">
        <v>5189.3276291400398</v>
      </c>
      <c r="H27" s="2">
        <v>7265058.6807960561</v>
      </c>
    </row>
    <row r="28" spans="1:8" x14ac:dyDescent="0.25">
      <c r="A28" s="7">
        <v>27</v>
      </c>
      <c r="B28" s="7" t="s">
        <v>32</v>
      </c>
      <c r="C28" s="7" t="s">
        <v>78</v>
      </c>
      <c r="D28" s="7" t="s">
        <v>79</v>
      </c>
      <c r="E28" s="7">
        <v>1400</v>
      </c>
      <c r="F28" s="7">
        <v>2</v>
      </c>
      <c r="G28" s="2">
        <v>5216.0003567188687</v>
      </c>
      <c r="H28" s="2">
        <v>7302400.499406416</v>
      </c>
    </row>
    <row r="29" spans="1:8" x14ac:dyDescent="0.25">
      <c r="A29" s="7">
        <v>28</v>
      </c>
      <c r="B29" s="7" t="s">
        <v>33</v>
      </c>
      <c r="C29" s="7" t="s">
        <v>78</v>
      </c>
      <c r="D29" s="7" t="s">
        <v>79</v>
      </c>
      <c r="E29" s="7">
        <v>1400</v>
      </c>
      <c r="F29" s="7">
        <v>2</v>
      </c>
      <c r="G29" s="2">
        <v>5229.3367205082977</v>
      </c>
      <c r="H29" s="2">
        <v>7321071.4087116169</v>
      </c>
    </row>
    <row r="30" spans="1:8" x14ac:dyDescent="0.25">
      <c r="A30" s="7">
        <v>29</v>
      </c>
      <c r="B30" s="7" t="s">
        <v>34</v>
      </c>
      <c r="C30" s="7" t="s">
        <v>78</v>
      </c>
      <c r="D30" s="7" t="s">
        <v>79</v>
      </c>
      <c r="E30" s="7">
        <v>1400</v>
      </c>
      <c r="F30" s="7">
        <v>2</v>
      </c>
      <c r="G30" s="2">
        <v>4949.9329831913492</v>
      </c>
      <c r="H30" s="2">
        <v>6929906.176467889</v>
      </c>
    </row>
    <row r="31" spans="1:8" x14ac:dyDescent="0.25">
      <c r="A31" s="7">
        <v>30</v>
      </c>
      <c r="B31" s="7" t="s">
        <v>35</v>
      </c>
      <c r="C31" s="7" t="s">
        <v>78</v>
      </c>
      <c r="D31" s="7" t="s">
        <v>79</v>
      </c>
      <c r="E31" s="7">
        <v>1400</v>
      </c>
      <c r="F31" s="7">
        <v>2</v>
      </c>
      <c r="G31" s="2">
        <v>4963.2693469807782</v>
      </c>
      <c r="H31" s="2">
        <v>6948577.0857730899</v>
      </c>
    </row>
    <row r="32" spans="1:8" x14ac:dyDescent="0.25">
      <c r="A32" s="7">
        <v>31</v>
      </c>
      <c r="B32" s="7" t="s">
        <v>36</v>
      </c>
      <c r="C32" s="7" t="s">
        <v>78</v>
      </c>
      <c r="D32" s="7" t="s">
        <v>79</v>
      </c>
      <c r="E32" s="7">
        <v>1400</v>
      </c>
      <c r="F32" s="7">
        <v>2</v>
      </c>
      <c r="G32" s="2">
        <v>4976.6057107701927</v>
      </c>
      <c r="H32" s="2">
        <v>6967247.9950782694</v>
      </c>
    </row>
    <row r="33" spans="1:8" x14ac:dyDescent="0.25">
      <c r="A33" s="7">
        <v>32</v>
      </c>
      <c r="B33" s="7" t="s">
        <v>37</v>
      </c>
      <c r="C33" s="7" t="s">
        <v>78</v>
      </c>
      <c r="D33" s="7" t="s">
        <v>79</v>
      </c>
      <c r="E33" s="7">
        <v>1400</v>
      </c>
      <c r="F33" s="7">
        <v>2</v>
      </c>
      <c r="G33" s="2">
        <v>4989.9420745596144</v>
      </c>
      <c r="H33" s="2">
        <v>6985918.9043834601</v>
      </c>
    </row>
    <row r="34" spans="1:8" x14ac:dyDescent="0.25">
      <c r="A34" s="7">
        <v>33</v>
      </c>
      <c r="B34" s="7" t="s">
        <v>38</v>
      </c>
      <c r="C34" s="7" t="s">
        <v>78</v>
      </c>
      <c r="D34" s="7" t="s">
        <v>79</v>
      </c>
      <c r="E34" s="7">
        <v>1400</v>
      </c>
      <c r="F34" s="7">
        <v>2</v>
      </c>
      <c r="G34" s="2">
        <v>5003.2784383490289</v>
      </c>
      <c r="H34" s="2">
        <v>7004589.8136886405</v>
      </c>
    </row>
    <row r="35" spans="1:8" x14ac:dyDescent="0.25">
      <c r="A35" s="7">
        <v>34</v>
      </c>
      <c r="B35" s="7" t="s">
        <v>39</v>
      </c>
      <c r="C35" s="7" t="s">
        <v>78</v>
      </c>
      <c r="D35" s="7" t="s">
        <v>79</v>
      </c>
      <c r="E35" s="7">
        <v>1400</v>
      </c>
      <c r="F35" s="7">
        <v>2</v>
      </c>
      <c r="G35" s="2">
        <v>5016.6148021384433</v>
      </c>
      <c r="H35" s="2">
        <v>7023260.7229938209</v>
      </c>
    </row>
    <row r="36" spans="1:8" x14ac:dyDescent="0.25">
      <c r="A36" s="7">
        <v>35</v>
      </c>
      <c r="B36" s="7" t="s">
        <v>40</v>
      </c>
      <c r="C36" s="7" t="s">
        <v>78</v>
      </c>
      <c r="D36" s="7" t="s">
        <v>79</v>
      </c>
      <c r="E36" s="7">
        <v>1400</v>
      </c>
      <c r="F36" s="7">
        <v>2</v>
      </c>
      <c r="G36" s="2">
        <v>4983.5180117179116</v>
      </c>
      <c r="H36" s="2">
        <v>6976925.216405076</v>
      </c>
    </row>
    <row r="37" spans="1:8" x14ac:dyDescent="0.25">
      <c r="A37" s="7">
        <v>36</v>
      </c>
      <c r="B37" s="7" t="s">
        <v>41</v>
      </c>
      <c r="C37" s="7" t="s">
        <v>78</v>
      </c>
      <c r="D37" s="7" t="s">
        <v>79</v>
      </c>
      <c r="E37" s="7">
        <v>1400</v>
      </c>
      <c r="F37" s="7">
        <v>2</v>
      </c>
      <c r="G37" s="2">
        <v>4996.854375507326</v>
      </c>
      <c r="H37" s="2">
        <v>6995596.1257102564</v>
      </c>
    </row>
    <row r="38" spans="1:8" x14ac:dyDescent="0.25">
      <c r="A38" s="7">
        <v>37</v>
      </c>
      <c r="B38" s="7" t="s">
        <v>42</v>
      </c>
      <c r="C38" s="7" t="s">
        <v>78</v>
      </c>
      <c r="D38" s="7" t="s">
        <v>79</v>
      </c>
      <c r="E38" s="7">
        <v>1400</v>
      </c>
      <c r="F38" s="7">
        <v>2</v>
      </c>
      <c r="G38" s="2">
        <v>5010.1907392967405</v>
      </c>
      <c r="H38" s="2">
        <v>7014267.0350154368</v>
      </c>
    </row>
    <row r="39" spans="1:8" x14ac:dyDescent="0.25">
      <c r="A39" s="7">
        <v>38</v>
      </c>
      <c r="B39" s="7" t="s">
        <v>43</v>
      </c>
      <c r="C39" s="7" t="s">
        <v>78</v>
      </c>
      <c r="D39" s="7" t="s">
        <v>79</v>
      </c>
      <c r="E39" s="7">
        <v>1400</v>
      </c>
      <c r="F39" s="7">
        <v>2</v>
      </c>
      <c r="G39" s="2">
        <v>4983.5180117179116</v>
      </c>
      <c r="H39" s="2">
        <v>6976925.216405076</v>
      </c>
    </row>
    <row r="40" spans="1:8" x14ac:dyDescent="0.25">
      <c r="A40" s="7">
        <v>39</v>
      </c>
      <c r="B40" s="7" t="s">
        <v>44</v>
      </c>
      <c r="C40" s="7" t="s">
        <v>78</v>
      </c>
      <c r="D40" s="7" t="s">
        <v>79</v>
      </c>
      <c r="E40" s="7">
        <v>1400</v>
      </c>
      <c r="F40" s="7">
        <v>2</v>
      </c>
      <c r="G40" s="2">
        <v>4994.1871027494417</v>
      </c>
      <c r="H40" s="2">
        <v>6991861.9438492181</v>
      </c>
    </row>
    <row r="41" spans="1:8" x14ac:dyDescent="0.25">
      <c r="A41" s="7">
        <v>40</v>
      </c>
      <c r="B41" s="7" t="s">
        <v>45</v>
      </c>
      <c r="C41" s="7" t="s">
        <v>78</v>
      </c>
      <c r="D41" s="7" t="s">
        <v>79</v>
      </c>
      <c r="E41" s="7">
        <v>1400</v>
      </c>
      <c r="F41" s="7">
        <v>2</v>
      </c>
      <c r="G41" s="2">
        <v>5007.5234665388562</v>
      </c>
      <c r="H41" s="2">
        <v>7010532.8531543985</v>
      </c>
    </row>
    <row r="42" spans="1:8" x14ac:dyDescent="0.25">
      <c r="A42" s="7">
        <v>41</v>
      </c>
      <c r="B42" s="7" t="s">
        <v>46</v>
      </c>
      <c r="C42" s="7" t="s">
        <v>78</v>
      </c>
      <c r="D42" s="7" t="s">
        <v>79</v>
      </c>
      <c r="E42" s="7">
        <v>1400</v>
      </c>
      <c r="F42" s="7">
        <v>2</v>
      </c>
      <c r="G42" s="2">
        <v>4593.0148286681288</v>
      </c>
      <c r="H42" s="2">
        <v>6430220.7601353806</v>
      </c>
    </row>
    <row r="43" spans="1:8" x14ac:dyDescent="0.25">
      <c r="A43" s="7">
        <v>42</v>
      </c>
      <c r="B43" s="7" t="s">
        <v>47</v>
      </c>
      <c r="C43" s="7" t="s">
        <v>78</v>
      </c>
      <c r="D43" s="7" t="s">
        <v>79</v>
      </c>
      <c r="E43" s="7">
        <v>1400</v>
      </c>
      <c r="F43" s="7">
        <v>2</v>
      </c>
      <c r="G43" s="2">
        <v>4606.3511924575432</v>
      </c>
      <c r="H43" s="2">
        <v>6448891.66944056</v>
      </c>
    </row>
    <row r="44" spans="1:8" x14ac:dyDescent="0.25">
      <c r="A44" s="7">
        <v>43</v>
      </c>
      <c r="B44" s="7" t="s">
        <v>48</v>
      </c>
      <c r="C44" s="7" t="s">
        <v>78</v>
      </c>
      <c r="D44" s="7" t="s">
        <v>79</v>
      </c>
      <c r="E44" s="7">
        <v>1400</v>
      </c>
      <c r="F44" s="7">
        <v>2</v>
      </c>
      <c r="G44" s="2">
        <v>4579.6784648787143</v>
      </c>
      <c r="H44" s="2">
        <v>6411549.8508302001</v>
      </c>
    </row>
    <row r="45" spans="1:8" x14ac:dyDescent="0.25">
      <c r="A45" s="7">
        <v>44</v>
      </c>
      <c r="B45" s="7" t="s">
        <v>49</v>
      </c>
      <c r="C45" s="7" t="s">
        <v>78</v>
      </c>
      <c r="D45" s="7" t="s">
        <v>79</v>
      </c>
      <c r="E45" s="7">
        <v>1400</v>
      </c>
      <c r="F45" s="7">
        <v>2</v>
      </c>
      <c r="G45" s="2">
        <v>4619.687556246965</v>
      </c>
      <c r="H45" s="2">
        <v>6467562.5787457507</v>
      </c>
    </row>
    <row r="46" spans="1:8" x14ac:dyDescent="0.25">
      <c r="A46" s="7">
        <v>45</v>
      </c>
      <c r="B46" s="7" t="s">
        <v>50</v>
      </c>
      <c r="C46" s="7" t="s">
        <v>78</v>
      </c>
      <c r="D46" s="7" t="s">
        <v>79</v>
      </c>
      <c r="E46" s="7">
        <v>1400</v>
      </c>
      <c r="F46" s="7">
        <v>2</v>
      </c>
      <c r="G46" s="2">
        <v>4590.3475559102371</v>
      </c>
      <c r="H46" s="2">
        <v>6426486.578274332</v>
      </c>
    </row>
    <row r="47" spans="1:8" x14ac:dyDescent="0.25">
      <c r="A47" s="7">
        <v>46</v>
      </c>
      <c r="B47" s="7" t="s">
        <v>51</v>
      </c>
      <c r="C47" s="7" t="s">
        <v>78</v>
      </c>
      <c r="D47" s="7" t="s">
        <v>79</v>
      </c>
      <c r="E47" s="7">
        <v>1400</v>
      </c>
      <c r="F47" s="7">
        <v>2</v>
      </c>
      <c r="G47" s="2">
        <v>4611.6857379733119</v>
      </c>
      <c r="H47" s="2">
        <v>6456360.0331626367</v>
      </c>
    </row>
    <row r="48" spans="1:8" x14ac:dyDescent="0.25">
      <c r="A48" s="7">
        <v>47</v>
      </c>
      <c r="B48" s="7" t="s">
        <v>52</v>
      </c>
      <c r="C48" s="7" t="s">
        <v>78</v>
      </c>
      <c r="D48" s="7" t="s">
        <v>79</v>
      </c>
      <c r="E48" s="7">
        <v>1400</v>
      </c>
      <c r="F48" s="7">
        <v>2</v>
      </c>
      <c r="G48" s="2">
        <v>4614.3530107311963</v>
      </c>
      <c r="H48" s="2">
        <v>6460094.215023675</v>
      </c>
    </row>
    <row r="49" spans="1:8" x14ac:dyDescent="0.25">
      <c r="A49" s="7">
        <v>48</v>
      </c>
      <c r="B49" s="7" t="s">
        <v>53</v>
      </c>
      <c r="C49" s="7" t="s">
        <v>78</v>
      </c>
      <c r="D49" s="7" t="s">
        <v>79</v>
      </c>
      <c r="E49" s="7">
        <v>1400</v>
      </c>
      <c r="F49" s="7">
        <v>2</v>
      </c>
      <c r="G49" s="2">
        <v>4617.0202834890806</v>
      </c>
      <c r="H49" s="2">
        <v>6463828.3968847133</v>
      </c>
    </row>
    <row r="50" spans="1:8" x14ac:dyDescent="0.25">
      <c r="A50" s="7">
        <v>49</v>
      </c>
      <c r="B50" s="7" t="s">
        <v>54</v>
      </c>
      <c r="C50" s="7" t="s">
        <v>78</v>
      </c>
      <c r="D50" s="7" t="s">
        <v>79</v>
      </c>
      <c r="E50" s="7">
        <v>1400</v>
      </c>
      <c r="F50" s="7">
        <v>2</v>
      </c>
      <c r="G50" s="2">
        <v>4641.0257383100252</v>
      </c>
      <c r="H50" s="2">
        <v>6497436.0336340349</v>
      </c>
    </row>
    <row r="51" spans="1:8" x14ac:dyDescent="0.25">
      <c r="A51" s="7">
        <v>50</v>
      </c>
      <c r="B51" s="7" t="s">
        <v>55</v>
      </c>
      <c r="C51" s="7" t="s">
        <v>78</v>
      </c>
      <c r="D51" s="7" t="s">
        <v>79</v>
      </c>
      <c r="E51" s="7">
        <v>1400</v>
      </c>
      <c r="F51" s="7">
        <v>2</v>
      </c>
      <c r="G51" s="2">
        <v>4643.6930110679168</v>
      </c>
      <c r="H51" s="2">
        <v>6501170.2154950835</v>
      </c>
    </row>
    <row r="52" spans="1:8" x14ac:dyDescent="0.25">
      <c r="A52" s="7">
        <v>51</v>
      </c>
      <c r="B52" s="7" t="s">
        <v>56</v>
      </c>
      <c r="C52" s="7" t="s">
        <v>78</v>
      </c>
      <c r="D52" s="7" t="s">
        <v>79</v>
      </c>
      <c r="E52" s="7">
        <v>1400</v>
      </c>
      <c r="F52" s="7">
        <v>2</v>
      </c>
      <c r="G52" s="2">
        <v>4681.0348296782904</v>
      </c>
      <c r="H52" s="2">
        <v>6553448.7615496069</v>
      </c>
    </row>
    <row r="53" spans="1:8" x14ac:dyDescent="0.25">
      <c r="A53" s="7">
        <v>52</v>
      </c>
      <c r="B53" s="7" t="s">
        <v>57</v>
      </c>
      <c r="C53" s="7" t="s">
        <v>78</v>
      </c>
      <c r="D53" s="7" t="s">
        <v>79</v>
      </c>
      <c r="E53" s="7">
        <v>1400</v>
      </c>
      <c r="F53" s="7">
        <v>2</v>
      </c>
      <c r="G53" s="2">
        <v>4683.7021024361748</v>
      </c>
      <c r="H53" s="2">
        <v>6557182.9434106443</v>
      </c>
    </row>
    <row r="54" spans="1:8" x14ac:dyDescent="0.25">
      <c r="A54" s="7">
        <v>53</v>
      </c>
      <c r="B54" s="7" t="s">
        <v>58</v>
      </c>
      <c r="C54" s="7" t="s">
        <v>78</v>
      </c>
      <c r="D54" s="7" t="s">
        <v>79</v>
      </c>
      <c r="E54" s="7">
        <v>1400</v>
      </c>
      <c r="F54" s="7">
        <v>2</v>
      </c>
      <c r="G54" s="2">
        <v>4694.3711934677121</v>
      </c>
      <c r="H54" s="2">
        <v>6572119.6708547967</v>
      </c>
    </row>
    <row r="55" spans="1:8" x14ac:dyDescent="0.25">
      <c r="A55" s="7">
        <v>54</v>
      </c>
      <c r="B55" s="7" t="s">
        <v>59</v>
      </c>
      <c r="C55" s="7" t="s">
        <v>78</v>
      </c>
      <c r="D55" s="7" t="s">
        <v>79</v>
      </c>
      <c r="E55" s="7">
        <v>1400</v>
      </c>
      <c r="F55" s="7">
        <v>2</v>
      </c>
      <c r="G55" s="2">
        <v>4694.3711934677121</v>
      </c>
      <c r="H55" s="2">
        <v>6572119.6708547967</v>
      </c>
    </row>
    <row r="56" spans="1:8" x14ac:dyDescent="0.25">
      <c r="A56" s="7">
        <v>55</v>
      </c>
      <c r="B56" s="7" t="s">
        <v>60</v>
      </c>
      <c r="C56" s="7" t="s">
        <v>78</v>
      </c>
      <c r="D56" s="7" t="s">
        <v>79</v>
      </c>
      <c r="E56" s="7">
        <v>1400</v>
      </c>
      <c r="F56" s="7">
        <v>2</v>
      </c>
      <c r="G56" s="2">
        <v>4667.6984658888759</v>
      </c>
      <c r="H56" s="2">
        <v>6534777.8522444265</v>
      </c>
    </row>
    <row r="57" spans="1:8" x14ac:dyDescent="0.25">
      <c r="A57" s="7">
        <v>56</v>
      </c>
      <c r="B57" s="7" t="s">
        <v>61</v>
      </c>
      <c r="C57" s="7" t="s">
        <v>78</v>
      </c>
      <c r="D57" s="7" t="s">
        <v>79</v>
      </c>
      <c r="E57" s="7">
        <v>1400</v>
      </c>
      <c r="F57" s="7">
        <v>2</v>
      </c>
      <c r="G57" s="2">
        <v>4673.0330114046374</v>
      </c>
      <c r="H57" s="2">
        <v>6542246.215966492</v>
      </c>
    </row>
    <row r="58" spans="1:8" x14ac:dyDescent="0.25">
      <c r="A58" s="7">
        <v>57</v>
      </c>
      <c r="B58" s="7" t="s">
        <v>62</v>
      </c>
      <c r="C58" s="7" t="s">
        <v>78</v>
      </c>
      <c r="D58" s="7" t="s">
        <v>79</v>
      </c>
      <c r="E58" s="7">
        <v>1400</v>
      </c>
      <c r="F58" s="7">
        <v>2</v>
      </c>
      <c r="G58" s="2">
        <v>4641.0257383100252</v>
      </c>
      <c r="H58" s="2">
        <v>6497436.0336340349</v>
      </c>
    </row>
    <row r="59" spans="1:8" x14ac:dyDescent="0.25">
      <c r="A59" s="7">
        <v>58</v>
      </c>
      <c r="B59" s="7" t="s">
        <v>63</v>
      </c>
      <c r="C59" s="7" t="s">
        <v>78</v>
      </c>
      <c r="D59" s="7" t="s">
        <v>79</v>
      </c>
      <c r="E59" s="7">
        <v>1400</v>
      </c>
      <c r="F59" s="7">
        <v>2</v>
      </c>
      <c r="G59" s="2">
        <v>4646.3602838258012</v>
      </c>
      <c r="H59" s="2">
        <v>6504904.3973561218</v>
      </c>
    </row>
    <row r="60" spans="1:8" x14ac:dyDescent="0.25">
      <c r="A60" s="7">
        <v>59</v>
      </c>
      <c r="B60" s="7" t="s">
        <v>64</v>
      </c>
      <c r="C60" s="7" t="s">
        <v>78</v>
      </c>
      <c r="D60" s="7" t="s">
        <v>79</v>
      </c>
      <c r="E60" s="7">
        <v>1400</v>
      </c>
      <c r="F60" s="7">
        <v>2</v>
      </c>
      <c r="G60" s="2">
        <v>5020.8598303282852</v>
      </c>
      <c r="H60" s="2">
        <v>7029203.7624595994</v>
      </c>
    </row>
    <row r="61" spans="1:8" x14ac:dyDescent="0.25">
      <c r="A61" s="7">
        <v>60</v>
      </c>
      <c r="B61" s="7" t="s">
        <v>65</v>
      </c>
      <c r="C61" s="7" t="s">
        <v>78</v>
      </c>
      <c r="D61" s="7" t="s">
        <v>79</v>
      </c>
      <c r="E61" s="7">
        <v>1400</v>
      </c>
      <c r="F61" s="7">
        <v>2</v>
      </c>
      <c r="G61" s="2">
        <v>5034.1961941177069</v>
      </c>
      <c r="H61" s="2">
        <v>7047874.6717647901</v>
      </c>
    </row>
    <row r="62" spans="1:8" x14ac:dyDescent="0.25">
      <c r="A62" s="7">
        <v>61</v>
      </c>
      <c r="B62" s="7" t="s">
        <v>66</v>
      </c>
      <c r="C62" s="7" t="s">
        <v>78</v>
      </c>
      <c r="D62" s="7" t="s">
        <v>80</v>
      </c>
      <c r="E62" s="7">
        <v>10000</v>
      </c>
      <c r="F62" s="7">
        <v>11</v>
      </c>
      <c r="G62" s="5" t="s">
        <v>156</v>
      </c>
      <c r="H62" s="7">
        <v>262773844</v>
      </c>
    </row>
    <row r="63" spans="1:8" x14ac:dyDescent="0.25">
      <c r="A63" s="7">
        <v>62</v>
      </c>
      <c r="B63" s="7" t="s">
        <v>67</v>
      </c>
      <c r="C63" s="7" t="s">
        <v>78</v>
      </c>
      <c r="D63" s="7" t="s">
        <v>81</v>
      </c>
      <c r="E63" s="7">
        <v>13000</v>
      </c>
      <c r="F63" s="7">
        <v>12</v>
      </c>
      <c r="G63" s="5" t="s">
        <v>156</v>
      </c>
      <c r="H63" s="7">
        <v>534725627</v>
      </c>
    </row>
    <row r="64" spans="1:8" x14ac:dyDescent="0.25">
      <c r="A64" s="7">
        <v>63</v>
      </c>
      <c r="B64" s="7" t="s">
        <v>68</v>
      </c>
      <c r="C64" s="7" t="s">
        <v>78</v>
      </c>
      <c r="D64" s="7" t="s">
        <v>82</v>
      </c>
      <c r="E64" s="7">
        <v>12000</v>
      </c>
      <c r="F64" s="7">
        <v>17</v>
      </c>
      <c r="G64" s="8">
        <v>3.43</v>
      </c>
      <c r="H64" s="7">
        <v>41160</v>
      </c>
    </row>
    <row r="65" spans="1:8" x14ac:dyDescent="0.25">
      <c r="A65" s="7">
        <v>64</v>
      </c>
      <c r="B65" s="7" t="s">
        <v>69</v>
      </c>
      <c r="C65" s="7" t="s">
        <v>78</v>
      </c>
      <c r="D65" s="7" t="s">
        <v>83</v>
      </c>
      <c r="E65" s="7">
        <v>6000</v>
      </c>
      <c r="F65" s="7">
        <v>17</v>
      </c>
      <c r="G65" s="8">
        <v>3.43</v>
      </c>
      <c r="H65" s="7">
        <v>20580</v>
      </c>
    </row>
    <row r="66" spans="1:8" x14ac:dyDescent="0.25">
      <c r="A66" s="7">
        <v>65</v>
      </c>
      <c r="B66" s="7" t="s">
        <v>70</v>
      </c>
      <c r="C66" s="7" t="s">
        <v>78</v>
      </c>
      <c r="D66" s="7" t="s">
        <v>90</v>
      </c>
      <c r="E66" s="7">
        <v>25000</v>
      </c>
      <c r="F66" s="7">
        <v>3</v>
      </c>
      <c r="G66" s="8">
        <v>1439.93</v>
      </c>
      <c r="H66" s="7">
        <v>35998250</v>
      </c>
    </row>
    <row r="67" spans="1:8" x14ac:dyDescent="0.25">
      <c r="A67" s="7">
        <v>66</v>
      </c>
      <c r="B67" s="7" t="s">
        <v>71</v>
      </c>
      <c r="C67" s="7" t="s">
        <v>78</v>
      </c>
      <c r="D67" s="7" t="s">
        <v>84</v>
      </c>
      <c r="E67" s="7">
        <v>20000</v>
      </c>
      <c r="F67" s="7">
        <v>14</v>
      </c>
      <c r="G67" s="8">
        <v>1.01</v>
      </c>
      <c r="H67" s="7">
        <v>20200</v>
      </c>
    </row>
    <row r="68" spans="1:8" x14ac:dyDescent="0.25">
      <c r="A68" s="7">
        <v>67</v>
      </c>
      <c r="B68" s="7" t="s">
        <v>72</v>
      </c>
      <c r="C68" s="7" t="s">
        <v>78</v>
      </c>
      <c r="D68" s="7" t="s">
        <v>85</v>
      </c>
      <c r="E68" s="7">
        <v>7000</v>
      </c>
      <c r="F68" s="7">
        <v>10</v>
      </c>
      <c r="G68" s="8">
        <v>7473.56</v>
      </c>
      <c r="H68" s="7">
        <v>52314920</v>
      </c>
    </row>
    <row r="69" spans="1:8" x14ac:dyDescent="0.25">
      <c r="A69" s="7">
        <v>68</v>
      </c>
      <c r="B69" s="7" t="s">
        <v>73</v>
      </c>
      <c r="C69" s="7" t="s">
        <v>78</v>
      </c>
      <c r="D69" s="7" t="s">
        <v>87</v>
      </c>
      <c r="E69" s="7">
        <v>11000</v>
      </c>
      <c r="F69" s="7">
        <v>9</v>
      </c>
      <c r="G69" s="8">
        <v>8.08</v>
      </c>
      <c r="H69" s="7">
        <v>88880</v>
      </c>
    </row>
    <row r="70" spans="1:8" x14ac:dyDescent="0.25">
      <c r="A70" s="7">
        <v>69</v>
      </c>
      <c r="B70" s="7" t="s">
        <v>74</v>
      </c>
      <c r="C70" s="7" t="s">
        <v>78</v>
      </c>
      <c r="D70" s="7" t="s">
        <v>86</v>
      </c>
      <c r="E70" s="7">
        <v>30000</v>
      </c>
      <c r="F70" s="7">
        <v>14</v>
      </c>
      <c r="G70" s="8">
        <v>1.01</v>
      </c>
      <c r="H70" s="7">
        <v>30300</v>
      </c>
    </row>
    <row r="71" spans="1:8" x14ac:dyDescent="0.25">
      <c r="A71" s="7">
        <v>70</v>
      </c>
      <c r="B71" s="7" t="s">
        <v>75</v>
      </c>
      <c r="C71" s="7" t="s">
        <v>78</v>
      </c>
      <c r="D71" s="7" t="s">
        <v>88</v>
      </c>
      <c r="E71" s="7">
        <v>7500</v>
      </c>
      <c r="F71" s="7">
        <v>17</v>
      </c>
      <c r="G71" s="7">
        <v>3.43</v>
      </c>
      <c r="H71" s="7">
        <v>25725</v>
      </c>
    </row>
    <row r="72" spans="1:8" x14ac:dyDescent="0.25">
      <c r="A72" s="7">
        <v>71</v>
      </c>
      <c r="B72" s="7" t="s">
        <v>76</v>
      </c>
      <c r="C72" s="7" t="s">
        <v>78</v>
      </c>
      <c r="D72" s="7" t="s">
        <v>89</v>
      </c>
      <c r="E72" s="7">
        <v>5500</v>
      </c>
      <c r="F72" s="7">
        <v>17</v>
      </c>
      <c r="G72" s="7">
        <v>3.43</v>
      </c>
      <c r="H72" s="7">
        <v>18865</v>
      </c>
    </row>
    <row r="73" spans="1:8" x14ac:dyDescent="0.25">
      <c r="A73" s="7">
        <v>72</v>
      </c>
      <c r="B73" s="7" t="s">
        <v>77</v>
      </c>
      <c r="C73" s="7" t="s">
        <v>78</v>
      </c>
      <c r="D73" s="7" t="s">
        <v>91</v>
      </c>
      <c r="E73" s="7">
        <v>4000</v>
      </c>
      <c r="F73" s="7">
        <v>5</v>
      </c>
      <c r="G73" s="8">
        <v>8943.7000000000007</v>
      </c>
      <c r="H73" s="7">
        <v>35772680</v>
      </c>
    </row>
    <row r="74" spans="1:8" x14ac:dyDescent="0.25">
      <c r="A74" s="7">
        <v>73</v>
      </c>
      <c r="B74" s="7" t="s">
        <v>92</v>
      </c>
      <c r="C74" s="7" t="s">
        <v>78</v>
      </c>
      <c r="D74" s="7" t="s">
        <v>93</v>
      </c>
      <c r="E74" s="7">
        <v>32000</v>
      </c>
      <c r="F74" s="7">
        <v>16</v>
      </c>
      <c r="G74" s="7">
        <v>1</v>
      </c>
      <c r="H74" s="7">
        <v>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Калашникова Дарья</dc:creator>
  <cp:lastModifiedBy>Калашникова Дарья</cp:lastModifiedBy>
  <dcterms:created xsi:type="dcterms:W3CDTF">2024-01-15T03:03:37Z</dcterms:created>
  <dcterms:modified xsi:type="dcterms:W3CDTF">2024-01-23T01:26:41Z</dcterms:modified>
</cp:coreProperties>
</file>