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exceedprops1.sharepoint.com/Shared Documents/Utilities/Reporting/Panel/"/>
    </mc:Choice>
  </mc:AlternateContent>
  <xr:revisionPtr revIDLastSave="78" documentId="11_9A9BE1F3CE656A6BCD75AB5FD85A05C50827CFFB" xr6:coauthVersionLast="47" xr6:coauthVersionMax="47" xr10:uidLastSave="{3D92A025-C509-49B1-B09A-C0FF7AC50B05}"/>
  <bookViews>
    <workbookView xWindow="-108" yWindow="-108" windowWidth="23256" windowHeight="12456" xr2:uid="{00000000-000D-0000-FFFF-FFFF00000000}"/>
  </bookViews>
  <sheets>
    <sheet name="July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1" i="1"/>
  <c r="D17" i="1"/>
  <c r="D18" i="1"/>
  <c r="C18" i="1"/>
  <c r="C17" i="1"/>
  <c r="C11" i="1"/>
  <c r="C12" i="1"/>
  <c r="D12" i="1"/>
  <c r="C13" i="1"/>
  <c r="C14" i="1"/>
  <c r="B14" i="1"/>
  <c r="C16" i="1"/>
  <c r="C15" i="1"/>
  <c r="D15" i="1"/>
  <c r="B15" i="1"/>
  <c r="B16" i="1"/>
  <c r="B12" i="1"/>
  <c r="B13" i="1"/>
  <c r="B11" i="1"/>
  <c r="D3" i="1"/>
  <c r="D4" i="1"/>
  <c r="D13" i="1" s="1"/>
  <c r="D5" i="1"/>
  <c r="D14" i="1" s="1"/>
  <c r="D6" i="1"/>
  <c r="D7" i="1"/>
  <c r="D16" i="1" s="1"/>
  <c r="D8" i="1"/>
  <c r="D9" i="1"/>
  <c r="D10" i="1"/>
  <c r="D2" i="1"/>
  <c r="D11" i="1" s="1"/>
</calcChain>
</file>

<file path=xl/sharedStrings.xml><?xml version="1.0" encoding="utf-8"?>
<sst xmlns="http://schemas.openxmlformats.org/spreadsheetml/2006/main" count="25" uniqueCount="25">
  <si>
    <t>Variable</t>
  </si>
  <si>
    <t>Value</t>
  </si>
  <si>
    <t>MOL Muni Peak</t>
  </si>
  <si>
    <t>MOL Muni Standard</t>
  </si>
  <si>
    <t>MOL Muni OP</t>
  </si>
  <si>
    <t>MOL Muni Max Demand</t>
  </si>
  <si>
    <t>MOL Muni Network Access</t>
  </si>
  <si>
    <t>MOL Muni Fixed Charge</t>
  </si>
  <si>
    <t>Rand</t>
  </si>
  <si>
    <t>Rand Incl</t>
  </si>
  <si>
    <t>MOL Solar Peak</t>
  </si>
  <si>
    <t>MOL Solar Standard</t>
  </si>
  <si>
    <t>MOL Solar OP</t>
  </si>
  <si>
    <t>Muni Peak</t>
  </si>
  <si>
    <t>Muni Standard</t>
  </si>
  <si>
    <t>Muni OP</t>
  </si>
  <si>
    <t>Muni Max Demand</t>
  </si>
  <si>
    <t>Muni Network Access</t>
  </si>
  <si>
    <t>Muni Fixed Charge</t>
  </si>
  <si>
    <t>Muni Water</t>
  </si>
  <si>
    <t>Elec Start Date</t>
  </si>
  <si>
    <t>Elec End Date</t>
  </si>
  <si>
    <t>Water Start Date</t>
  </si>
  <si>
    <t>Water End Date</t>
  </si>
  <si>
    <t>Muni 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</si>
</sst>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\-??_ ;_ @_ "/>
    <numFmt numFmtId="165" formatCode="_ * #,##0.00_ ;_ * \-#,##0.00_ ;_ * &quot;-&quot;??_ ;_ @_ "/>
    <numFmt numFmtId="166" formatCode="_ &quot;R&quot;\ * #,##0.00_ ;_ &quot;R&quot;\ * \-#,##0.00_ ;_ &quot;R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Arial Baltic"/>
      <family val="2"/>
      <charset val="186"/>
    </font>
    <font>
      <u/>
      <sz val="14"/>
      <color theme="10"/>
      <name val="Arial Narrow"/>
      <family val="2"/>
    </font>
    <font>
      <sz val="10"/>
      <color indexed="8"/>
      <name val="Arial"/>
      <family val="2"/>
    </font>
    <font>
      <sz val="14"/>
      <name val="Arial Narrow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8">
    <xf numFmtId="0" fontId="0" fillId="0" borderId="0"/>
    <xf numFmtId="0" fontId="2" fillId="0" borderId="0"/>
    <xf numFmtId="164" fontId="2" fillId="0" borderId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0" fontId="7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3" fillId="3" borderId="0" xfId="1" applyNumberFormat="1" applyFont="1" applyFill="1" applyAlignment="1">
      <alignment horizontal="center"/>
    </xf>
  </cellXfs>
  <cellStyles count="48">
    <cellStyle name="Comma 2" xfId="2" xr:uid="{9755BABB-B5FA-444C-ADB7-9B2A76B0C390}"/>
    <cellStyle name="Comma 3" xfId="3" xr:uid="{521A3412-4843-4869-8812-70E72C49F326}"/>
    <cellStyle name="Currency 2" xfId="4" xr:uid="{BDD20F66-E88D-4533-B839-26FA8D464BD1}"/>
    <cellStyle name="Hyperlink 2" xfId="5" xr:uid="{3A934AB7-0BDA-427F-8E5B-D0B25F0AA196}"/>
    <cellStyle name="Normal" xfId="0" builtinId="0"/>
    <cellStyle name="Normal 10" xfId="6" xr:uid="{355977E3-BF0C-4F84-B6D0-94975C8E64A0}"/>
    <cellStyle name="Normal 11" xfId="7" xr:uid="{BACF9721-3F68-4691-8C22-1806BA4B61C0}"/>
    <cellStyle name="Normal 12" xfId="8" xr:uid="{65F858FE-7DA9-4295-AF91-34CB925B68AB}"/>
    <cellStyle name="Normal 13" xfId="9" xr:uid="{CED308DC-D68F-447F-8B90-C3A443158977}"/>
    <cellStyle name="Normal 14" xfId="10" xr:uid="{4B5008C0-30F7-4A87-AEDB-973C9F52F619}"/>
    <cellStyle name="Normal 15" xfId="11" xr:uid="{C91443BD-697A-4DD6-A722-913CDF075FE8}"/>
    <cellStyle name="Normal 16" xfId="12" xr:uid="{42897FED-2317-443E-AB13-2030A5C62FE0}"/>
    <cellStyle name="Normal 17" xfId="13" xr:uid="{67319E06-F7F4-4B45-85AD-84FFDFF364E9}"/>
    <cellStyle name="Normal 18" xfId="14" xr:uid="{7157787E-4DE5-4CD3-8F89-73DEC98E3926}"/>
    <cellStyle name="Normal 19" xfId="15" xr:uid="{FC38CDA5-B640-4159-88F5-BD65F062081E}"/>
    <cellStyle name="Normal 2" xfId="16" xr:uid="{BC616F4A-7B81-430E-AAC0-231A8E584336}"/>
    <cellStyle name="Normal 2 2" xfId="17" xr:uid="{AE5C7481-D670-46BA-85EF-920F4247EA12}"/>
    <cellStyle name="Normal 2 2 2" xfId="18" xr:uid="{F9D4F045-4262-4591-B6BD-F9F7CA65E764}"/>
    <cellStyle name="Normal 2 3" xfId="19" xr:uid="{98C7F995-D284-47E5-8749-69C785CF66DD}"/>
    <cellStyle name="Normal 3" xfId="20" xr:uid="{B44816A2-6EB0-411E-9170-4B00E122B301}"/>
    <cellStyle name="Normal 4" xfId="21" xr:uid="{A47B5474-E527-4A12-96E0-0946FC41B3EA}"/>
    <cellStyle name="Normal 4 2" xfId="22" xr:uid="{BD57F271-1D83-4F71-B06F-D44CBED2B420}"/>
    <cellStyle name="Normal 4 3" xfId="23" xr:uid="{0ABB152A-F40D-4672-B3CE-87091BA11BDB}"/>
    <cellStyle name="Normal 5" xfId="24" xr:uid="{F70948ED-4E86-4781-BC5F-FE40C57E128C}"/>
    <cellStyle name="Normal 6" xfId="25" xr:uid="{DC8B78FF-6AAD-4F9C-B1C1-58F763F6EAD1}"/>
    <cellStyle name="Normal 6 2" xfId="26" xr:uid="{0138E500-7479-4F61-98D1-4FF858F058B2}"/>
    <cellStyle name="Normal 7" xfId="27" xr:uid="{4E8B7FF6-C756-4965-9BF7-E7B2CA57BECE}"/>
    <cellStyle name="Normal 8" xfId="28" xr:uid="{7DC784DB-08E2-4A84-A8BA-A96023C76B74}"/>
    <cellStyle name="Normal 9" xfId="29" xr:uid="{4196B9A4-1659-48B6-ACD8-16BD5F661643}"/>
    <cellStyle name="Normal_Master File 0-113" xfId="1" xr:uid="{C755CB34-4018-4E39-86F1-DF721FD58FCF}"/>
    <cellStyle name="Note 10" xfId="30" xr:uid="{58752293-F7F1-4996-A29A-431F60522D26}"/>
    <cellStyle name="Note 11" xfId="31" xr:uid="{76BF6218-BF88-49BC-A194-9F481716F3AA}"/>
    <cellStyle name="Note 12" xfId="32" xr:uid="{F8F008AC-3317-400A-8FFE-67E8E73047F2}"/>
    <cellStyle name="Note 13" xfId="33" xr:uid="{A55E9614-1B11-49F3-8081-9500FEADBFE0}"/>
    <cellStyle name="Note 14" xfId="34" xr:uid="{FB8F732F-7173-486A-A0B2-2E44064B73AE}"/>
    <cellStyle name="Note 15" xfId="35" xr:uid="{588CAE3C-FD32-4352-AC1B-C187547D4F4D}"/>
    <cellStyle name="Note 16" xfId="36" xr:uid="{FAB1A549-8E56-474F-AC53-85271DA591BA}"/>
    <cellStyle name="Note 17" xfId="37" xr:uid="{0EECE238-0E5D-47C4-8829-F0DD9A874E24}"/>
    <cellStyle name="Note 18" xfId="38" xr:uid="{BE719727-6547-4247-B78F-FCEEB82EBFB9}"/>
    <cellStyle name="Note 2" xfId="39" xr:uid="{CC950B25-8915-4FD0-B02E-18B903D6C113}"/>
    <cellStyle name="Note 3" xfId="40" xr:uid="{88F7BD4C-8F38-486C-81F0-E0CDBEBFAA85}"/>
    <cellStyle name="Note 4" xfId="41" xr:uid="{F5E5C39D-71DC-411B-B242-A5FC4F5FA1A7}"/>
    <cellStyle name="Note 5" xfId="42" xr:uid="{F6104324-EE24-4023-BBD4-3C7BABB9F419}"/>
    <cellStyle name="Note 6" xfId="43" xr:uid="{8D0A23BF-7B3F-4A87-8672-6EE7BA58FA10}"/>
    <cellStyle name="Note 7" xfId="44" xr:uid="{8F9C7836-3678-4982-B27E-7A6F864D6292}"/>
    <cellStyle name="Note 8" xfId="45" xr:uid="{8610BDB4-E140-4CBC-A520-DCD4D0123F77}"/>
    <cellStyle name="Note 9" xfId="46" xr:uid="{CE01D383-4AB3-4498-8A03-8E2EBAB41CF1}"/>
    <cellStyle name="Percent 2" xfId="47" xr:uid="{55505AF3-742E-46D6-97E0-338B545F12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E9" sqref="E9"/>
    </sheetView>
  </sheetViews>
  <sheetFormatPr defaultRowHeight="14.4" x14ac:dyDescent="0.3"/>
  <cols>
    <col min="1" max="1" width="24.109375" bestFit="1" customWidth="1"/>
    <col min="2" max="2" width="10.5546875" bestFit="1" customWidth="1"/>
    <col min="3" max="4" width="10" bestFit="1" customWidth="1"/>
    <col min="11" max="11" width="14.77734375" bestFit="1" customWidth="1"/>
  </cols>
  <sheetData>
    <row r="1" spans="1:11" x14ac:dyDescent="0.3">
      <c r="A1" t="s">
        <v>0</v>
      </c>
      <c r="B1" t="s">
        <v>1</v>
      </c>
      <c r="C1" t="s">
        <v>8</v>
      </c>
      <c r="D1" t="s">
        <v>9</v>
      </c>
    </row>
    <row r="2" spans="1:11" x14ac:dyDescent="0.3">
      <c r="A2" t="s">
        <v>2</v>
      </c>
      <c r="B2">
        <v>269155.20000000001</v>
      </c>
      <c r="C2">
        <v>1906399.37</v>
      </c>
      <c r="D2">
        <f>C2+C2*0.15</f>
        <v>2192359.2755</v>
      </c>
    </row>
    <row r="3" spans="1:11" x14ac:dyDescent="0.3">
      <c r="A3" t="s">
        <v>3</v>
      </c>
      <c r="B3">
        <v>477343.2</v>
      </c>
      <c r="C3">
        <v>1054403.3899999999</v>
      </c>
      <c r="D3">
        <f t="shared" ref="D3:D10" si="0">C3+C3*0.15</f>
        <v>1212563.8984999999</v>
      </c>
    </row>
    <row r="4" spans="1:11" ht="22.8" x14ac:dyDescent="0.4">
      <c r="A4" t="s">
        <v>4</v>
      </c>
      <c r="B4">
        <v>709039.2</v>
      </c>
      <c r="C4">
        <v>1182251.96</v>
      </c>
      <c r="D4">
        <f t="shared" si="0"/>
        <v>1359589.754</v>
      </c>
      <c r="K4" s="2"/>
    </row>
    <row r="5" spans="1:11" x14ac:dyDescent="0.3">
      <c r="A5" t="s">
        <v>5</v>
      </c>
      <c r="B5">
        <v>3017.3679999999999</v>
      </c>
      <c r="C5">
        <v>424470.05</v>
      </c>
      <c r="D5">
        <f t="shared" si="0"/>
        <v>488140.5575</v>
      </c>
    </row>
    <row r="6" spans="1:11" x14ac:dyDescent="0.3">
      <c r="A6" t="s">
        <v>6</v>
      </c>
      <c r="B6">
        <v>3130.37</v>
      </c>
      <c r="C6">
        <v>377435.32</v>
      </c>
      <c r="D6">
        <f t="shared" si="0"/>
        <v>434050.61800000002</v>
      </c>
    </row>
    <row r="7" spans="1:11" x14ac:dyDescent="0.3">
      <c r="A7" t="s">
        <v>7</v>
      </c>
      <c r="B7">
        <v>3302.3447999999999</v>
      </c>
      <c r="C7">
        <v>3302.34</v>
      </c>
      <c r="D7">
        <f t="shared" si="0"/>
        <v>3797.6910000000003</v>
      </c>
    </row>
    <row r="8" spans="1:11" x14ac:dyDescent="0.3">
      <c r="A8" t="s">
        <v>10</v>
      </c>
      <c r="B8">
        <v>6912.18</v>
      </c>
      <c r="C8">
        <v>48958.28</v>
      </c>
      <c r="D8">
        <f t="shared" si="0"/>
        <v>56302.021999999997</v>
      </c>
      <c r="E8">
        <f>SUM(C8:C10)</f>
        <v>671460.63</v>
      </c>
    </row>
    <row r="9" spans="1:11" x14ac:dyDescent="0.3">
      <c r="A9" t="s">
        <v>11</v>
      </c>
      <c r="B9">
        <v>231610.16</v>
      </c>
      <c r="C9">
        <v>511603.68</v>
      </c>
      <c r="D9">
        <f t="shared" si="0"/>
        <v>588344.23199999996</v>
      </c>
    </row>
    <row r="10" spans="1:11" x14ac:dyDescent="0.3">
      <c r="A10" t="s">
        <v>12</v>
      </c>
      <c r="B10">
        <v>66509.94</v>
      </c>
      <c r="C10">
        <v>110898.67</v>
      </c>
      <c r="D10">
        <f t="shared" si="0"/>
        <v>127533.4705</v>
      </c>
    </row>
    <row r="11" spans="1:11" x14ac:dyDescent="0.3">
      <c r="A11" t="s">
        <v>13</v>
      </c>
      <c r="B11">
        <f>B2+B2*0.06</f>
        <v>285304.51199999999</v>
      </c>
      <c r="C11">
        <f t="shared" ref="C11:D11" si="1">C2+C2*0.06</f>
        <v>2020783.3322000001</v>
      </c>
      <c r="D11">
        <f t="shared" si="1"/>
        <v>2323900.8320300002</v>
      </c>
      <c r="E11">
        <f>SUM(C11:C16)</f>
        <v>5146379.6544999992</v>
      </c>
    </row>
    <row r="12" spans="1:11" x14ac:dyDescent="0.3">
      <c r="A12" t="s">
        <v>14</v>
      </c>
      <c r="B12">
        <f t="shared" ref="B12:D13" si="2">B3+B3*0.06</f>
        <v>505983.79200000002</v>
      </c>
      <c r="C12">
        <f t="shared" si="2"/>
        <v>1117667.5933999999</v>
      </c>
      <c r="D12">
        <f t="shared" si="2"/>
        <v>1285317.7324099999</v>
      </c>
    </row>
    <row r="13" spans="1:11" x14ac:dyDescent="0.3">
      <c r="A13" t="s">
        <v>15</v>
      </c>
      <c r="B13">
        <f t="shared" si="2"/>
        <v>751581.55199999991</v>
      </c>
      <c r="C13">
        <f t="shared" si="2"/>
        <v>1253187.0776</v>
      </c>
      <c r="D13">
        <f t="shared" si="2"/>
        <v>1441165.1392399999</v>
      </c>
    </row>
    <row r="14" spans="1:11" x14ac:dyDescent="0.3">
      <c r="A14" t="s">
        <v>16</v>
      </c>
      <c r="B14">
        <f>B5*0.89</f>
        <v>2685.4575199999999</v>
      </c>
      <c r="C14">
        <f t="shared" ref="C14:D14" si="3">C5*0.89</f>
        <v>377778.34450000001</v>
      </c>
      <c r="D14">
        <f t="shared" si="3"/>
        <v>434445.09617500001</v>
      </c>
    </row>
    <row r="15" spans="1:11" x14ac:dyDescent="0.3">
      <c r="A15" t="s">
        <v>17</v>
      </c>
      <c r="B15">
        <f>B6*0.99</f>
        <v>3099.0663</v>
      </c>
      <c r="C15">
        <f t="shared" ref="C15:D15" si="4">C6*0.99</f>
        <v>373660.96679999999</v>
      </c>
      <c r="D15">
        <f t="shared" si="4"/>
        <v>429710.11181999999</v>
      </c>
    </row>
    <row r="16" spans="1:11" x14ac:dyDescent="0.3">
      <c r="A16" t="s">
        <v>18</v>
      </c>
      <c r="B16">
        <f>B7</f>
        <v>3302.3447999999999</v>
      </c>
      <c r="C16">
        <f t="shared" ref="C16:D16" si="5">C7</f>
        <v>3302.34</v>
      </c>
      <c r="D16">
        <f t="shared" si="5"/>
        <v>3797.6910000000003</v>
      </c>
    </row>
    <row r="17" spans="1:4" x14ac:dyDescent="0.3">
      <c r="A17" t="s">
        <v>19</v>
      </c>
      <c r="B17">
        <v>1600</v>
      </c>
      <c r="C17">
        <f>B17*49.11</f>
        <v>78576</v>
      </c>
      <c r="D17">
        <f t="shared" ref="D17" si="6">D8</f>
        <v>56302.021999999997</v>
      </c>
    </row>
    <row r="18" spans="1:4" x14ac:dyDescent="0.3">
      <c r="A18" t="s">
        <v>24</v>
      </c>
      <c r="B18">
        <v>1600</v>
      </c>
      <c r="C18">
        <f>B18*19.4</f>
        <v>31039.999999999996</v>
      </c>
      <c r="D18">
        <f t="shared" ref="D18" si="7">D9</f>
        <v>588344.23199999996</v>
      </c>
    </row>
    <row r="19" spans="1:4" x14ac:dyDescent="0.3">
      <c r="A19" t="s">
        <v>20</v>
      </c>
      <c r="B19" s="1">
        <v>45839</v>
      </c>
    </row>
    <row r="20" spans="1:4" x14ac:dyDescent="0.3">
      <c r="A20" t="s">
        <v>21</v>
      </c>
      <c r="B20" s="1">
        <v>45870</v>
      </c>
    </row>
    <row r="21" spans="1:4" x14ac:dyDescent="0.3">
      <c r="A21" t="s">
        <v>22</v>
      </c>
      <c r="B21" s="1">
        <v>45839</v>
      </c>
    </row>
    <row r="22" spans="1:4" x14ac:dyDescent="0.3">
      <c r="A22" t="s">
        <v>23</v>
      </c>
      <c r="B22" s="1">
        <v>45870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876370E46D804787290F6C62A52D4E" ma:contentTypeVersion="16" ma:contentTypeDescription="Create a new document." ma:contentTypeScope="" ma:versionID="1811387629ca92c329deeac49bf36288">
  <xsd:schema xmlns:xsd="http://www.w3.org/2001/XMLSchema" xmlns:xs="http://www.w3.org/2001/XMLSchema" xmlns:p="http://schemas.microsoft.com/office/2006/metadata/properties" xmlns:ns2="256c0560-2b18-4382-bc2e-2f1df69afd0f" xmlns:ns3="92c5f329-032a-4816-a099-b59e272abab8" targetNamespace="http://schemas.microsoft.com/office/2006/metadata/properties" ma:root="true" ma:fieldsID="e19e21d4a51bcceb122ce65cb1ec2dc4" ns2:_="" ns3:_="">
    <xsd:import namespace="256c0560-2b18-4382-bc2e-2f1df69afd0f"/>
    <xsd:import namespace="92c5f329-032a-4816-a099-b59e272ab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c0560-2b18-4382-bc2e-2f1df69af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81028fc-0cd5-4c11-8a7e-83f447b16c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c5f329-032a-4816-a099-b59e272abab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34551c1-275b-4d69-86ae-507a2a411d97}" ma:internalName="TaxCatchAll" ma:showField="CatchAllData" ma:web="92c5f329-032a-4816-a099-b59e272aba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6c0560-2b18-4382-bc2e-2f1df69afd0f">
      <Terms xmlns="http://schemas.microsoft.com/office/infopath/2007/PartnerControls"/>
    </lcf76f155ced4ddcb4097134ff3c332f>
    <TaxCatchAll xmlns="92c5f329-032a-4816-a099-b59e272abab8" xsi:nil="true"/>
    <_Flow_SignoffStatus xmlns="256c0560-2b18-4382-bc2e-2f1df69afd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B81137-6195-4A98-AF50-D0664FE4C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6c0560-2b18-4382-bc2e-2f1df69afd0f"/>
    <ds:schemaRef ds:uri="92c5f329-032a-4816-a099-b59e272aba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23A772-696A-42F3-BC22-FDF5959AEE51}">
  <ds:schemaRefs>
    <ds:schemaRef ds:uri="http://schemas.microsoft.com/office/2006/metadata/properties"/>
    <ds:schemaRef ds:uri="http://schemas.microsoft.com/office/infopath/2007/PartnerControls"/>
    <ds:schemaRef ds:uri="256c0560-2b18-4382-bc2e-2f1df69afd0f"/>
    <ds:schemaRef ds:uri="92c5f329-032a-4816-a099-b59e272abab8"/>
  </ds:schemaRefs>
</ds:datastoreItem>
</file>

<file path=customXml/itemProps3.xml><?xml version="1.0" encoding="utf-8"?>
<ds:datastoreItem xmlns:ds="http://schemas.openxmlformats.org/officeDocument/2006/customXml" ds:itemID="{AD644720-BB19-4F0A-94AD-66F1891D76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yalli</dc:creator>
  <cp:lastModifiedBy>yalli</cp:lastModifiedBy>
  <dcterms:created xsi:type="dcterms:W3CDTF">2015-06-05T18:19:34Z</dcterms:created>
  <dcterms:modified xsi:type="dcterms:W3CDTF">2025-09-02T13:45:17Z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0x010100D4876370E46D804787290F6C62A52D4E</vt:lpwstr>
  </property>
  <property fmtid="{D5CDD505-2E9C-101B-9397-08002B2CF9AE}" pid="3" name="MediaServiceImageTags">
    <vt:lpwstr/>
  </property>
</Properties>
</file>