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stane\Documents\"/>
    </mc:Choice>
  </mc:AlternateContent>
  <xr:revisionPtr revIDLastSave="0" documentId="13_ncr:1_{249091CD-E2F4-4ED8-934A-48E624B40578}" xr6:coauthVersionLast="47" xr6:coauthVersionMax="47" xr10:uidLastSave="{00000000-0000-0000-0000-000000000000}"/>
  <bookViews>
    <workbookView xWindow="0" yWindow="600" windowWidth="17280" windowHeight="8880" xr2:uid="{0A65F1C6-D532-4894-8672-E56C5A6CD00D}"/>
  </bookViews>
  <sheets>
    <sheet name="Question 1" sheetId="1" r:id="rId1"/>
    <sheet name="Q2 Table1" sheetId="5" r:id="rId2"/>
    <sheet name="Q2 Table2" sheetId="6" r:id="rId3"/>
    <sheet name="Q2 Table3" sheetId="7" r:id="rId4"/>
    <sheet name="Question 3" sheetId="3" r:id="rId5"/>
    <sheet name="Question 4" sheetId="4" r:id="rId6"/>
  </sheets>
  <definedNames>
    <definedName name="_xlcn.WorksheetConnection_Projetfinal.xlsxTableau41" hidden="1">Tableau4[]</definedName>
    <definedName name="_xlcn.WorksheetConnection_Projetfinal.xlsxTableau71" hidden="1">Tableau7[]</definedName>
  </definedNames>
  <calcPr calcId="191029"/>
  <pivotCaches>
    <pivotCache cacheId="96" r:id="rId7"/>
    <pivotCache cacheId="115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au7" name="Tableau7" connection="WorksheetConnection_Projet final.xlsx!Tableau7"/>
          <x15:modelTable id="Tableau4" name="Tableau4" connection="WorksheetConnection_Projet final.xlsx!Tableau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 a="1"/>
  <c r="E3" i="3" s="1"/>
  <c r="F3" i="3" s="1"/>
  <c r="G3" i="3" s="1"/>
  <c r="E4" i="3" a="1"/>
  <c r="E4" i="3" s="1"/>
  <c r="F4" i="3" s="1"/>
  <c r="G4" i="3" s="1"/>
  <c r="E5" i="3" a="1"/>
  <c r="E5" i="3" s="1"/>
  <c r="F5" i="3" s="1"/>
  <c r="G5" i="3" s="1"/>
  <c r="E6" i="3" a="1"/>
  <c r="E6" i="3" s="1"/>
  <c r="F6" i="3" s="1"/>
  <c r="G6" i="3" s="1"/>
  <c r="E7" i="3" a="1"/>
  <c r="E7" i="3" s="1"/>
  <c r="F7" i="3" s="1"/>
  <c r="G7" i="3" s="1"/>
  <c r="E8" i="3" a="1"/>
  <c r="E8" i="3" s="1"/>
  <c r="F8" i="3" s="1"/>
  <c r="G8" i="3" s="1"/>
  <c r="E9" i="3" a="1"/>
  <c r="E9" i="3" s="1"/>
  <c r="F9" i="3" s="1"/>
  <c r="G9" i="3" s="1"/>
  <c r="E10" i="3" a="1"/>
  <c r="E10" i="3" s="1"/>
  <c r="F10" i="3" s="1"/>
  <c r="G10" i="3" s="1"/>
  <c r="E11" i="3" a="1"/>
  <c r="E11" i="3" s="1"/>
  <c r="F11" i="3" s="1"/>
  <c r="G11" i="3" s="1"/>
  <c r="E12" i="3" a="1"/>
  <c r="E12" i="3" s="1"/>
  <c r="F12" i="3" s="1"/>
  <c r="G12" i="3" s="1"/>
  <c r="E13" i="3" a="1"/>
  <c r="E13" i="3" s="1"/>
  <c r="F13" i="3" s="1"/>
  <c r="G13" i="3" s="1"/>
  <c r="E14" i="3" a="1"/>
  <c r="E14" i="3" s="1"/>
  <c r="F14" i="3" s="1"/>
  <c r="G14" i="3" s="1"/>
  <c r="E15" i="3" a="1"/>
  <c r="E15" i="3" s="1"/>
  <c r="F15" i="3" s="1"/>
  <c r="G15" i="3" s="1"/>
  <c r="E2" i="3" a="1"/>
  <c r="E2" i="3" s="1"/>
  <c r="F2" i="3" s="1"/>
  <c r="G2" i="3" s="1"/>
  <c r="C3" i="4"/>
  <c r="C4" i="4"/>
  <c r="C5" i="4"/>
  <c r="C6" i="4"/>
  <c r="C7" i="4"/>
  <c r="C8" i="4"/>
  <c r="C9" i="4"/>
  <c r="C10" i="4"/>
  <c r="C11" i="4"/>
  <c r="C2" i="4"/>
  <c r="G17" i="3" l="1"/>
  <c r="G19" i="3" s="1"/>
  <c r="G20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40E7E4-0728-41E8-9A74-7A8F8B32F26C}" keepAlive="1" name="ThisWorkbookDataModel" description="Modèle de donnée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CB4387D-EC9C-4AED-BA53-434355B9C423}" name="WorksheetConnection_Projet final.xlsx!Tableau4" type="102" refreshedVersion="7" minRefreshableVersion="5">
    <extLst>
      <ext xmlns:x15="http://schemas.microsoft.com/office/spreadsheetml/2010/11/main" uri="{DE250136-89BD-433C-8126-D09CA5730AF9}">
        <x15:connection id="Tableau4">
          <x15:rangePr sourceName="_xlcn.WorksheetConnection_Projetfinal.xlsxTableau41"/>
        </x15:connection>
      </ext>
    </extLst>
  </connection>
  <connection id="3" xr16:uid="{7E1F80E3-992C-449F-A983-241DDF026899}" name="WorksheetConnection_Projet final.xlsx!Tableau7" type="102" refreshedVersion="7" minRefreshableVersion="5">
    <extLst>
      <ext xmlns:x15="http://schemas.microsoft.com/office/spreadsheetml/2010/11/main" uri="{DE250136-89BD-433C-8126-D09CA5730AF9}">
        <x15:connection id="Tableau7" autoDelete="1">
          <x15:rangePr sourceName="_xlcn.WorksheetConnection_Projetfinal.xlsxTableau7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<sst xmlns="http://schemas.openxmlformats.org/spreadsheetml/2006/main" count="139" uniqueCount="37">
  <si>
    <t>Time (s)</t>
  </si>
  <si>
    <t>Distance (m)</t>
  </si>
  <si>
    <t>Speed (m/s)</t>
  </si>
  <si>
    <t>ID</t>
  </si>
  <si>
    <t>PU</t>
  </si>
  <si>
    <t>QTE</t>
  </si>
  <si>
    <t>PT</t>
  </si>
  <si>
    <t>Remise</t>
  </si>
  <si>
    <t>Val Remise</t>
  </si>
  <si>
    <t>Total à payer</t>
  </si>
  <si>
    <t>Total facture:</t>
  </si>
  <si>
    <t>TVA:</t>
  </si>
  <si>
    <t>Val TVA:</t>
  </si>
  <si>
    <t>TTC:</t>
  </si>
  <si>
    <t>Colonne1</t>
  </si>
  <si>
    <t>Students</t>
  </si>
  <si>
    <t>Ivy League Applicants</t>
  </si>
  <si>
    <t>Mathematics</t>
  </si>
  <si>
    <t>Faculty</t>
  </si>
  <si>
    <t>Étiquettes de lignes</t>
  </si>
  <si>
    <t>Somme de Students</t>
  </si>
  <si>
    <t>Total général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</si>
  <si>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</si>
  <si>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</si>
  <si>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</si>
  <si>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</si>
  <si>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</si>
  <si>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</si>
  <si>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</si>
  <si>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</si>
  <si>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</si>
  <si>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</si>
  <si>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Princeton</t>
  </si>
  <si>
    <t>Psychology</t>
  </si>
  <si>
    <t>Penn State</t>
  </si>
  <si>
    <t>Étiquettes de colonnes</t>
  </si>
  <si>
    <t>Moyenne de Students2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</si>
</sst>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\ #,##0.00\ [$DZD]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4"/>
      <color rgb="FF0079A4"/>
      <name val="Times New Roman"/>
      <family val="1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9" fontId="2" fillId="0" borderId="8" xfId="2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4" xfId="0" applyNumberFormat="1" applyFont="1" applyBorder="1" applyAlignment="1">
      <alignment horizontal="right" vertical="center"/>
    </xf>
    <xf numFmtId="0" fontId="2" fillId="3" borderId="14" xfId="0" applyFont="1" applyFill="1" applyBorder="1" applyAlignment="1">
      <alignment horizontal="center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9" fontId="2" fillId="3" borderId="8" xfId="2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right" vertical="center"/>
    </xf>
    <xf numFmtId="164" fontId="2" fillId="3" borderId="4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2" fillId="0" borderId="11" xfId="0" applyNumberFormat="1" applyFont="1" applyBorder="1" applyAlignment="1">
      <alignment horizontal="right" vertical="center"/>
    </xf>
    <xf numFmtId="9" fontId="2" fillId="0" borderId="13" xfId="0" applyNumberFormat="1" applyFont="1" applyBorder="1" applyAlignment="1">
      <alignment horizontal="right" vertical="center"/>
    </xf>
    <xf numFmtId="164" fontId="2" fillId="0" borderId="17" xfId="0" applyNumberFormat="1" applyFont="1" applyBorder="1" applyAlignment="1">
      <alignment horizontal="right" vertical="center"/>
    </xf>
    <xf numFmtId="164" fontId="3" fillId="3" borderId="20" xfId="0" applyNumberFormat="1" applyFont="1" applyFill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Monétaire" xfId="1" builtinId="4"/>
    <cellStyle name="Normal" xfId="0" builtinId="0"/>
    <cellStyle name="Pourcentage" xfId="2" builtinId="5"/>
  </cellStyles>
  <dxfs count="2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numFmt numFmtId="164" formatCode="\ #,##0.00\ [$DZD]"/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\ #,##0.00\ [$DZD]"/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\ #,##0.00\ [$DZD]"/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\ #,##0.00\ [$DZD]"/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\ #,##0.00\ [$DZD]"/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0079A4"/>
      <color rgb="FF00A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4'!$C$1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'Question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0-4A83-AE36-D6A91C944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241375"/>
        <c:axId val="146243871"/>
      </c:lineChart>
      <c:catAx>
        <c:axId val="1462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3871"/>
        <c:crosses val="autoZero"/>
        <c:auto val="1"/>
        <c:lblAlgn val="ctr"/>
        <c:lblOffset val="100"/>
        <c:noMultiLvlLbl val="0"/>
      </c:catAx>
      <c:valAx>
        <c:axId val="14624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4'!$B$1</c:f>
              <c:strCache>
                <c:ptCount val="1"/>
                <c:pt idx="0">
                  <c:v>Distance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4'!$B$2:$B$11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'Question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5-450F-82B5-F2C96EB1F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39311"/>
        <c:axId val="157235567"/>
      </c:lineChart>
      <c:catAx>
        <c:axId val="15723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35567"/>
        <c:crosses val="autoZero"/>
        <c:auto val="1"/>
        <c:lblAlgn val="ctr"/>
        <c:lblOffset val="100"/>
        <c:noMultiLvlLbl val="0"/>
      </c:catAx>
      <c:valAx>
        <c:axId val="15723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3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179070</xdr:rowOff>
    </xdr:from>
    <xdr:to>
      <xdr:col>5</xdr:col>
      <xdr:colOff>15240</xdr:colOff>
      <xdr:row>27</xdr:row>
      <xdr:rowOff>179070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D869747F-E467-46C8-9063-DEF68CAB4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3810</xdr:rowOff>
    </xdr:from>
    <xdr:to>
      <xdr:col>5</xdr:col>
      <xdr:colOff>15240</xdr:colOff>
      <xdr:row>45</xdr:row>
      <xdr:rowOff>3810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97DAC8C2-4A6D-4BA8-BCCD-1E70A251A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ostane" refreshedDate="45289.814799074076" backgroundQuery="1" createdVersion="7" refreshedVersion="7" minRefreshableVersion="3" recordCount="0" supportSubquery="1" supportAdvancedDrill="1" xr:uid="{59D8CCDD-AC19-43A0-9E8F-FBEEFB756EED}">
  <cacheSource type="external" connectionId="1"/>
  <cacheFields count="3">
    <cacheField name="[Tableau7].[Faculty].[Faculty]" caption="Faculty" numFmtId="0" hierarchy="8" level="1">
      <sharedItems count="5">
        <s v="Arts"/>
        <s v="Economics"/>
        <s v="Mathematics"/>
        <s v="Physics"/>
        <s v="Psychology"/>
      </sharedItems>
    </cacheField>
    <cacheField name="[Measures].[Somme de Students]" caption="Somme de Students" numFmtId="0" hierarchy="13" level="32767"/>
    <cacheField name="[Measures].[Moyenne de Students]" caption="Moyenne de Students" numFmtId="0" hierarchy="15" level="32767"/>
  </cacheFields>
  <cacheHierarchies count="16">
    <cacheHierarchy uniqueName="[Tableau4].[ID]" caption="ID" attribute="1" defaultMemberUniqueName="[Tableau4].[ID].[All]" allUniqueName="[Tableau4].[ID].[All]" dimensionUniqueName="[Tableau4]" displayFolder="" count="0" memberValueDatatype="20" unbalanced="0"/>
    <cacheHierarchy uniqueName="[Tableau4].[PU]" caption="PU" attribute="1" defaultMemberUniqueName="[Tableau4].[PU].[All]" allUniqueName="[Tableau4].[PU].[All]" dimensionUniqueName="[Tableau4]" displayFolder="" count="0" memberValueDatatype="20" unbalanced="0"/>
    <cacheHierarchy uniqueName="[Tableau4].[QTE]" caption="QTE" attribute="1" defaultMemberUniqueName="[Tableau4].[QTE].[All]" allUniqueName="[Tableau4].[QTE].[All]" dimensionUniqueName="[Tableau4]" displayFolder="" count="0" memberValueDatatype="20" unbalanced="0"/>
    <cacheHierarchy uniqueName="[Tableau4].[PT]" caption="PT" attribute="1" defaultMemberUniqueName="[Tableau4].[PT].[All]" allUniqueName="[Tableau4].[PT].[All]" dimensionUniqueName="[Tableau4]" displayFolder="" count="0" memberValueDatatype="20" unbalanced="0"/>
    <cacheHierarchy uniqueName="[Tableau4].[Remise]" caption="Remise" attribute="1" defaultMemberUniqueName="[Tableau4].[Remise].[All]" allUniqueName="[Tableau4].[Remise].[All]" dimensionUniqueName="[Tableau4]" displayFolder="" count="0" memberValueDatatype="5" unbalanced="0"/>
    <cacheHierarchy uniqueName="[Tableau4].[Val Remise]" caption="Val Remise" attribute="1" defaultMemberUniqueName="[Tableau4].[Val Remise].[All]" allUniqueName="[Tableau4].[Val Remise].[All]" dimensionUniqueName="[Tableau4]" displayFolder="" count="0" memberValueDatatype="5" unbalanced="0"/>
    <cacheHierarchy uniqueName="[Tableau4].[Total à payer]" caption="Total à payer" attribute="1" defaultMemberUniqueName="[Tableau4].[Total à payer].[All]" allUniqueName="[Tableau4].[Total à payer].[All]" dimensionUniqueName="[Tableau4]" displayFolder="" count="0" memberValueDatatype="5" unbalanced="0"/>
    <cacheHierarchy uniqueName="[Tableau7].[Students]" caption="Students" attribute="1" defaultMemberUniqueName="[Tableau7].[Students].[All]" allUniqueName="[Tableau7].[Students].[All]" dimensionUniqueName="[Tableau7]" displayFolder="" count="0" memberValueDatatype="20" unbalanced="0"/>
    <cacheHierarchy uniqueName="[Tableau7].[Faculty]" caption="Faculty" attribute="1" defaultMemberUniqueName="[Tableau7].[Faculty].[All]" allUniqueName="[Tableau7].[Faculty].[All]" dimensionUniqueName="[Tableau7]" displayFolder="" count="2" memberValueDatatype="130" unbalanced="0">
      <fieldsUsage count="2">
        <fieldUsage x="-1"/>
        <fieldUsage x="0"/>
      </fieldsUsage>
    </cacheHierarchy>
    <cacheHierarchy uniqueName="[Tableau7].[University]" caption="University" attribute="1" defaultMemberUniqueName="[Tableau7].[University].[All]" allUniqueName="[Tableau7].[University].[All]" dimensionUniqueName="[Tableau7]" displayFolder="" count="0" memberValueDatatype="130" unbalanced="0"/>
    <cacheHierarchy uniqueName="[Measures].[__XL_Count Tableau7]" caption="__XL_Count Tableau7" measure="1" displayFolder="" measureGroup="Tableau7" count="0" hidden="1"/>
    <cacheHierarchy uniqueName="[Measures].[__XL_Count Tableau4]" caption="__XL_Count Tableau4" measure="1" displayFolder="" measureGroup="Tableau4" count="0" hidden="1"/>
    <cacheHierarchy uniqueName="[Measures].[__No measures defined]" caption="__No measures defined" measure="1" displayFolder="" count="0" hidden="1"/>
    <cacheHierarchy uniqueName="[Measures].[Somme de Students]" caption="Somme de Students" measure="1" displayFolder="" measureGroup="Tableau7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omme de PU]" caption="Somme de PU" measure="1" displayFolder="" measureGroup="Tableau4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oyenne de Students]" caption="Moyenne de Students" measure="1" displayFolder="" measureGroup="Tableau7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Tableau4" uniqueName="[Tableau4]" caption="Tableau4"/>
    <dimension name="Tableau7" uniqueName="[Tableau7]" caption="Tableau7"/>
  </dimensions>
  <measureGroups count="2">
    <measureGroup name="Tableau4" caption="Tableau4"/>
    <measureGroup name="Tableau7" caption="Tableau7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tane" refreshedDate="45289.819767592591" createdVersion="7" refreshedVersion="7" minRefreshableVersion="3" recordCount="40" xr:uid="{3183F2CB-1BAA-47A6-B4DC-7E53510DC863}">
  <cacheSource type="worksheet">
    <worksheetSource name="Tableau7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6">
        <s v="Arts"/>
        <s v="Physics"/>
        <s v="Economics"/>
        <s v="Mathematics"/>
        <s v="Psychology"/>
        <s v="Econimics" u="1"/>
      </sharedItems>
    </cacheField>
    <cacheField name="University" numFmtId="0">
      <sharedItems count="11">
        <s v="Yale"/>
        <s v="Brown"/>
        <s v="Dartmouth"/>
        <s v="Harvard"/>
        <s v="Columbia"/>
        <s v="Cornell"/>
        <s v="Princeton"/>
        <s v="Penn State"/>
        <s v="Colombia" u="1"/>
        <s v="Dartmough" u="1"/>
        <s v="Penn Tat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00221F-5BE3-4D63-890E-1DEA37F67A17}" name="Tableau croisé dynamique7" cacheId="96" applyNumberFormats="0" applyBorderFormats="0" applyFontFormats="0" applyPatternFormats="0" applyAlignmentFormats="0" applyWidthHeightFormats="1" dataCaption="Valeurs" updatedVersion="7" minRefreshableVersion="3" useAutoFormatting="1" subtotalHiddenItems="1" itemPrintTitles="1" createdVersion="7" indent="0" outline="1" outlineData="1" multipleFieldFilters="0">
  <location ref="A1:C7" firstHeaderRow="0" firstDataRow="1" firstDataCol="1"/>
  <pivotFields count="3">
    <pivotField axis="axisRow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1" baseField="0" baseItem="0"/>
    <dataField name="Moyenne de Students2" fld="2" subtotal="average" baseField="0" baseItem="0"/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Somme de Students"/>
    <pivotHierarchy dragToData="1"/>
    <pivotHierarchy dragToData="1" caption="Moyenne de Students2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au7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CA5B8-9727-4AA4-8DB6-9E02DC79A5F4}" name="Tableau croisé dynamique10" cacheId="115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1:C10" firstHeaderRow="0" firstDataRow="1" firstDataCol="1"/>
  <pivotFields count="3">
    <pivotField dataField="1" showAll="0"/>
    <pivotField showAll="0"/>
    <pivotField axis="axisRow" showAll="0">
      <items count="12">
        <item x="1"/>
        <item m="1" x="8"/>
        <item x="4"/>
        <item x="5"/>
        <item m="1" x="9"/>
        <item x="2"/>
        <item x="3"/>
        <item x="7"/>
        <item m="1" x="10"/>
        <item x="6"/>
        <item x="0"/>
        <item t="default"/>
      </items>
    </pivotField>
  </pivotFields>
  <rowFields count="1">
    <field x="2"/>
  </rowFields>
  <rowItems count="9">
    <i>
      <x/>
    </i>
    <i>
      <x v="2"/>
    </i>
    <i>
      <x v="3"/>
    </i>
    <i>
      <x v="5"/>
    </i>
    <i>
      <x v="6"/>
    </i>
    <i>
      <x v="7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37260-BEE4-4FA1-ADF8-AF14032CFF38}" name="Tableau croisé dynamique11" cacheId="115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1:G11" firstHeaderRow="1" firstDataRow="2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Col" showAll="0">
      <items count="7">
        <item x="0"/>
        <item m="1" x="5"/>
        <item x="2"/>
        <item x="3"/>
        <item x="1"/>
        <item x="4"/>
        <item t="default"/>
      </items>
    </pivotField>
    <pivotField axis="axisRow" showAll="0">
      <items count="12">
        <item x="1"/>
        <item m="1" x="8"/>
        <item x="4"/>
        <item x="5"/>
        <item m="1" x="9"/>
        <item x="2"/>
        <item x="3"/>
        <item x="7"/>
        <item m="1" x="10"/>
        <item x="6"/>
        <item x="0"/>
        <item t="default"/>
      </items>
    </pivotField>
  </pivotFields>
  <rowFields count="1">
    <field x="2"/>
  </rowFields>
  <rowItems count="9">
    <i>
      <x/>
    </i>
    <i>
      <x v="2"/>
    </i>
    <i>
      <x v="3"/>
    </i>
    <i>
      <x v="5"/>
    </i>
    <i>
      <x v="6"/>
    </i>
    <i>
      <x v="7"/>
    </i>
    <i>
      <x v="9"/>
    </i>
    <i>
      <x v="10"/>
    </i>
    <i t="grand">
      <x/>
    </i>
  </rowItems>
  <colFields count="1">
    <field x="1"/>
  </colFields>
  <colItems count="6">
    <i>
      <x/>
    </i>
    <i>
      <x v="2"/>
    </i>
    <i>
      <x v="3"/>
    </i>
    <i>
      <x v="4"/>
    </i>
    <i>
      <x v="5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DEA023-DBBC-4B36-A9DB-6E8626D84BAE}" name="Tableau7" displayName="Tableau7" ref="A3:C43" totalsRowShown="0" headerRowDxfId="4" dataDxfId="3">
  <tableColumns count="3">
    <tableColumn id="1" xr3:uid="{0C29D516-C6CD-49D8-AA22-81ECC858B7CE}" name="Students" dataDxfId="2"/>
    <tableColumn id="2" xr3:uid="{AC898D40-A159-4883-8654-B2D6E3917780}" name="Faculty" dataDxfId="1"/>
    <tableColumn id="3" xr3:uid="{ADBE072F-A792-424C-8806-EB84CA462F2E}" name="University" dataDxfId="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637F55-7E67-4504-A7B8-58B3BCC025F3}" name="Tableau4" displayName="Tableau4" ref="A1:G15" headerRowDxfId="27" dataDxfId="26" totalsRowDxfId="24" tableBorderDxfId="25">
  <autoFilter ref="A1:G15" xr:uid="{65637F55-7E67-4504-A7B8-58B3BCC025F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338C775-2507-4BE9-990C-88D32FB6E477}" name="ID" totalsRowLabel="Total" dataDxfId="23" totalsRowDxfId="22"/>
    <tableColumn id="2" xr3:uid="{BB3DC5E4-4B14-46FE-8FFA-DE77CBBB8603}" name="PU" dataDxfId="21" totalsRowDxfId="20" dataCellStyle="Monétaire"/>
    <tableColumn id="3" xr3:uid="{CFC8F47D-8A8A-4CCD-BBBC-91A24879C157}" name="QTE" dataDxfId="19" totalsRowDxfId="18"/>
    <tableColumn id="4" xr3:uid="{A9ABC8C1-01EB-4589-A13F-D40953F9D5DF}" name="PT" dataDxfId="17" totalsRowDxfId="16"/>
    <tableColumn id="5" xr3:uid="{513B33D8-7899-446C-BF9B-F2E4F231E3E7}" name="Remise" dataDxfId="15" totalsRowDxfId="14" dataCellStyle="Pourcentage">
      <calculatedColumnFormula array="1">_xlfn.IFS(D2&gt;=1000,10%,D2&gt;=100,5%,D2&gt;=0,0%)</calculatedColumnFormula>
    </tableColumn>
    <tableColumn id="6" xr3:uid="{CA23CDB4-8B86-4B12-A5C4-FB99FD40E80B}" name="Val Remise" dataDxfId="13" totalsRowDxfId="12">
      <calculatedColumnFormula>E2*D2</calculatedColumnFormula>
    </tableColumn>
    <tableColumn id="7" xr3:uid="{9F41C512-8E53-495E-B0BA-12249CB63085}" name="Total à payer" totalsRowFunction="sum" dataDxfId="11" totalsRowDxfId="10">
      <calculatedColumnFormula>D2-F2</calculatedColumnFormula>
    </tableColumn>
  </tableColumns>
  <tableStyleInfo name="TableStyleLight1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191D5-EF21-416A-A6A9-EDEF0C1B4E1B}" name="Tableau1" displayName="Tableau1" ref="A1:C11" totalsRowShown="0" headerRowDxfId="9" dataDxfId="8">
  <tableColumns count="3">
    <tableColumn id="1" xr3:uid="{422DCA4C-F2D7-4AAA-9CCB-5E37A762344F}" name="Time (s)" dataDxfId="7"/>
    <tableColumn id="2" xr3:uid="{BDB45F40-2F4F-4FDF-8F33-82A5886CBCC2}" name="Distance (m)" dataDxfId="6"/>
    <tableColumn id="3" xr3:uid="{A2146D99-234D-45C7-9F07-2D98045A86C0}" name="Speed (m/s)" dataDxfId="5">
      <calculatedColumnFormula>B2/A2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3A7E-CEF4-45F5-9ED7-E3CA2851FAF8}">
  <dimension ref="A1:C44"/>
  <sheetViews>
    <sheetView tabSelected="1" workbookViewId="0">
      <selection activeCell="E40" sqref="E40"/>
    </sheetView>
  </sheetViews>
  <sheetFormatPr baseColWidth="10" defaultRowHeight="14.4" x14ac:dyDescent="0.3"/>
  <cols>
    <col min="2" max="2" width="22.109375" customWidth="1"/>
    <col min="3" max="3" width="22.21875" customWidth="1"/>
  </cols>
  <sheetData>
    <row r="1" spans="1:3" ht="32.4" customHeight="1" x14ac:dyDescent="0.3">
      <c r="A1" s="43" t="s">
        <v>16</v>
      </c>
      <c r="B1" s="43"/>
      <c r="C1" s="43"/>
    </row>
    <row r="2" spans="1:3" ht="3" customHeight="1" x14ac:dyDescent="0.3">
      <c r="A2" s="41"/>
      <c r="B2" s="41"/>
      <c r="C2" s="41"/>
    </row>
    <row r="3" spans="1:3" x14ac:dyDescent="0.3">
      <c r="A3" s="40" t="s">
        <v>15</v>
      </c>
      <c r="B3" s="40" t="s">
        <v>18</v>
      </c>
      <c r="C3" s="40" t="s">
        <v>22</v>
      </c>
    </row>
    <row r="4" spans="1:3" x14ac:dyDescent="0.3">
      <c r="A4" s="40">
        <v>591</v>
      </c>
      <c r="B4" s="42" t="s">
        <v>23</v>
      </c>
      <c r="C4" s="42" t="s">
        <v>24</v>
      </c>
    </row>
    <row r="5" spans="1:3" x14ac:dyDescent="0.3">
      <c r="A5" s="40">
        <v>9567</v>
      </c>
      <c r="B5" s="42" t="s">
        <v>25</v>
      </c>
      <c r="C5" s="42" t="s">
        <v>26</v>
      </c>
    </row>
    <row r="6" spans="1:3" x14ac:dyDescent="0.3">
      <c r="A6" s="40">
        <v>542</v>
      </c>
      <c r="B6" s="42" t="s">
        <v>27</v>
      </c>
      <c r="C6" s="42" t="s">
        <v>28</v>
      </c>
    </row>
    <row r="7" spans="1:3" x14ac:dyDescent="0.3">
      <c r="A7" s="40">
        <v>346</v>
      </c>
      <c r="B7" s="42" t="s">
        <v>27</v>
      </c>
      <c r="C7" s="42" t="s">
        <v>29</v>
      </c>
    </row>
    <row r="8" spans="1:3" x14ac:dyDescent="0.3">
      <c r="A8" s="40">
        <v>849</v>
      </c>
      <c r="B8" s="42" t="s">
        <v>23</v>
      </c>
      <c r="C8" s="42" t="s">
        <v>30</v>
      </c>
    </row>
    <row r="9" spans="1:3" x14ac:dyDescent="0.3">
      <c r="A9" s="40">
        <v>552</v>
      </c>
      <c r="B9" s="42" t="s">
        <v>27</v>
      </c>
      <c r="C9" s="42" t="s">
        <v>31</v>
      </c>
    </row>
    <row r="10" spans="1:3" x14ac:dyDescent="0.3">
      <c r="A10" s="40">
        <v>173</v>
      </c>
      <c r="B10" s="42" t="s">
        <v>23</v>
      </c>
      <c r="C10" s="42" t="s">
        <v>29</v>
      </c>
    </row>
    <row r="11" spans="1:3" x14ac:dyDescent="0.3">
      <c r="A11" s="40">
        <v>1355</v>
      </c>
      <c r="B11" s="42" t="s">
        <v>23</v>
      </c>
      <c r="C11" s="42" t="s">
        <v>31</v>
      </c>
    </row>
    <row r="12" spans="1:3" x14ac:dyDescent="0.3">
      <c r="A12" s="40">
        <v>193</v>
      </c>
      <c r="B12" s="42" t="s">
        <v>17</v>
      </c>
      <c r="C12" s="42" t="s">
        <v>32</v>
      </c>
    </row>
    <row r="13" spans="1:3" x14ac:dyDescent="0.3">
      <c r="A13" s="40">
        <v>615</v>
      </c>
      <c r="B13" s="42" t="s">
        <v>17</v>
      </c>
      <c r="C13" s="42" t="s">
        <v>29</v>
      </c>
    </row>
    <row r="14" spans="1:3" x14ac:dyDescent="0.3">
      <c r="A14" s="40">
        <v>1579</v>
      </c>
      <c r="B14" s="42" t="s">
        <v>17</v>
      </c>
      <c r="C14" s="42" t="s">
        <v>26</v>
      </c>
    </row>
    <row r="15" spans="1:3" x14ac:dyDescent="0.3">
      <c r="A15" s="40">
        <v>547</v>
      </c>
      <c r="B15" s="42" t="s">
        <v>25</v>
      </c>
      <c r="C15" s="42" t="s">
        <v>28</v>
      </c>
    </row>
    <row r="16" spans="1:3" x14ac:dyDescent="0.3">
      <c r="A16" s="40">
        <v>1687</v>
      </c>
      <c r="B16" s="42" t="s">
        <v>33</v>
      </c>
      <c r="C16" s="42" t="s">
        <v>28</v>
      </c>
    </row>
    <row r="17" spans="1:3" x14ac:dyDescent="0.3">
      <c r="A17" s="40">
        <v>972</v>
      </c>
      <c r="B17" s="42" t="s">
        <v>27</v>
      </c>
      <c r="C17" s="42" t="s">
        <v>26</v>
      </c>
    </row>
    <row r="18" spans="1:3" x14ac:dyDescent="0.3">
      <c r="A18" s="40">
        <v>234</v>
      </c>
      <c r="B18" s="42" t="s">
        <v>27</v>
      </c>
      <c r="C18" s="42" t="s">
        <v>34</v>
      </c>
    </row>
    <row r="19" spans="1:3" x14ac:dyDescent="0.3">
      <c r="A19" s="40">
        <v>151</v>
      </c>
      <c r="B19" s="42" t="s">
        <v>33</v>
      </c>
      <c r="C19" s="42" t="s">
        <v>32</v>
      </c>
    </row>
    <row r="20" spans="1:3" x14ac:dyDescent="0.3">
      <c r="A20" s="40">
        <v>1793</v>
      </c>
      <c r="B20" s="42" t="s">
        <v>25</v>
      </c>
      <c r="C20" s="42" t="s">
        <v>30</v>
      </c>
    </row>
    <row r="21" spans="1:3" x14ac:dyDescent="0.3">
      <c r="A21" s="40">
        <v>315</v>
      </c>
      <c r="B21" s="42" t="s">
        <v>33</v>
      </c>
      <c r="C21" s="42" t="s">
        <v>30</v>
      </c>
    </row>
    <row r="22" spans="1:3" x14ac:dyDescent="0.3">
      <c r="A22" s="40">
        <v>618</v>
      </c>
      <c r="B22" s="42" t="s">
        <v>25</v>
      </c>
      <c r="C22" s="42" t="s">
        <v>31</v>
      </c>
    </row>
    <row r="23" spans="1:3" x14ac:dyDescent="0.3">
      <c r="A23" s="40">
        <v>246</v>
      </c>
      <c r="B23" s="42" t="s">
        <v>25</v>
      </c>
      <c r="C23" s="42" t="s">
        <v>24</v>
      </c>
    </row>
    <row r="24" spans="1:3" x14ac:dyDescent="0.3">
      <c r="A24" s="40">
        <v>784</v>
      </c>
      <c r="B24" s="42" t="s">
        <v>25</v>
      </c>
      <c r="C24" s="42" t="s">
        <v>32</v>
      </c>
    </row>
    <row r="25" spans="1:3" x14ac:dyDescent="0.3">
      <c r="A25" s="40">
        <v>316</v>
      </c>
      <c r="B25" s="42" t="s">
        <v>17</v>
      </c>
      <c r="C25" s="42" t="s">
        <v>28</v>
      </c>
    </row>
    <row r="26" spans="1:3" x14ac:dyDescent="0.3">
      <c r="A26" s="40">
        <v>3155</v>
      </c>
      <c r="B26" s="42" t="s">
        <v>23</v>
      </c>
      <c r="C26" s="42" t="s">
        <v>28</v>
      </c>
    </row>
    <row r="27" spans="1:3" x14ac:dyDescent="0.3">
      <c r="A27" s="40">
        <v>318</v>
      </c>
      <c r="B27" s="42" t="s">
        <v>33</v>
      </c>
      <c r="C27" s="42" t="s">
        <v>34</v>
      </c>
    </row>
    <row r="28" spans="1:3" x14ac:dyDescent="0.3">
      <c r="A28" s="40">
        <v>608</v>
      </c>
      <c r="B28" s="42" t="s">
        <v>27</v>
      </c>
      <c r="C28" s="42" t="s">
        <v>30</v>
      </c>
    </row>
    <row r="29" spans="1:3" x14ac:dyDescent="0.3">
      <c r="A29" s="40">
        <v>561</v>
      </c>
      <c r="B29" s="42" t="s">
        <v>23</v>
      </c>
      <c r="C29" s="42" t="s">
        <v>32</v>
      </c>
    </row>
    <row r="30" spans="1:3" x14ac:dyDescent="0.3">
      <c r="A30" s="40">
        <v>357</v>
      </c>
      <c r="B30" s="42" t="s">
        <v>33</v>
      </c>
      <c r="C30" s="42" t="s">
        <v>24</v>
      </c>
    </row>
    <row r="31" spans="1:3" x14ac:dyDescent="0.3">
      <c r="A31" s="40">
        <v>1688</v>
      </c>
      <c r="B31" s="42" t="s">
        <v>17</v>
      </c>
      <c r="C31" s="42" t="s">
        <v>30</v>
      </c>
    </row>
    <row r="32" spans="1:3" x14ac:dyDescent="0.3">
      <c r="A32" s="40">
        <v>972</v>
      </c>
      <c r="B32" s="42" t="s">
        <v>27</v>
      </c>
      <c r="C32" s="42" t="s">
        <v>32</v>
      </c>
    </row>
    <row r="33" spans="1:3" x14ac:dyDescent="0.3">
      <c r="A33" s="40">
        <v>568</v>
      </c>
      <c r="B33" s="42" t="s">
        <v>25</v>
      </c>
      <c r="C33" s="42" t="s">
        <v>34</v>
      </c>
    </row>
    <row r="34" spans="1:3" x14ac:dyDescent="0.3">
      <c r="A34" s="40">
        <v>632</v>
      </c>
      <c r="B34" s="42" t="s">
        <v>17</v>
      </c>
      <c r="C34" s="42" t="s">
        <v>34</v>
      </c>
    </row>
    <row r="35" spans="1:3" x14ac:dyDescent="0.3">
      <c r="A35" s="40">
        <v>551</v>
      </c>
      <c r="B35" s="42" t="s">
        <v>33</v>
      </c>
      <c r="C35" s="42" t="s">
        <v>31</v>
      </c>
    </row>
    <row r="36" spans="1:3" x14ac:dyDescent="0.3">
      <c r="A36" s="40">
        <v>948</v>
      </c>
      <c r="B36" s="42" t="s">
        <v>25</v>
      </c>
      <c r="C36" s="42" t="s">
        <v>29</v>
      </c>
    </row>
    <row r="37" spans="1:3" x14ac:dyDescent="0.3">
      <c r="A37" s="40">
        <v>1358</v>
      </c>
      <c r="B37" s="42" t="s">
        <v>23</v>
      </c>
      <c r="C37" s="42" t="s">
        <v>26</v>
      </c>
    </row>
    <row r="38" spans="1:3" x14ac:dyDescent="0.3">
      <c r="A38" s="40">
        <v>135</v>
      </c>
      <c r="B38" s="42" t="s">
        <v>23</v>
      </c>
      <c r="C38" s="42" t="s">
        <v>34</v>
      </c>
    </row>
    <row r="39" spans="1:3" x14ac:dyDescent="0.3">
      <c r="A39" s="40">
        <v>849</v>
      </c>
      <c r="B39" s="42" t="s">
        <v>17</v>
      </c>
      <c r="C39" s="42" t="s">
        <v>24</v>
      </c>
    </row>
    <row r="40" spans="1:3" x14ac:dyDescent="0.3">
      <c r="A40" s="40">
        <v>158</v>
      </c>
      <c r="B40" s="42" t="s">
        <v>33</v>
      </c>
      <c r="C40" s="42" t="s">
        <v>29</v>
      </c>
    </row>
    <row r="41" spans="1:3" x14ac:dyDescent="0.3">
      <c r="A41" s="40">
        <v>1889</v>
      </c>
      <c r="B41" s="42" t="s">
        <v>17</v>
      </c>
      <c r="C41" s="42" t="s">
        <v>31</v>
      </c>
    </row>
    <row r="42" spans="1:3" x14ac:dyDescent="0.3">
      <c r="A42" s="40">
        <v>651</v>
      </c>
      <c r="B42" s="42" t="s">
        <v>33</v>
      </c>
      <c r="C42" s="42" t="s">
        <v>26</v>
      </c>
    </row>
    <row r="43" spans="1:3" x14ac:dyDescent="0.3">
      <c r="A43" s="40">
        <v>651</v>
      </c>
      <c r="B43" s="42" t="s">
        <v>27</v>
      </c>
      <c r="C43" s="42" t="s">
        <v>24</v>
      </c>
    </row>
    <row r="44" spans="1:3" x14ac:dyDescent="0.3">
      <c r="A44" s="39"/>
      <c r="B44" s="39"/>
      <c r="C44" s="39"/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FDD7-F077-4A74-9446-25187D979CFB}">
  <dimension ref="A1:C7"/>
  <sheetViews>
    <sheetView workbookViewId="0">
      <selection activeCell="A8" sqref="A8"/>
    </sheetView>
  </sheetViews>
  <sheetFormatPr baseColWidth="10" defaultRowHeight="14.4" x14ac:dyDescent="0.3"/>
  <cols>
    <col min="1" max="1" width="19.5546875" bestFit="1" customWidth="1"/>
    <col min="2" max="2" width="18" bestFit="1" customWidth="1"/>
    <col min="3" max="3" width="20.6640625" bestFit="1" customWidth="1"/>
    <col min="4" max="29" width="4" bestFit="1" customWidth="1"/>
    <col min="30" max="38" width="5" bestFit="1" customWidth="1"/>
    <col min="39" max="39" width="11.88671875" bestFit="1" customWidth="1"/>
  </cols>
  <sheetData>
    <row r="1" spans="1:3" x14ac:dyDescent="0.3">
      <c r="A1" s="44" t="s">
        <v>19</v>
      </c>
      <c r="B1" t="s">
        <v>20</v>
      </c>
      <c r="C1" t="s">
        <v>36</v>
      </c>
    </row>
    <row r="2" spans="1:3" x14ac:dyDescent="0.3">
      <c r="A2" s="45" t="s">
        <v>23</v>
      </c>
      <c r="B2" s="46">
        <v>8177</v>
      </c>
      <c r="C2" s="46">
        <v>1022.125</v>
      </c>
    </row>
    <row r="3" spans="1:3" x14ac:dyDescent="0.3">
      <c r="A3" s="45" t="s">
        <v>27</v>
      </c>
      <c r="B3" s="46">
        <v>4877</v>
      </c>
      <c r="C3" s="46">
        <v>609.625</v>
      </c>
    </row>
    <row r="4" spans="1:3" x14ac:dyDescent="0.3">
      <c r="A4" s="45" t="s">
        <v>17</v>
      </c>
      <c r="B4" s="46">
        <v>7761</v>
      </c>
      <c r="C4" s="46">
        <v>970.125</v>
      </c>
    </row>
    <row r="5" spans="1:3" x14ac:dyDescent="0.3">
      <c r="A5" s="45" t="s">
        <v>25</v>
      </c>
      <c r="B5" s="46">
        <v>15071</v>
      </c>
      <c r="C5" s="46">
        <v>1883.875</v>
      </c>
    </row>
    <row r="6" spans="1:3" x14ac:dyDescent="0.3">
      <c r="A6" s="45" t="s">
        <v>33</v>
      </c>
      <c r="B6" s="46">
        <v>4188</v>
      </c>
      <c r="C6" s="46">
        <v>523.5</v>
      </c>
    </row>
    <row r="7" spans="1:3" x14ac:dyDescent="0.3">
      <c r="A7" s="45" t="s">
        <v>21</v>
      </c>
      <c r="B7" s="46">
        <v>40074</v>
      </c>
      <c r="C7" s="46">
        <v>1001.85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D468-8461-40C9-B667-22FDBF0C62ED}">
  <dimension ref="A1:C10"/>
  <sheetViews>
    <sheetView workbookViewId="0">
      <selection activeCell="B27" sqref="B27"/>
    </sheetView>
  </sheetViews>
  <sheetFormatPr baseColWidth="10" defaultRowHeight="14.4" x14ac:dyDescent="0.3"/>
  <cols>
    <col min="1" max="1" width="19.5546875" bestFit="1" customWidth="1"/>
    <col min="2" max="2" width="18" bestFit="1" customWidth="1"/>
    <col min="3" max="3" width="20.6640625" bestFit="1" customWidth="1"/>
  </cols>
  <sheetData>
    <row r="1" spans="1:3" x14ac:dyDescent="0.3">
      <c r="A1" s="44" t="s">
        <v>19</v>
      </c>
      <c r="B1" t="s">
        <v>20</v>
      </c>
      <c r="C1" t="s">
        <v>36</v>
      </c>
    </row>
    <row r="2" spans="1:3" x14ac:dyDescent="0.3">
      <c r="A2" s="45" t="s">
        <v>26</v>
      </c>
      <c r="B2" s="46">
        <v>14127</v>
      </c>
      <c r="C2" s="46">
        <v>2825.4</v>
      </c>
    </row>
    <row r="3" spans="1:3" x14ac:dyDescent="0.3">
      <c r="A3" s="45" t="s">
        <v>30</v>
      </c>
      <c r="B3" s="46">
        <v>5253</v>
      </c>
      <c r="C3" s="46">
        <v>1050.5999999999999</v>
      </c>
    </row>
    <row r="4" spans="1:3" x14ac:dyDescent="0.3">
      <c r="A4" s="45" t="s">
        <v>31</v>
      </c>
      <c r="B4" s="46">
        <v>4965</v>
      </c>
      <c r="C4" s="46">
        <v>993</v>
      </c>
    </row>
    <row r="5" spans="1:3" x14ac:dyDescent="0.3">
      <c r="A5" s="45" t="s">
        <v>28</v>
      </c>
      <c r="B5" s="46">
        <v>6247</v>
      </c>
      <c r="C5" s="46">
        <v>1249.4000000000001</v>
      </c>
    </row>
    <row r="6" spans="1:3" x14ac:dyDescent="0.3">
      <c r="A6" s="45" t="s">
        <v>29</v>
      </c>
      <c r="B6" s="46">
        <v>2240</v>
      </c>
      <c r="C6" s="46">
        <v>448</v>
      </c>
    </row>
    <row r="7" spans="1:3" x14ac:dyDescent="0.3">
      <c r="A7" s="45" t="s">
        <v>34</v>
      </c>
      <c r="B7" s="46">
        <v>1887</v>
      </c>
      <c r="C7" s="46">
        <v>377.4</v>
      </c>
    </row>
    <row r="8" spans="1:3" x14ac:dyDescent="0.3">
      <c r="A8" s="45" t="s">
        <v>32</v>
      </c>
      <c r="B8" s="46">
        <v>2661</v>
      </c>
      <c r="C8" s="46">
        <v>532.20000000000005</v>
      </c>
    </row>
    <row r="9" spans="1:3" x14ac:dyDescent="0.3">
      <c r="A9" s="45" t="s">
        <v>24</v>
      </c>
      <c r="B9" s="46">
        <v>2694</v>
      </c>
      <c r="C9" s="46">
        <v>538.79999999999995</v>
      </c>
    </row>
    <row r="10" spans="1:3" x14ac:dyDescent="0.3">
      <c r="A10" s="45" t="s">
        <v>21</v>
      </c>
      <c r="B10" s="46">
        <v>40074</v>
      </c>
      <c r="C10" s="46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1B6C-843D-4B84-9C1F-C866C31A0516}">
  <dimension ref="A1:G11"/>
  <sheetViews>
    <sheetView workbookViewId="0">
      <selection activeCell="D13" sqref="D13"/>
    </sheetView>
  </sheetViews>
  <sheetFormatPr baseColWidth="10" defaultRowHeight="14.4" x14ac:dyDescent="0.3"/>
  <cols>
    <col min="1" max="1" width="19.5546875" bestFit="1" customWidth="1"/>
    <col min="2" max="2" width="22.33203125" bestFit="1" customWidth="1"/>
    <col min="3" max="3" width="10" bestFit="1" customWidth="1"/>
    <col min="4" max="4" width="12" bestFit="1" customWidth="1"/>
    <col min="5" max="5" width="7.109375" bestFit="1" customWidth="1"/>
    <col min="6" max="6" width="10.5546875" bestFit="1" customWidth="1"/>
    <col min="7" max="7" width="11.88671875" bestFit="1" customWidth="1"/>
  </cols>
  <sheetData>
    <row r="1" spans="1:7" x14ac:dyDescent="0.3">
      <c r="A1" s="44" t="s">
        <v>20</v>
      </c>
      <c r="B1" s="44" t="s">
        <v>35</v>
      </c>
    </row>
    <row r="2" spans="1:7" x14ac:dyDescent="0.3">
      <c r="A2" s="44" t="s">
        <v>19</v>
      </c>
      <c r="B2" t="s">
        <v>23</v>
      </c>
      <c r="C2" t="s">
        <v>27</v>
      </c>
      <c r="D2" t="s">
        <v>17</v>
      </c>
      <c r="E2" t="s">
        <v>25</v>
      </c>
      <c r="F2" t="s">
        <v>33</v>
      </c>
      <c r="G2" t="s">
        <v>21</v>
      </c>
    </row>
    <row r="3" spans="1:7" x14ac:dyDescent="0.3">
      <c r="A3" s="45" t="s">
        <v>26</v>
      </c>
      <c r="B3" s="46">
        <v>1358</v>
      </c>
      <c r="C3" s="46">
        <v>972</v>
      </c>
      <c r="D3" s="46">
        <v>1579</v>
      </c>
      <c r="E3" s="46">
        <v>9567</v>
      </c>
      <c r="F3" s="46">
        <v>651</v>
      </c>
      <c r="G3" s="46">
        <v>14127</v>
      </c>
    </row>
    <row r="4" spans="1:7" x14ac:dyDescent="0.3">
      <c r="A4" s="45" t="s">
        <v>30</v>
      </c>
      <c r="B4" s="46">
        <v>849</v>
      </c>
      <c r="C4" s="46">
        <v>608</v>
      </c>
      <c r="D4" s="46">
        <v>1688</v>
      </c>
      <c r="E4" s="46">
        <v>1793</v>
      </c>
      <c r="F4" s="46">
        <v>315</v>
      </c>
      <c r="G4" s="46">
        <v>5253</v>
      </c>
    </row>
    <row r="5" spans="1:7" x14ac:dyDescent="0.3">
      <c r="A5" s="45" t="s">
        <v>31</v>
      </c>
      <c r="B5" s="46">
        <v>1355</v>
      </c>
      <c r="C5" s="46">
        <v>552</v>
      </c>
      <c r="D5" s="46">
        <v>1889</v>
      </c>
      <c r="E5" s="46">
        <v>618</v>
      </c>
      <c r="F5" s="46">
        <v>551</v>
      </c>
      <c r="G5" s="46">
        <v>4965</v>
      </c>
    </row>
    <row r="6" spans="1:7" x14ac:dyDescent="0.3">
      <c r="A6" s="45" t="s">
        <v>28</v>
      </c>
      <c r="B6" s="46">
        <v>3155</v>
      </c>
      <c r="C6" s="46">
        <v>542</v>
      </c>
      <c r="D6" s="46">
        <v>316</v>
      </c>
      <c r="E6" s="46">
        <v>547</v>
      </c>
      <c r="F6" s="46">
        <v>1687</v>
      </c>
      <c r="G6" s="46">
        <v>6247</v>
      </c>
    </row>
    <row r="7" spans="1:7" x14ac:dyDescent="0.3">
      <c r="A7" s="45" t="s">
        <v>29</v>
      </c>
      <c r="B7" s="46">
        <v>173</v>
      </c>
      <c r="C7" s="46">
        <v>346</v>
      </c>
      <c r="D7" s="46">
        <v>615</v>
      </c>
      <c r="E7" s="46">
        <v>948</v>
      </c>
      <c r="F7" s="46">
        <v>158</v>
      </c>
      <c r="G7" s="46">
        <v>2240</v>
      </c>
    </row>
    <row r="8" spans="1:7" x14ac:dyDescent="0.3">
      <c r="A8" s="45" t="s">
        <v>34</v>
      </c>
      <c r="B8" s="46">
        <v>135</v>
      </c>
      <c r="C8" s="46">
        <v>234</v>
      </c>
      <c r="D8" s="46">
        <v>632</v>
      </c>
      <c r="E8" s="46">
        <v>568</v>
      </c>
      <c r="F8" s="46">
        <v>318</v>
      </c>
      <c r="G8" s="46">
        <v>1887</v>
      </c>
    </row>
    <row r="9" spans="1:7" x14ac:dyDescent="0.3">
      <c r="A9" s="45" t="s">
        <v>32</v>
      </c>
      <c r="B9" s="46">
        <v>561</v>
      </c>
      <c r="C9" s="46">
        <v>972</v>
      </c>
      <c r="D9" s="46">
        <v>193</v>
      </c>
      <c r="E9" s="46">
        <v>784</v>
      </c>
      <c r="F9" s="46">
        <v>151</v>
      </c>
      <c r="G9" s="46">
        <v>2661</v>
      </c>
    </row>
    <row r="10" spans="1:7" x14ac:dyDescent="0.3">
      <c r="A10" s="45" t="s">
        <v>24</v>
      </c>
      <c r="B10" s="46">
        <v>591</v>
      </c>
      <c r="C10" s="46">
        <v>651</v>
      </c>
      <c r="D10" s="46">
        <v>849</v>
      </c>
      <c r="E10" s="46">
        <v>246</v>
      </c>
      <c r="F10" s="46">
        <v>357</v>
      </c>
      <c r="G10" s="46">
        <v>2694</v>
      </c>
    </row>
    <row r="11" spans="1:7" x14ac:dyDescent="0.3">
      <c r="A11" s="45" t="s">
        <v>21</v>
      </c>
      <c r="B11" s="46">
        <v>8177</v>
      </c>
      <c r="C11" s="46">
        <v>4877</v>
      </c>
      <c r="D11" s="46">
        <v>7761</v>
      </c>
      <c r="E11" s="46">
        <v>15071</v>
      </c>
      <c r="F11" s="46">
        <v>4188</v>
      </c>
      <c r="G11" s="46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B13F-EA3B-41A3-A963-7A266927230A}">
  <sheetPr>
    <pageSetUpPr fitToPage="1"/>
  </sheetPr>
  <dimension ref="A1:G21"/>
  <sheetViews>
    <sheetView zoomScaleNormal="100" workbookViewId="0">
      <selection activeCell="G20" sqref="G20"/>
    </sheetView>
  </sheetViews>
  <sheetFormatPr baseColWidth="10" defaultColWidth="11.77734375" defaultRowHeight="14.4" x14ac:dyDescent="0.3"/>
  <cols>
    <col min="1" max="1" width="11.77734375" customWidth="1"/>
    <col min="2" max="2" width="13.33203125" bestFit="1" customWidth="1"/>
    <col min="3" max="3" width="11.88671875" bestFit="1" customWidth="1"/>
    <col min="4" max="4" width="13.33203125" bestFit="1" customWidth="1"/>
    <col min="5" max="5" width="11.88671875" bestFit="1" customWidth="1"/>
    <col min="6" max="6" width="12" customWidth="1"/>
    <col min="7" max="7" width="20.77734375" customWidth="1"/>
  </cols>
  <sheetData>
    <row r="1" spans="1:7" x14ac:dyDescent="0.3">
      <c r="A1" s="2" t="s">
        <v>3</v>
      </c>
      <c r="B1" s="3" t="s">
        <v>4</v>
      </c>
      <c r="C1" s="4" t="s">
        <v>5</v>
      </c>
      <c r="D1" s="5" t="s">
        <v>6</v>
      </c>
      <c r="E1" s="3" t="s">
        <v>7</v>
      </c>
      <c r="F1" s="6" t="s">
        <v>8</v>
      </c>
      <c r="G1" s="7" t="s">
        <v>9</v>
      </c>
    </row>
    <row r="2" spans="1:7" x14ac:dyDescent="0.3">
      <c r="A2" s="12">
        <v>1</v>
      </c>
      <c r="B2" s="13">
        <v>120</v>
      </c>
      <c r="C2" s="14">
        <v>3</v>
      </c>
      <c r="D2" s="15">
        <v>360</v>
      </c>
      <c r="E2" s="16" cm="1">
        <f t="array" ref="E2">_xlfn.IFS(D2&gt;=1000,10%,D2&gt;=100,5%,D2&gt;=0,0%)</f>
        <v>0.05</v>
      </c>
      <c r="F2" s="17">
        <f t="shared" ref="F2:F15" si="0">E2*D2</f>
        <v>18</v>
      </c>
      <c r="G2" s="18">
        <f>D2-F2</f>
        <v>342</v>
      </c>
    </row>
    <row r="3" spans="1:7" x14ac:dyDescent="0.3">
      <c r="A3" s="19">
        <v>2</v>
      </c>
      <c r="B3" s="20">
        <v>56</v>
      </c>
      <c r="C3" s="21">
        <v>5</v>
      </c>
      <c r="D3" s="22">
        <v>280</v>
      </c>
      <c r="E3" s="23" cm="1">
        <f t="array" ref="E3">_xlfn.IFS(D3&gt;=1000,10%,D3&gt;=100,5%,D3&gt;=0,0%)</f>
        <v>0.05</v>
      </c>
      <c r="F3" s="24">
        <f t="shared" si="0"/>
        <v>14</v>
      </c>
      <c r="G3" s="25">
        <f t="shared" ref="G3:G15" si="1">D3-F3</f>
        <v>266</v>
      </c>
    </row>
    <row r="4" spans="1:7" x14ac:dyDescent="0.3">
      <c r="A4" s="12">
        <v>3</v>
      </c>
      <c r="B4" s="13">
        <v>70</v>
      </c>
      <c r="C4" s="14">
        <v>2</v>
      </c>
      <c r="D4" s="15">
        <v>140</v>
      </c>
      <c r="E4" s="16" cm="1">
        <f t="array" ref="E4">_xlfn.IFS(D4&gt;=1000,10%,D4&gt;=100,5%,D4&gt;=0,0%)</f>
        <v>0.05</v>
      </c>
      <c r="F4" s="17">
        <f t="shared" si="0"/>
        <v>7</v>
      </c>
      <c r="G4" s="18">
        <f t="shared" si="1"/>
        <v>133</v>
      </c>
    </row>
    <row r="5" spans="1:7" x14ac:dyDescent="0.3">
      <c r="A5" s="19">
        <v>4</v>
      </c>
      <c r="B5" s="20">
        <v>430</v>
      </c>
      <c r="C5" s="21">
        <v>7</v>
      </c>
      <c r="D5" s="22">
        <v>3010</v>
      </c>
      <c r="E5" s="23" cm="1">
        <f t="array" ref="E5">_xlfn.IFS(D5&gt;=1000,10%,D5&gt;=100,5%,D5&gt;=0,0%)</f>
        <v>0.1</v>
      </c>
      <c r="F5" s="24">
        <f t="shared" si="0"/>
        <v>301</v>
      </c>
      <c r="G5" s="25">
        <f t="shared" si="1"/>
        <v>2709</v>
      </c>
    </row>
    <row r="6" spans="1:7" x14ac:dyDescent="0.3">
      <c r="A6" s="12">
        <v>5</v>
      </c>
      <c r="B6" s="13">
        <v>230</v>
      </c>
      <c r="C6" s="14">
        <v>23</v>
      </c>
      <c r="D6" s="15">
        <v>5290</v>
      </c>
      <c r="E6" s="16" cm="1">
        <f t="array" ref="E6">_xlfn.IFS(D6&gt;=1000,10%,D6&gt;=100,5%,D6&gt;=0,0%)</f>
        <v>0.1</v>
      </c>
      <c r="F6" s="17">
        <f t="shared" si="0"/>
        <v>529</v>
      </c>
      <c r="G6" s="18">
        <f t="shared" si="1"/>
        <v>4761</v>
      </c>
    </row>
    <row r="7" spans="1:7" x14ac:dyDescent="0.3">
      <c r="A7" s="19">
        <v>6</v>
      </c>
      <c r="B7" s="20">
        <v>10</v>
      </c>
      <c r="C7" s="21">
        <v>2</v>
      </c>
      <c r="D7" s="22">
        <v>20</v>
      </c>
      <c r="E7" s="23" cm="1">
        <f t="array" ref="E7">_xlfn.IFS(D7&gt;=1000,10%,D7&gt;=100,5%,D7&gt;=0,0%)</f>
        <v>0</v>
      </c>
      <c r="F7" s="24">
        <f t="shared" si="0"/>
        <v>0</v>
      </c>
      <c r="G7" s="25">
        <f t="shared" si="1"/>
        <v>20</v>
      </c>
    </row>
    <row r="8" spans="1:7" x14ac:dyDescent="0.3">
      <c r="A8" s="12">
        <v>7</v>
      </c>
      <c r="B8" s="13">
        <v>5</v>
      </c>
      <c r="C8" s="14">
        <v>8</v>
      </c>
      <c r="D8" s="15">
        <v>40</v>
      </c>
      <c r="E8" s="16" cm="1">
        <f t="array" ref="E8">_xlfn.IFS(D8&gt;=1000,10%,D8&gt;=100,5%,D8&gt;=0,0%)</f>
        <v>0</v>
      </c>
      <c r="F8" s="17">
        <f t="shared" si="0"/>
        <v>0</v>
      </c>
      <c r="G8" s="18">
        <f t="shared" si="1"/>
        <v>40</v>
      </c>
    </row>
    <row r="9" spans="1:7" x14ac:dyDescent="0.3">
      <c r="A9" s="19">
        <v>8</v>
      </c>
      <c r="B9" s="20">
        <v>5040</v>
      </c>
      <c r="C9" s="21">
        <v>1</v>
      </c>
      <c r="D9" s="22">
        <v>5040</v>
      </c>
      <c r="E9" s="23" cm="1">
        <f t="array" ref="E9">_xlfn.IFS(D9&gt;=1000,10%,D9&gt;=100,5%,D9&gt;=0,0%)</f>
        <v>0.1</v>
      </c>
      <c r="F9" s="24">
        <f t="shared" si="0"/>
        <v>504</v>
      </c>
      <c r="G9" s="25">
        <f t="shared" si="1"/>
        <v>4536</v>
      </c>
    </row>
    <row r="10" spans="1:7" x14ac:dyDescent="0.3">
      <c r="A10" s="12">
        <v>9</v>
      </c>
      <c r="B10" s="13">
        <v>1200</v>
      </c>
      <c r="C10" s="14">
        <v>3</v>
      </c>
      <c r="D10" s="15">
        <v>3600</v>
      </c>
      <c r="E10" s="16" cm="1">
        <f t="array" ref="E10">_xlfn.IFS(D10&gt;=1000,10%,D10&gt;=100,5%,D10&gt;=0,0%)</f>
        <v>0.1</v>
      </c>
      <c r="F10" s="17">
        <f t="shared" si="0"/>
        <v>360</v>
      </c>
      <c r="G10" s="18">
        <f t="shared" si="1"/>
        <v>3240</v>
      </c>
    </row>
    <row r="11" spans="1:7" x14ac:dyDescent="0.3">
      <c r="A11" s="19">
        <v>10</v>
      </c>
      <c r="B11" s="20">
        <v>480</v>
      </c>
      <c r="C11" s="21">
        <v>4</v>
      </c>
      <c r="D11" s="22">
        <v>1920</v>
      </c>
      <c r="E11" s="23" cm="1">
        <f t="array" ref="E11">_xlfn.IFS(D11&gt;=1000,10%,D11&gt;=100,5%,D11&gt;=0,0%)</f>
        <v>0.1</v>
      </c>
      <c r="F11" s="24">
        <f t="shared" si="0"/>
        <v>192</v>
      </c>
      <c r="G11" s="25">
        <f t="shared" si="1"/>
        <v>1728</v>
      </c>
    </row>
    <row r="12" spans="1:7" x14ac:dyDescent="0.3">
      <c r="A12" s="12">
        <v>11</v>
      </c>
      <c r="B12" s="13">
        <v>33</v>
      </c>
      <c r="C12" s="14">
        <v>5</v>
      </c>
      <c r="D12" s="15">
        <v>165</v>
      </c>
      <c r="E12" s="16" cm="1">
        <f t="array" ref="E12">_xlfn.IFS(D12&gt;=1000,10%,D12&gt;=100,5%,D12&gt;=0,0%)</f>
        <v>0.05</v>
      </c>
      <c r="F12" s="17">
        <f t="shared" si="0"/>
        <v>8.25</v>
      </c>
      <c r="G12" s="18">
        <f t="shared" si="1"/>
        <v>156.75</v>
      </c>
    </row>
    <row r="13" spans="1:7" x14ac:dyDescent="0.3">
      <c r="A13" s="19">
        <v>12</v>
      </c>
      <c r="B13" s="20">
        <v>1200</v>
      </c>
      <c r="C13" s="21">
        <v>2</v>
      </c>
      <c r="D13" s="22">
        <v>2400</v>
      </c>
      <c r="E13" s="23" cm="1">
        <f t="array" ref="E13">_xlfn.IFS(D13&gt;=1000,10%,D13&gt;=100,5%,D13&gt;=0,0%)</f>
        <v>0.1</v>
      </c>
      <c r="F13" s="24">
        <f t="shared" si="0"/>
        <v>240</v>
      </c>
      <c r="G13" s="25">
        <f t="shared" si="1"/>
        <v>2160</v>
      </c>
    </row>
    <row r="14" spans="1:7" x14ac:dyDescent="0.3">
      <c r="A14" s="12">
        <v>13</v>
      </c>
      <c r="B14" s="13">
        <v>15</v>
      </c>
      <c r="C14" s="14">
        <v>10</v>
      </c>
      <c r="D14" s="15">
        <v>150</v>
      </c>
      <c r="E14" s="16" cm="1">
        <f t="array" ref="E14">_xlfn.IFS(D14&gt;=1000,10%,D14&gt;=100,5%,D14&gt;=0,0%)</f>
        <v>0.05</v>
      </c>
      <c r="F14" s="17">
        <f t="shared" si="0"/>
        <v>7.5</v>
      </c>
      <c r="G14" s="18">
        <f t="shared" si="1"/>
        <v>142.5</v>
      </c>
    </row>
    <row r="15" spans="1:7" x14ac:dyDescent="0.3">
      <c r="A15" s="19">
        <v>14</v>
      </c>
      <c r="B15" s="20">
        <v>24</v>
      </c>
      <c r="C15" s="21">
        <v>5</v>
      </c>
      <c r="D15" s="22">
        <v>120</v>
      </c>
      <c r="E15" s="23" cm="1">
        <f t="array" ref="E15">_xlfn.IFS(D15&gt;=1000,10%,D15&gt;=100,5%,D15&gt;=0,0%)</f>
        <v>0.05</v>
      </c>
      <c r="F15" s="24">
        <f t="shared" si="0"/>
        <v>6</v>
      </c>
      <c r="G15" s="25">
        <f t="shared" si="1"/>
        <v>114</v>
      </c>
    </row>
    <row r="16" spans="1:7" ht="15" thickBot="1" x14ac:dyDescent="0.35">
      <c r="A16" s="26"/>
      <c r="B16" s="26"/>
      <c r="C16" s="26"/>
      <c r="D16" s="26"/>
      <c r="E16" s="26"/>
      <c r="F16" s="26"/>
      <c r="G16" s="26"/>
    </row>
    <row r="17" spans="1:7" x14ac:dyDescent="0.3">
      <c r="A17" s="26"/>
      <c r="B17" s="26"/>
      <c r="C17" s="26"/>
      <c r="D17" s="26"/>
      <c r="E17" s="31" t="s">
        <v>10</v>
      </c>
      <c r="F17" s="32"/>
      <c r="G17" s="27">
        <f>SUM(G2:G15)</f>
        <v>20348.25</v>
      </c>
    </row>
    <row r="18" spans="1:7" x14ac:dyDescent="0.3">
      <c r="A18" s="26"/>
      <c r="B18" s="26"/>
      <c r="C18" s="26"/>
      <c r="D18" s="26"/>
      <c r="E18" s="33" t="s">
        <v>11</v>
      </c>
      <c r="F18" s="34"/>
      <c r="G18" s="28">
        <v>0.19</v>
      </c>
    </row>
    <row r="19" spans="1:7" ht="15" thickBot="1" x14ac:dyDescent="0.35">
      <c r="A19" s="26"/>
      <c r="B19" s="26"/>
      <c r="C19" s="26"/>
      <c r="D19" s="26"/>
      <c r="E19" s="35" t="s">
        <v>12</v>
      </c>
      <c r="F19" s="36"/>
      <c r="G19" s="29">
        <f>G18*G17</f>
        <v>3866.1675</v>
      </c>
    </row>
    <row r="20" spans="1:7" ht="18.600000000000001" thickBot="1" x14ac:dyDescent="0.35">
      <c r="A20" s="26"/>
      <c r="B20" s="26"/>
      <c r="C20" s="26"/>
      <c r="D20" s="26"/>
      <c r="E20" s="37" t="s">
        <v>13</v>
      </c>
      <c r="F20" s="38"/>
      <c r="G20" s="30">
        <f>SUM(G17,G19)</f>
        <v>24214.4175</v>
      </c>
    </row>
    <row r="21" spans="1:7" x14ac:dyDescent="0.3">
      <c r="E21" s="1"/>
      <c r="F21" s="1"/>
      <c r="G21" s="1"/>
    </row>
  </sheetData>
  <mergeCells count="4">
    <mergeCell ref="E17:F17"/>
    <mergeCell ref="E18:F18"/>
    <mergeCell ref="E19:F19"/>
    <mergeCell ref="E20:F20"/>
  </mergeCells>
  <pageMargins left="0.7" right="0.7" top="0.75" bottom="0.75" header="0.3" footer="0.3"/>
  <pageSetup paperSize="9" scale="92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CE53-52B9-463B-9B53-CA3AC90DFBCF}">
  <sheetPr>
    <pageSetUpPr fitToPage="1"/>
  </sheetPr>
  <dimension ref="A1:C11"/>
  <sheetViews>
    <sheetView workbookViewId="0">
      <selection activeCell="F4" sqref="F4"/>
    </sheetView>
  </sheetViews>
  <sheetFormatPr baseColWidth="10" defaultRowHeight="14.4" x14ac:dyDescent="0.3"/>
  <cols>
    <col min="1" max="3" width="14.44140625" customWidth="1"/>
  </cols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 s="10">
        <v>1</v>
      </c>
      <c r="B2" s="10">
        <v>5</v>
      </c>
      <c r="C2" s="10">
        <f>B2/A2</f>
        <v>5</v>
      </c>
    </row>
    <row r="3" spans="1:3" x14ac:dyDescent="0.3">
      <c r="A3" s="8">
        <v>2</v>
      </c>
      <c r="B3" s="8">
        <v>10</v>
      </c>
      <c r="C3" s="8">
        <f t="shared" ref="C3:C11" si="0">B3/A3</f>
        <v>5</v>
      </c>
    </row>
    <row r="4" spans="1:3" x14ac:dyDescent="0.3">
      <c r="A4" s="10">
        <v>3</v>
      </c>
      <c r="B4" s="10">
        <v>17</v>
      </c>
      <c r="C4" s="10">
        <f t="shared" si="0"/>
        <v>5.666666666666667</v>
      </c>
    </row>
    <row r="5" spans="1:3" x14ac:dyDescent="0.3">
      <c r="A5" s="8">
        <v>4</v>
      </c>
      <c r="B5" s="8">
        <v>27</v>
      </c>
      <c r="C5" s="8">
        <f t="shared" si="0"/>
        <v>6.75</v>
      </c>
    </row>
    <row r="6" spans="1:3" x14ac:dyDescent="0.3">
      <c r="A6" s="10">
        <v>5</v>
      </c>
      <c r="B6" s="10">
        <v>37</v>
      </c>
      <c r="C6" s="10">
        <f t="shared" si="0"/>
        <v>7.4</v>
      </c>
    </row>
    <row r="7" spans="1:3" x14ac:dyDescent="0.3">
      <c r="A7" s="8">
        <v>6</v>
      </c>
      <c r="B7" s="8">
        <v>49</v>
      </c>
      <c r="C7" s="8">
        <f t="shared" si="0"/>
        <v>8.1666666666666661</v>
      </c>
    </row>
    <row r="8" spans="1:3" x14ac:dyDescent="0.3">
      <c r="A8" s="10">
        <v>7</v>
      </c>
      <c r="B8" s="10">
        <v>63</v>
      </c>
      <c r="C8" s="10">
        <f t="shared" si="0"/>
        <v>9</v>
      </c>
    </row>
    <row r="9" spans="1:3" x14ac:dyDescent="0.3">
      <c r="A9" s="8">
        <v>8</v>
      </c>
      <c r="B9" s="8">
        <v>75</v>
      </c>
      <c r="C9" s="8">
        <f t="shared" si="0"/>
        <v>9.375</v>
      </c>
    </row>
    <row r="10" spans="1:3" x14ac:dyDescent="0.3">
      <c r="A10" s="10">
        <v>9</v>
      </c>
      <c r="B10" s="10">
        <v>83</v>
      </c>
      <c r="C10" s="10">
        <f t="shared" si="0"/>
        <v>9.2222222222222214</v>
      </c>
    </row>
    <row r="11" spans="1:3" x14ac:dyDescent="0.3">
      <c r="A11" s="9">
        <v>10</v>
      </c>
      <c r="B11" s="9">
        <v>91</v>
      </c>
      <c r="C11" s="9">
        <f t="shared" si="0"/>
        <v>9.1</v>
      </c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0D3D2-1ED4-4183-8633-5DCAD26C59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Question 1</vt:lpstr>
      <vt:lpstr>Q2 Table1</vt:lpstr>
      <vt:lpstr>Q2 Table2</vt:lpstr>
      <vt:lpstr>Q2 Table3</vt:lpstr>
      <vt:lpstr>Question 3</vt:lpstr>
      <vt:lpstr>Question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rostane</dc:creator>
  <cp:lastModifiedBy>rostane</cp:lastModifiedBy>
  <cp:lastPrinted>2023-12-28T21:04:58Z</cp:lastPrinted>
  <dcterms:created xsi:type="dcterms:W3CDTF">2023-12-28T18:39:25Z</dcterms:created>
  <dcterms:modified xsi:type="dcterms:W3CDTF">2023-12-29T19:51:48Z</dcterms:modified>
</cp:coreProperties>
</file>