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Austral Group\g-mendoz\Proyectos Austral\COISHCO\12. Reemplazar actual sistema de control automatico alimentación de agua caldero 1 de 2000 BHP\"/>
    </mc:Choice>
  </mc:AlternateContent>
  <xr:revisionPtr revIDLastSave="0" documentId="13_ncr:1_{4BAFDA69-500B-4B2E-A943-9FF883768B86}" xr6:coauthVersionLast="47" xr6:coauthVersionMax="47" xr10:uidLastSave="{00000000-0000-0000-0000-000000000000}"/>
  <bookViews>
    <workbookView xWindow="-108" yWindow="-108" windowWidth="23256" windowHeight="12456" xr2:uid="{33BB8D3B-1E17-4A14-8C88-6693121B9E1B}"/>
  </bookViews>
  <sheets>
    <sheet name="5005750 Servicios" sheetId="1" r:id="rId1"/>
    <sheet name="5005750 Comp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J6" i="2" s="1"/>
  <c r="J7" i="2"/>
  <c r="J8" i="2"/>
  <c r="J9" i="2"/>
  <c r="J10" i="2"/>
  <c r="J21" i="1"/>
  <c r="J22" i="1"/>
  <c r="I15" i="2" l="1"/>
  <c r="I12" i="1"/>
  <c r="H12" i="1"/>
  <c r="F18" i="1" l="1"/>
  <c r="F19" i="1"/>
  <c r="F21" i="1" l="1"/>
</calcChain>
</file>

<file path=xl/sharedStrings.xml><?xml version="1.0" encoding="utf-8"?>
<sst xmlns="http://schemas.openxmlformats.org/spreadsheetml/2006/main" count="69" uniqueCount="50">
  <si>
    <t xml:space="preserve">ODM </t>
  </si>
  <si>
    <t>SOLPED</t>
  </si>
  <si>
    <t>O. SERVICIO</t>
  </si>
  <si>
    <t>DESCRIPCIÓN</t>
  </si>
  <si>
    <t>HES</t>
  </si>
  <si>
    <t>PEDIDO</t>
  </si>
  <si>
    <t>COSTO US $</t>
  </si>
  <si>
    <t>PROVEEDOR</t>
  </si>
  <si>
    <t>STATUS</t>
  </si>
  <si>
    <t>CANT</t>
  </si>
  <si>
    <t>P.U. US $</t>
  </si>
  <si>
    <t>OBSERVACIÓN</t>
  </si>
  <si>
    <t>Pos.</t>
  </si>
  <si>
    <t>COSTO US$</t>
  </si>
  <si>
    <t>OBSERVACIONES</t>
  </si>
  <si>
    <t>FECHA:</t>
  </si>
  <si>
    <t>E. COMPRAS</t>
  </si>
  <si>
    <t>E. Compras</t>
  </si>
  <si>
    <t>TOTAL</t>
  </si>
  <si>
    <t>PRESUPUESTO US $</t>
  </si>
  <si>
    <t>REAL</t>
  </si>
  <si>
    <t>COMPROMETIDO EN SERVICIOS</t>
  </si>
  <si>
    <t>COMPROMETIDO EN COMPRAS</t>
  </si>
  <si>
    <t>VALOR STOCK</t>
  </si>
  <si>
    <t>SALDO</t>
  </si>
  <si>
    <t>CODIGO</t>
  </si>
  <si>
    <t>1 US $ =</t>
  </si>
  <si>
    <t>COSTO S/.</t>
  </si>
  <si>
    <t>I. Arce</t>
  </si>
  <si>
    <t>Fecha</t>
  </si>
  <si>
    <t>SAP</t>
  </si>
  <si>
    <t>Comprometido Servicios</t>
  </si>
  <si>
    <t>Comprometido Compras</t>
  </si>
  <si>
    <t>Valor Stock</t>
  </si>
  <si>
    <t>CONTROL</t>
  </si>
  <si>
    <t>CAMBIAR CONTROL AUTOMATICO DE INGRESO DE AGUA A CALDERO 01</t>
  </si>
  <si>
    <t>Instalación de sistema automático de ingreso de agua a Caldero 1 de 2000 BH</t>
  </si>
  <si>
    <t>HMF</t>
  </si>
  <si>
    <t>STEAM SERVICE</t>
  </si>
  <si>
    <t>Fabricación tablero sistema alimentación agua caldero 1</t>
  </si>
  <si>
    <t>J. Bazan</t>
  </si>
  <si>
    <t>VALVULA GLOBO MARCA: SPIRAX SARCO, MODELO: LEA33, ACCIONAMIENTO: ACTUADOR NEUMATICO PN9000, ELECTROPOSICIONADOR SP7-10, DIAMETRO</t>
  </si>
  <si>
    <t>PREAMPLIFICADOR PARA SONDA DE NIVEL CAPACITIVO, MODELO: PA420, MATERIAL: ACERO INOXIDABLE AUSTENITICO SERIE: 300, MARCA: SPIRAX</t>
  </si>
  <si>
    <t>VALV. ESFERA, ACERO AL CARBONO, BOLA 316SS, AST. PTFE REF., 1/2" NPT, M10S2 SPIRAX SARCO</t>
  </si>
  <si>
    <t>SENSOR NIVEL LIQUIDOS TIPO: CAPACITIVA, MARCA: SPIRAX SARCO, MODELO: LP20, PRESION (BAR): 32, TEMPERATURA (°C): 239, LONGITUD SO</t>
  </si>
  <si>
    <t>VALVULA DE REGULACION DE PRESION MARCA: EMERSON, MODELO: 20, TIPO: ALIVIO, MATERIAL: BRONCE, PRESION DE TRABAJO (Bar): 0.07 - 20</t>
  </si>
  <si>
    <t>VALVULA DE GLOBO DE 1 1/2" API 602</t>
  </si>
  <si>
    <t>No genera la Solped</t>
  </si>
  <si>
    <t>Se trasladó a otro Capex</t>
  </si>
  <si>
    <t>CULMINADO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</si>
</sst>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4" fontId="4" fillId="3" borderId="1" xfId="0" applyNumberFormat="1" applyFont="1" applyFill="1" applyBorder="1"/>
    <xf numFmtId="0" fontId="2" fillId="0" borderId="0" xfId="0" applyFont="1" applyAlignment="1">
      <alignment horizontal="right"/>
    </xf>
    <xf numFmtId="4" fontId="0" fillId="0" borderId="2" xfId="0" applyNumberFormat="1" applyBorder="1"/>
    <xf numFmtId="4" fontId="1" fillId="3" borderId="1" xfId="0" applyNumberFormat="1" applyFont="1" applyFill="1" applyBorder="1"/>
    <xf numFmtId="0" fontId="6" fillId="0" borderId="0" xfId="0" applyFont="1" applyAlignment="1">
      <alignment horizontal="right"/>
    </xf>
    <xf numFmtId="14" fontId="7" fillId="0" borderId="0" xfId="0" applyNumberFormat="1" applyFont="1"/>
    <xf numFmtId="0" fontId="8" fillId="0" borderId="0" xfId="0" applyFont="1" applyAlignment="1">
      <alignment horizontal="right"/>
    </xf>
    <xf numFmtId="4" fontId="4" fillId="0" borderId="0" xfId="0" applyNumberFormat="1" applyFont="1"/>
    <xf numFmtId="0" fontId="0" fillId="0" borderId="0" xfId="0" applyAlignment="1">
      <alignment horizontal="right"/>
    </xf>
    <xf numFmtId="4" fontId="0" fillId="4" borderId="0" xfId="0" applyNumberFormat="1" applyFill="1"/>
    <xf numFmtId="0" fontId="8" fillId="0" borderId="0" xfId="0" applyFont="1"/>
    <xf numFmtId="0" fontId="7" fillId="0" borderId="0" xfId="0" applyFont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164" fontId="7" fillId="0" borderId="0" xfId="0" applyNumberFormat="1" applyFont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" fontId="0" fillId="5" borderId="1" xfId="0" applyNumberFormat="1" applyFill="1" applyBorder="1" applyAlignment="1">
      <alignment vertical="center"/>
    </xf>
    <xf numFmtId="0" fontId="0" fillId="5" borderId="1" xfId="0" applyFill="1" applyBorder="1"/>
    <xf numFmtId="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883920</xdr:colOff>
      <xdr:row>31</xdr:row>
      <xdr:rowOff>7620</xdr:rowOff>
    </xdr:from>
    <xdr:to>
      <xdr:col>9</xdr:col>
      <xdr:colOff>97978</xdr:colOff>
      <xdr:row>73</xdr:row>
      <xdr:rowOff>128724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F5FE11-80DD-01A7-E138-7F0F5AC37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3280" y="5440680"/>
          <a:ext cx="5896798" cy="780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2F6A-717B-45E1-AF21-25DEC0FA57D6}">
  <dimension ref="A1:L25"/>
  <sheetViews>
    <sheetView showGridLines="0" tabSelected="1" workbookViewId="0">
      <selection activeCell="J16" sqref="J16"/>
    </sheetView>
  </sheetViews>
  <sheetFormatPr baseColWidth="10" defaultRowHeight="14.4" x14ac:dyDescent="0.3"/>
  <cols>
    <col min="2" max="2" width="7.33203125" customWidth="1"/>
    <col min="4" max="4" width="6" customWidth="1"/>
    <col min="5" max="5" width="47" customWidth="1"/>
    <col min="6" max="6" width="13.109375" customWidth="1"/>
    <col min="7" max="7" width="11.77734375" customWidth="1"/>
    <col min="8" max="9" width="12.77734375" customWidth="1"/>
    <col min="11" max="11" width="30.88671875" customWidth="1"/>
  </cols>
  <sheetData>
    <row r="1" spans="1:12" ht="18" x14ac:dyDescent="0.35">
      <c r="C1" s="10"/>
    </row>
    <row r="2" spans="1:12" ht="18" x14ac:dyDescent="0.35">
      <c r="A2" t="s">
        <v>0</v>
      </c>
      <c r="C2" s="10">
        <v>5005750</v>
      </c>
      <c r="E2" s="10" t="s">
        <v>35</v>
      </c>
    </row>
    <row r="3" spans="1:12" x14ac:dyDescent="0.3">
      <c r="A3" t="s">
        <v>15</v>
      </c>
      <c r="C3" s="2">
        <v>45530</v>
      </c>
    </row>
    <row r="4" spans="1:12" x14ac:dyDescent="0.3">
      <c r="C4" s="2"/>
    </row>
    <row r="5" spans="1:12" x14ac:dyDescent="0.3">
      <c r="A5" s="7" t="s">
        <v>1</v>
      </c>
      <c r="B5" s="7" t="s">
        <v>12</v>
      </c>
      <c r="C5" s="7" t="s">
        <v>2</v>
      </c>
      <c r="D5" s="7" t="s">
        <v>12</v>
      </c>
      <c r="E5" s="7" t="s">
        <v>3</v>
      </c>
      <c r="F5" s="7" t="s">
        <v>16</v>
      </c>
      <c r="G5" s="7" t="s">
        <v>7</v>
      </c>
      <c r="H5" s="7" t="s">
        <v>13</v>
      </c>
      <c r="I5" s="7" t="s">
        <v>27</v>
      </c>
      <c r="J5" s="7" t="s">
        <v>4</v>
      </c>
      <c r="K5" s="7" t="s">
        <v>14</v>
      </c>
    </row>
    <row r="6" spans="1:12" ht="28.8" x14ac:dyDescent="0.3">
      <c r="A6" s="31">
        <v>30056220</v>
      </c>
      <c r="B6" s="31">
        <v>10</v>
      </c>
      <c r="C6" s="31">
        <v>70063082</v>
      </c>
      <c r="D6" s="31">
        <v>10</v>
      </c>
      <c r="E6" s="32" t="s">
        <v>36</v>
      </c>
      <c r="F6" s="31" t="s">
        <v>28</v>
      </c>
      <c r="G6" s="32" t="s">
        <v>38</v>
      </c>
      <c r="H6" s="33">
        <v>4500</v>
      </c>
      <c r="I6" s="33"/>
      <c r="J6" s="31">
        <v>1000682249</v>
      </c>
      <c r="K6" s="31" t="s">
        <v>49</v>
      </c>
    </row>
    <row r="7" spans="1:12" x14ac:dyDescent="0.3">
      <c r="A7" s="34">
        <v>30056761</v>
      </c>
      <c r="B7" s="34">
        <v>10</v>
      </c>
      <c r="C7" s="34">
        <v>70063542</v>
      </c>
      <c r="D7" s="34">
        <v>10</v>
      </c>
      <c r="E7" s="34" t="s">
        <v>39</v>
      </c>
      <c r="F7" s="34" t="s">
        <v>40</v>
      </c>
      <c r="G7" s="34" t="s">
        <v>37</v>
      </c>
      <c r="H7" s="35">
        <v>2500</v>
      </c>
      <c r="I7" s="35"/>
      <c r="J7" s="34">
        <v>1000684638</v>
      </c>
      <c r="K7" s="34" t="s">
        <v>49</v>
      </c>
    </row>
    <row r="8" spans="1:12" x14ac:dyDescent="0.3">
      <c r="A8" s="8"/>
      <c r="B8" s="8"/>
      <c r="C8" s="8"/>
      <c r="D8" s="8"/>
      <c r="E8" s="8"/>
      <c r="F8" s="8"/>
      <c r="G8" s="8"/>
      <c r="H8" s="9"/>
      <c r="I8" s="9"/>
      <c r="J8" s="8"/>
      <c r="K8" s="8"/>
    </row>
    <row r="9" spans="1:12" x14ac:dyDescent="0.3">
      <c r="A9" s="8"/>
      <c r="B9" s="8"/>
      <c r="C9" s="8"/>
      <c r="D9" s="8"/>
      <c r="E9" s="8"/>
      <c r="F9" s="8"/>
      <c r="G9" s="8"/>
      <c r="H9" s="9"/>
      <c r="I9" s="9"/>
      <c r="J9" s="8"/>
      <c r="K9" s="8"/>
    </row>
    <row r="10" spans="1:12" x14ac:dyDescent="0.3">
      <c r="A10" s="8"/>
      <c r="B10" s="8"/>
      <c r="C10" s="8"/>
      <c r="D10" s="8"/>
      <c r="E10" s="8"/>
      <c r="F10" s="8"/>
      <c r="G10" s="8"/>
      <c r="H10" s="9"/>
      <c r="I10" s="9"/>
      <c r="J10" s="8"/>
      <c r="K10" s="8"/>
    </row>
    <row r="12" spans="1:12" x14ac:dyDescent="0.3">
      <c r="G12" s="12" t="s">
        <v>18</v>
      </c>
      <c r="H12" s="13">
        <f>SUM(H6:H11)</f>
        <v>7000</v>
      </c>
      <c r="I12" s="13">
        <f>SUM(I6:I11)</f>
        <v>0</v>
      </c>
    </row>
    <row r="13" spans="1:12" x14ac:dyDescent="0.3">
      <c r="G13" s="12"/>
      <c r="H13" s="12"/>
      <c r="I13" s="12"/>
      <c r="J13" s="12"/>
    </row>
    <row r="14" spans="1:12" x14ac:dyDescent="0.3">
      <c r="F14" s="23" t="s">
        <v>34</v>
      </c>
      <c r="I14" s="17" t="s">
        <v>29</v>
      </c>
      <c r="J14" s="18">
        <v>45628</v>
      </c>
    </row>
    <row r="15" spans="1:12" hidden="1" x14ac:dyDescent="0.3">
      <c r="I15" s="17" t="s">
        <v>29</v>
      </c>
      <c r="J15" s="18">
        <v>45089</v>
      </c>
    </row>
    <row r="16" spans="1:12" ht="15.6" x14ac:dyDescent="0.3">
      <c r="E16" s="3" t="s">
        <v>19</v>
      </c>
      <c r="F16" s="4">
        <v>18400</v>
      </c>
      <c r="I16" s="19" t="s">
        <v>30</v>
      </c>
      <c r="J16" s="20">
        <v>18400</v>
      </c>
      <c r="K16" s="21" t="s">
        <v>48</v>
      </c>
      <c r="L16" s="30">
        <v>1600</v>
      </c>
    </row>
    <row r="17" spans="3:10" x14ac:dyDescent="0.3">
      <c r="E17" t="s">
        <v>20</v>
      </c>
      <c r="F17" s="1">
        <v>0</v>
      </c>
      <c r="I17" s="21" t="s">
        <v>20</v>
      </c>
      <c r="J17" s="1">
        <v>18129.7</v>
      </c>
    </row>
    <row r="18" spans="3:10" x14ac:dyDescent="0.3">
      <c r="E18" t="s">
        <v>21</v>
      </c>
      <c r="F18" s="1">
        <f>+H12+I12/$D$24</f>
        <v>7000</v>
      </c>
      <c r="I18" s="21" t="s">
        <v>31</v>
      </c>
      <c r="J18" s="1">
        <v>0</v>
      </c>
    </row>
    <row r="19" spans="3:10" x14ac:dyDescent="0.3">
      <c r="E19" t="s">
        <v>22</v>
      </c>
      <c r="F19" s="1">
        <f>+'5005750 Compras'!I15</f>
        <v>11090</v>
      </c>
      <c r="I19" s="21" t="s">
        <v>32</v>
      </c>
      <c r="J19" s="1">
        <v>0</v>
      </c>
    </row>
    <row r="20" spans="3:10" ht="15" thickBot="1" x14ac:dyDescent="0.35">
      <c r="E20" t="s">
        <v>23</v>
      </c>
      <c r="F20" s="15">
        <v>0</v>
      </c>
      <c r="I20" s="21" t="s">
        <v>33</v>
      </c>
      <c r="J20" s="22">
        <v>0</v>
      </c>
    </row>
    <row r="21" spans="3:10" ht="15.6" x14ac:dyDescent="0.3">
      <c r="E21" s="14" t="s">
        <v>24</v>
      </c>
      <c r="F21" s="5">
        <f>+F16-F17-F18-F19-F20</f>
        <v>310</v>
      </c>
      <c r="J21" s="5">
        <f>+J16-J17-J18-J19-J20</f>
        <v>270.29999999999927</v>
      </c>
    </row>
    <row r="22" spans="3:10" ht="15.6" hidden="1" x14ac:dyDescent="0.3">
      <c r="J22" s="5">
        <f>+J16-J17-J18-J19-J20</f>
        <v>270.29999999999927</v>
      </c>
    </row>
    <row r="23" spans="3:10" hidden="1" x14ac:dyDescent="0.3"/>
    <row r="24" spans="3:10" x14ac:dyDescent="0.3">
      <c r="C24" t="s">
        <v>26</v>
      </c>
      <c r="D24">
        <v>3.7</v>
      </c>
      <c r="H24" s="24"/>
    </row>
    <row r="25" spans="3:10" x14ac:dyDescent="0.3">
      <c r="H25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D8AC-2A72-453B-875E-35BCAF283F80}">
  <dimension ref="A2:M15"/>
  <sheetViews>
    <sheetView showGridLines="0" workbookViewId="0">
      <selection activeCell="C26" sqref="C26"/>
    </sheetView>
  </sheetViews>
  <sheetFormatPr baseColWidth="10" defaultRowHeight="14.4" x14ac:dyDescent="0.3"/>
  <cols>
    <col min="3" max="3" width="7.5546875" customWidth="1"/>
    <col min="5" max="5" width="7.109375" customWidth="1"/>
    <col min="6" max="6" width="47.33203125" customWidth="1"/>
    <col min="7" max="7" width="10.21875" bestFit="1" customWidth="1"/>
    <col min="8" max="8" width="6.88671875" customWidth="1"/>
    <col min="9" max="9" width="11.33203125" customWidth="1"/>
    <col min="11" max="11" width="19.77734375" customWidth="1"/>
    <col min="13" max="13" width="18.77734375" customWidth="1"/>
  </cols>
  <sheetData>
    <row r="2" spans="1:13" ht="18" x14ac:dyDescent="0.35">
      <c r="B2" t="s">
        <v>0</v>
      </c>
      <c r="D2" s="10">
        <v>5005750</v>
      </c>
      <c r="F2" s="10" t="s">
        <v>35</v>
      </c>
    </row>
    <row r="3" spans="1:13" x14ac:dyDescent="0.3">
      <c r="B3" t="s">
        <v>15</v>
      </c>
      <c r="D3" s="2">
        <v>45530</v>
      </c>
    </row>
    <row r="5" spans="1:13" x14ac:dyDescent="0.3">
      <c r="A5" s="11" t="s">
        <v>25</v>
      </c>
      <c r="B5" s="7" t="s">
        <v>1</v>
      </c>
      <c r="C5" s="7" t="s">
        <v>12</v>
      </c>
      <c r="D5" s="7" t="s">
        <v>5</v>
      </c>
      <c r="E5" s="7" t="s">
        <v>12</v>
      </c>
      <c r="F5" s="7" t="s">
        <v>3</v>
      </c>
      <c r="G5" s="7" t="s">
        <v>17</v>
      </c>
      <c r="H5" s="7" t="s">
        <v>9</v>
      </c>
      <c r="I5" s="7" t="s">
        <v>10</v>
      </c>
      <c r="J5" s="7" t="s">
        <v>6</v>
      </c>
      <c r="K5" s="7" t="s">
        <v>7</v>
      </c>
      <c r="L5" s="7" t="s">
        <v>8</v>
      </c>
      <c r="M5" s="7" t="s">
        <v>11</v>
      </c>
    </row>
    <row r="6" spans="1:13" ht="43.2" x14ac:dyDescent="0.3">
      <c r="A6" s="28">
        <v>43003642</v>
      </c>
      <c r="B6" s="25">
        <v>10220619</v>
      </c>
      <c r="C6" s="25">
        <v>10</v>
      </c>
      <c r="D6" s="25">
        <v>10042622</v>
      </c>
      <c r="E6" s="25">
        <v>10</v>
      </c>
      <c r="F6" s="29" t="s">
        <v>41</v>
      </c>
      <c r="G6" s="25"/>
      <c r="H6" s="25">
        <v>1</v>
      </c>
      <c r="I6" s="26">
        <f>3130+1620+1890</f>
        <v>6640</v>
      </c>
      <c r="J6" s="26">
        <f>+H6*I6</f>
        <v>6640</v>
      </c>
      <c r="K6" s="8" t="s">
        <v>37</v>
      </c>
      <c r="L6" s="8"/>
      <c r="M6" s="25" t="s">
        <v>47</v>
      </c>
    </row>
    <row r="7" spans="1:13" ht="43.2" x14ac:dyDescent="0.3">
      <c r="A7" s="25">
        <v>30026086</v>
      </c>
      <c r="B7" s="25">
        <v>10218948</v>
      </c>
      <c r="C7" s="25">
        <v>10</v>
      </c>
      <c r="D7" s="25">
        <v>10042565</v>
      </c>
      <c r="E7" s="25">
        <v>30</v>
      </c>
      <c r="F7" s="27" t="s">
        <v>42</v>
      </c>
      <c r="G7" s="25"/>
      <c r="H7" s="25">
        <v>1</v>
      </c>
      <c r="I7" s="26">
        <v>1540</v>
      </c>
      <c r="J7" s="26">
        <f t="shared" ref="J7:J10" si="0">+H7*I7</f>
        <v>1540</v>
      </c>
      <c r="K7" s="8" t="s">
        <v>37</v>
      </c>
      <c r="L7" s="8"/>
      <c r="M7" s="8"/>
    </row>
    <row r="8" spans="1:13" ht="28.8" x14ac:dyDescent="0.3">
      <c r="A8" s="25">
        <v>43002463</v>
      </c>
      <c r="B8" s="25">
        <v>10218949</v>
      </c>
      <c r="C8" s="25">
        <v>10</v>
      </c>
      <c r="D8" s="25">
        <v>10042565</v>
      </c>
      <c r="E8" s="25">
        <v>40</v>
      </c>
      <c r="F8" s="27" t="s">
        <v>43</v>
      </c>
      <c r="G8" s="25"/>
      <c r="H8" s="25">
        <v>1</v>
      </c>
      <c r="I8" s="26">
        <v>90</v>
      </c>
      <c r="J8" s="26">
        <f t="shared" si="0"/>
        <v>90</v>
      </c>
      <c r="K8" s="8" t="s">
        <v>37</v>
      </c>
      <c r="L8" s="8"/>
      <c r="M8" s="8"/>
    </row>
    <row r="9" spans="1:13" ht="43.2" x14ac:dyDescent="0.3">
      <c r="A9" s="25">
        <v>30030903</v>
      </c>
      <c r="B9" s="25">
        <v>10220165</v>
      </c>
      <c r="C9" s="25">
        <v>10</v>
      </c>
      <c r="D9" s="25">
        <v>10042565</v>
      </c>
      <c r="E9" s="25">
        <v>20</v>
      </c>
      <c r="F9" s="27" t="s">
        <v>44</v>
      </c>
      <c r="G9" s="25"/>
      <c r="H9" s="25">
        <v>1</v>
      </c>
      <c r="I9" s="26">
        <v>2150</v>
      </c>
      <c r="J9" s="26">
        <f t="shared" si="0"/>
        <v>2150</v>
      </c>
      <c r="K9" s="8" t="s">
        <v>37</v>
      </c>
      <c r="L9" s="8"/>
      <c r="M9" s="8"/>
    </row>
    <row r="10" spans="1:13" ht="43.2" x14ac:dyDescent="0.3">
      <c r="A10" s="25">
        <v>43003749</v>
      </c>
      <c r="B10" s="25">
        <v>10220167</v>
      </c>
      <c r="C10" s="25">
        <v>10</v>
      </c>
      <c r="D10" s="25">
        <v>10042565</v>
      </c>
      <c r="E10" s="25">
        <v>10</v>
      </c>
      <c r="F10" s="27" t="s">
        <v>45</v>
      </c>
      <c r="G10" s="25"/>
      <c r="H10" s="25">
        <v>1</v>
      </c>
      <c r="I10" s="26">
        <v>670</v>
      </c>
      <c r="J10" s="26">
        <f t="shared" si="0"/>
        <v>670</v>
      </c>
      <c r="K10" s="8" t="s">
        <v>37</v>
      </c>
      <c r="L10" s="8"/>
      <c r="M10" s="8"/>
    </row>
    <row r="11" spans="1:13" x14ac:dyDescent="0.3">
      <c r="A11" s="8">
        <v>43003748</v>
      </c>
      <c r="B11" s="8">
        <v>10220166</v>
      </c>
      <c r="C11" s="8">
        <v>10</v>
      </c>
      <c r="D11" s="8"/>
      <c r="E11" s="8"/>
      <c r="F11" s="8" t="s">
        <v>46</v>
      </c>
      <c r="G11" s="25"/>
      <c r="H11" s="25"/>
      <c r="I11" s="26"/>
      <c r="J11" s="9"/>
      <c r="K11" s="8" t="s">
        <v>37</v>
      </c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25"/>
      <c r="H12" s="25"/>
      <c r="I12" s="26"/>
      <c r="J12" s="9"/>
      <c r="K12" s="8"/>
      <c r="L12" s="8"/>
      <c r="M12" s="8"/>
    </row>
    <row r="15" spans="1:13" ht="15.6" x14ac:dyDescent="0.3">
      <c r="H15" s="6" t="s">
        <v>18</v>
      </c>
      <c r="I15" s="16">
        <f>SUM(J6:J12)</f>
        <v>11090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6BA82F2AF2844BA58DF6FC1C2D7D9F" ma:contentTypeVersion="13" ma:contentTypeDescription="Crear nuevo documento." ma:contentTypeScope="" ma:versionID="d1f67a6a4794b5bdffbd2b1b845b68c9">
  <xsd:schema xmlns:xsd="http://www.w3.org/2001/XMLSchema" xmlns:xs="http://www.w3.org/2001/XMLSchema" xmlns:p="http://schemas.microsoft.com/office/2006/metadata/properties" xmlns:ns2="fbeaeadd-4257-4a96-aaeb-1dd7af8ab5b3" xmlns:ns3="dd44bb50-b196-477e-ab6d-e0a931199959" targetNamespace="http://schemas.microsoft.com/office/2006/metadata/properties" ma:root="true" ma:fieldsID="02014ac50bc9b3792d3802f6db5e931c" ns2:_="" ns3:_="">
    <xsd:import namespace="fbeaeadd-4257-4a96-aaeb-1dd7af8ab5b3"/>
    <xsd:import namespace="dd44bb50-b196-477e-ab6d-e0a9311999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aeadd-4257-4a96-aaeb-1dd7af8ab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827888-093a-4dfb-9a59-6f7ba3fe1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4bb50-b196-477e-ab6d-e0a93119995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60af3b-b4ff-4bab-85d4-0d3363ff5a83}" ma:internalName="TaxCatchAll" ma:showField="CatchAllData" ma:web="dd44bb50-b196-477e-ab6d-e0a9311999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44bb50-b196-477e-ab6d-e0a931199959" xsi:nil="true"/>
    <lcf76f155ced4ddcb4097134ff3c332f xmlns="fbeaeadd-4257-4a96-aaeb-1dd7af8ab5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67A0D1-23FA-41D4-B0EB-0EE50DBC4E2E}"/>
</file>

<file path=customXml/itemProps2.xml><?xml version="1.0" encoding="utf-8"?>
<ds:datastoreItem xmlns:ds="http://schemas.openxmlformats.org/officeDocument/2006/customXml" ds:itemID="{24778198-1AE5-4E01-8786-6AE3F4ED46A3}"/>
</file>

<file path=customXml/itemProps3.xml><?xml version="1.0" encoding="utf-8"?>
<ds:datastoreItem xmlns:ds="http://schemas.openxmlformats.org/officeDocument/2006/customXml" ds:itemID="{1EC1DA81-FD4A-49BF-8F6E-B4CC8C9C05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5005750 Servicios</vt:lpstr>
      <vt:lpstr>5005750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Alfonso Mendoza Patino</dc:creator>
  <cp:lastModifiedBy>Gustavo Alfonso Mendoza Patino</cp:lastModifiedBy>
  <dcterms:created xsi:type="dcterms:W3CDTF">2022-12-15T13:18:53Z</dcterms:created>
  <dcterms:modified xsi:type="dcterms:W3CDTF">2024-12-02T21:34:23Z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0x010100A86BA82F2AF2844BA58DF6FC1C2D7D9F</vt:lpwstr>
  </property>
</Properties>
</file>