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8800" windowHeight="1233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B9" i="3"/>
  <c r="D7" i="3"/>
  <c r="B8" i="3"/>
  <c r="D12" i="1"/>
  <c r="D9" i="1"/>
  <c r="D10" i="1"/>
  <c r="D11" i="1"/>
  <c r="D8" i="1"/>
  <c r="D10" i="2"/>
  <c r="I5" i="2"/>
  <c r="D8" i="3" l="1"/>
  <c r="C11" i="2"/>
  <c r="D11" i="2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D30" i="2" s="1"/>
  <c r="D9" i="3" l="1"/>
  <c r="C10" i="3" s="1"/>
  <c r="B10" i="3"/>
  <c r="D13" i="2"/>
  <c r="D12" i="2"/>
  <c r="D14" i="2"/>
  <c r="D17" i="2"/>
  <c r="D16" i="2"/>
  <c r="D15" i="2"/>
  <c r="D18" i="2"/>
  <c r="D19" i="2"/>
  <c r="C11" i="3" l="1"/>
  <c r="B11" i="3"/>
  <c r="D10" i="3"/>
  <c r="D20" i="2"/>
  <c r="C12" i="3" l="1"/>
  <c r="B12" i="3"/>
  <c r="D12" i="3" s="1"/>
  <c r="D11" i="3"/>
  <c r="D21" i="2"/>
  <c r="C13" i="3" l="1"/>
  <c r="C14" i="3" s="1"/>
  <c r="C15" i="3" s="1"/>
  <c r="D22" i="2"/>
  <c r="D23" i="2" l="1"/>
  <c r="D24" i="2" l="1"/>
  <c r="D25" i="2" l="1"/>
  <c r="D26" i="2" l="1"/>
  <c r="D27" i="2" l="1"/>
  <c r="D29" i="2" l="1"/>
  <c r="D28" i="2"/>
  <c r="D31" i="2" l="1"/>
  <c r="B37" i="2" s="1"/>
</calcChain>
</file>

<file path=xl/sharedStrings.xml><?xml version="1.0" encoding="utf-8"?>
<sst xmlns="http://schemas.openxmlformats.org/spreadsheetml/2006/main" count="25" uniqueCount="21">
  <si>
    <t>Examen Final de Análisis Numérico 2° Turno</t>
  </si>
  <si>
    <t xml:space="preserve">Aplicando linealización ajustar una curva de de la forma </t>
  </si>
  <si>
    <t xml:space="preserve">a los puntos </t>
  </si>
  <si>
    <t>x</t>
  </si>
  <si>
    <t>y</t>
  </si>
  <si>
    <t>i</t>
  </si>
  <si>
    <t>xi</t>
  </si>
  <si>
    <t xml:space="preserve">Usar la regla de simpson de 3/8 con 20 subintervalos para aproximar la integral </t>
  </si>
  <si>
    <t>Aplicar el método de taylor para aproximar y(8) dada la ecuación diferencial</t>
  </si>
  <si>
    <t>Con una condición inicial y(3)=3 con 25 subintervalos</t>
  </si>
  <si>
    <t>fx</t>
  </si>
  <si>
    <t>h=b-a/n</t>
  </si>
  <si>
    <t>a</t>
  </si>
  <si>
    <t>b</t>
  </si>
  <si>
    <t>n</t>
  </si>
  <si>
    <t>Intervalos</t>
  </si>
  <si>
    <t>Regla de simpson 3/8</t>
  </si>
  <si>
    <t>f(y)</t>
  </si>
  <si>
    <t>yi</t>
  </si>
  <si>
    <t>f(xi,yi)</t>
  </si>
  <si>
    <t>h=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</si>
</sst>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2</xdr:row>
      <xdr:rowOff>28575</xdr:rowOff>
    </xdr:from>
    <xdr:ext cx="584198" cy="3748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33350" y="409575"/>
              <a:ext cx="58419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𝑎𝑒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𝑏𝑥</m:t>
                            </m:r>
                          </m:sup>
                        </m:sSup>
                      </m:num>
                      <m:den>
                        <m:rad>
                          <m:radPr>
                            <m:degHide m:val="on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33350" y="409575"/>
              <a:ext cx="58419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𝑦=〖𝑎𝑒〗^𝑏𝑥/√𝑥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4</xdr:row>
      <xdr:rowOff>9525</xdr:rowOff>
    </xdr:from>
    <xdr:ext cx="1009187" cy="380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543050" y="771525"/>
              <a:ext cx="1009187" cy="38029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17</m:t>
                        </m:r>
                      </m:sup>
                      <m:e>
                        <m:func>
                          <m:func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</m:e>
                        </m:func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543050" y="771525"/>
              <a:ext cx="1009187" cy="38029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17</a:t>
              </a:r>
              <a:r>
                <a:rPr lang="en-US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ln⁡(𝑥−2)𝑑𝑥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695325</xdr:colOff>
      <xdr:row>32</xdr:row>
      <xdr:rowOff>133350</xdr:rowOff>
    </xdr:from>
    <xdr:ext cx="3978782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695325" y="5467350"/>
              <a:ext cx="3978782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8∗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+3</m:t>
                        </m:r>
                        <m:nary>
                          <m:naryPr>
                            <m:chr m:val="∑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𝑝𝑖</m:t>
                                    </m:r>
                                  </m:sub>
                                </m:s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𝑞𝑖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+2 </m:t>
                            </m:r>
                            <m:nary>
                              <m:naryPr>
                                <m:chr m:val="∑"/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nary>
                          </m:e>
                        </m:nary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695325" y="5467350"/>
              <a:ext cx="3978782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𝑎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𝑏</a:t>
              </a:r>
              <a:r>
                <a:rPr lang="en-US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𝑓(𝑥)𝑑𝑥=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r>
                <a:rPr lang="es-ES" sz="1100" b="0" i="0">
                  <a:latin typeface="Cambria Math" panose="02040503050406030204" pitchFamily="18" charset="0"/>
                </a:rPr>
                <a:t>  (𝑏−𝑎)/(8∗𝑛)  [𝐹(𝑎)+3∑24_(𝑖=1)^𝑛▒〖(𝑓_𝑝𝑖+𝑓_𝑞𝑖 )+2 ∑24_(𝑖=1)^(𝑛−1)▒〖𝑓(𝑥_𝑖 )+𝑓(𝑏)〗〗]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81984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400050" y="285750"/>
              <a:ext cx="81984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400050" y="285750"/>
              <a:ext cx="81984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𝑦^′=𝑥^2−4𝑦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4" sqref="D4:I5"/>
    </sheetView>
  </sheetViews>
  <sheetFormatPr baseColWidth="10" defaultRowHeight="15" x14ac:dyDescent="0.25"/>
  <cols>
    <col min="4" max="4" width="12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C4" t="s">
        <v>2</v>
      </c>
      <c r="D4" s="7" t="s">
        <v>3</v>
      </c>
      <c r="E4" s="7">
        <v>1</v>
      </c>
      <c r="F4" s="7">
        <v>2</v>
      </c>
      <c r="G4" s="7">
        <v>3</v>
      </c>
      <c r="H4" s="7">
        <v>4</v>
      </c>
      <c r="I4" s="7">
        <v>5</v>
      </c>
    </row>
    <row r="5" spans="1:9" x14ac:dyDescent="0.25">
      <c r="D5" s="7" t="s">
        <v>4</v>
      </c>
      <c r="E5" s="7">
        <v>30</v>
      </c>
      <c r="F5" s="7">
        <v>13</v>
      </c>
      <c r="G5" s="7">
        <v>6</v>
      </c>
      <c r="H5" s="7">
        <v>3</v>
      </c>
      <c r="I5" s="7">
        <v>2</v>
      </c>
    </row>
    <row r="7" spans="1:9" x14ac:dyDescent="0.25">
      <c r="A7" s="2" t="s">
        <v>5</v>
      </c>
      <c r="B7" s="2" t="s">
        <v>6</v>
      </c>
      <c r="C7" s="2" t="s">
        <v>4</v>
      </c>
      <c r="D7" s="2" t="s">
        <v>17</v>
      </c>
    </row>
    <row r="8" spans="1:9" x14ac:dyDescent="0.25">
      <c r="A8" s="1">
        <v>1</v>
      </c>
      <c r="B8" s="1">
        <v>1</v>
      </c>
      <c r="C8" s="1">
        <v>30</v>
      </c>
      <c r="D8">
        <f>EXP(B8)^C8</f>
        <v>10686474581524.449</v>
      </c>
    </row>
    <row r="9" spans="1:9" x14ac:dyDescent="0.25">
      <c r="A9" s="1">
        <v>2</v>
      </c>
      <c r="B9" s="1">
        <v>2</v>
      </c>
      <c r="C9" s="1">
        <v>13</v>
      </c>
      <c r="D9">
        <f t="shared" ref="D9:D11" si="0">EXP(B9)^C9</f>
        <v>195729609428.83887</v>
      </c>
    </row>
    <row r="10" spans="1:9" x14ac:dyDescent="0.25">
      <c r="A10" s="1">
        <v>3</v>
      </c>
      <c r="B10" s="1">
        <v>3</v>
      </c>
      <c r="C10" s="1">
        <v>6</v>
      </c>
      <c r="D10">
        <f t="shared" si="0"/>
        <v>65659969.13733051</v>
      </c>
    </row>
    <row r="11" spans="1:9" x14ac:dyDescent="0.25">
      <c r="A11" s="1">
        <v>4</v>
      </c>
      <c r="B11" s="1">
        <v>4</v>
      </c>
      <c r="C11" s="1">
        <v>3</v>
      </c>
      <c r="D11">
        <f t="shared" si="0"/>
        <v>162754.79141900389</v>
      </c>
    </row>
    <row r="12" spans="1:9" x14ac:dyDescent="0.25">
      <c r="A12" s="1">
        <v>5</v>
      </c>
      <c r="B12" s="1">
        <v>5</v>
      </c>
      <c r="C12" s="1">
        <v>2</v>
      </c>
      <c r="D12">
        <f>EXP(B12)^C12</f>
        <v>22026.465794806714</v>
      </c>
    </row>
    <row r="13" spans="1:9" x14ac:dyDescent="0.25">
      <c r="A13" s="1">
        <v>6</v>
      </c>
      <c r="B13" s="1"/>
      <c r="C13" s="1"/>
    </row>
    <row r="14" spans="1:9" x14ac:dyDescent="0.25">
      <c r="A14" s="1">
        <v>7</v>
      </c>
      <c r="B14" s="1"/>
      <c r="C14" s="1"/>
    </row>
    <row r="15" spans="1:9" x14ac:dyDescent="0.25">
      <c r="A15" s="1">
        <v>8</v>
      </c>
      <c r="B15" s="1"/>
      <c r="C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7"/>
  <sheetViews>
    <sheetView workbookViewId="0">
      <selection activeCell="G16" sqref="G16"/>
    </sheetView>
  </sheetViews>
  <sheetFormatPr baseColWidth="10" defaultRowHeight="15" x14ac:dyDescent="0.25"/>
  <cols>
    <col min="4" max="4" width="11.85546875" bestFit="1" customWidth="1"/>
  </cols>
  <sheetData>
    <row r="3" spans="2:9" x14ac:dyDescent="0.25">
      <c r="C3" s="6" t="s">
        <v>7</v>
      </c>
      <c r="D3" s="6"/>
      <c r="E3" s="6"/>
      <c r="F3" s="6"/>
      <c r="G3" s="6"/>
      <c r="H3" s="6"/>
    </row>
    <row r="5" spans="2:9" x14ac:dyDescent="0.25">
      <c r="F5" s="6" t="s">
        <v>13</v>
      </c>
      <c r="G5" s="6">
        <v>17</v>
      </c>
      <c r="H5" s="6" t="s">
        <v>11</v>
      </c>
      <c r="I5" s="6">
        <f>(G5-G6)/G7</f>
        <v>0.6</v>
      </c>
    </row>
    <row r="6" spans="2:9" x14ac:dyDescent="0.25">
      <c r="F6" s="6" t="s">
        <v>12</v>
      </c>
      <c r="G6" s="6">
        <v>5</v>
      </c>
    </row>
    <row r="7" spans="2:9" x14ac:dyDescent="0.25">
      <c r="F7" s="6" t="s">
        <v>14</v>
      </c>
      <c r="G7" s="6">
        <v>20</v>
      </c>
    </row>
    <row r="9" spans="2:9" x14ac:dyDescent="0.25">
      <c r="B9" s="3" t="s">
        <v>15</v>
      </c>
      <c r="C9" s="3" t="s">
        <v>3</v>
      </c>
      <c r="D9" s="3" t="s">
        <v>10</v>
      </c>
      <c r="E9" s="1"/>
      <c r="F9" s="1"/>
    </row>
    <row r="10" spans="2:9" x14ac:dyDescent="0.25">
      <c r="B10" s="4">
        <v>1</v>
      </c>
      <c r="C10" s="4">
        <v>5</v>
      </c>
      <c r="D10" s="4">
        <f>LN(C10-2)</f>
        <v>1.0986122886681098</v>
      </c>
      <c r="E10" s="1"/>
      <c r="F10" s="1"/>
    </row>
    <row r="11" spans="2:9" x14ac:dyDescent="0.25">
      <c r="B11" s="4">
        <v>2</v>
      </c>
      <c r="C11" s="4">
        <f>I$5+C10</f>
        <v>5.6</v>
      </c>
      <c r="D11" s="4">
        <f>LN(C11-2)</f>
        <v>1.2809338454620642</v>
      </c>
      <c r="E11" s="1"/>
      <c r="F11" s="1"/>
    </row>
    <row r="12" spans="2:9" x14ac:dyDescent="0.25">
      <c r="B12" s="4">
        <v>3</v>
      </c>
      <c r="C12" s="4">
        <f>I$5+C11</f>
        <v>6.1999999999999993</v>
      </c>
      <c r="D12" s="4">
        <f>LN(C12-2)</f>
        <v>1.4350845252893225</v>
      </c>
      <c r="E12" s="1"/>
      <c r="F12" s="1"/>
    </row>
    <row r="13" spans="2:9" x14ac:dyDescent="0.25">
      <c r="B13" s="4">
        <v>4</v>
      </c>
      <c r="C13" s="4">
        <f>I$5+C12</f>
        <v>6.7999999999999989</v>
      </c>
      <c r="D13" s="4">
        <f>LN(C13-2)</f>
        <v>1.568615917913845</v>
      </c>
      <c r="E13" s="1"/>
      <c r="F13" s="1"/>
    </row>
    <row r="14" spans="2:9" x14ac:dyDescent="0.25">
      <c r="B14" s="4">
        <v>5</v>
      </c>
      <c r="C14" s="4">
        <f>I$5+C13</f>
        <v>7.3999999999999986</v>
      </c>
      <c r="D14" s="4">
        <f>LN(C14-2)</f>
        <v>1.6863989535702284</v>
      </c>
      <c r="E14" s="1"/>
      <c r="F14" s="1"/>
    </row>
    <row r="15" spans="2:9" x14ac:dyDescent="0.25">
      <c r="B15" s="4">
        <v>6</v>
      </c>
      <c r="C15" s="4">
        <f>I$5+C14</f>
        <v>7.9999999999999982</v>
      </c>
      <c r="D15" s="4">
        <f t="shared" ref="D15:D30" si="0">LN(C15-2)</f>
        <v>1.7917594692280547</v>
      </c>
      <c r="E15" s="1"/>
      <c r="F15" s="1"/>
    </row>
    <row r="16" spans="2:9" x14ac:dyDescent="0.25">
      <c r="B16" s="4">
        <v>7</v>
      </c>
      <c r="C16" s="4">
        <f>I$5+C15</f>
        <v>8.5999999999999979</v>
      </c>
      <c r="D16" s="4">
        <f t="shared" si="0"/>
        <v>1.8870696490323795</v>
      </c>
      <c r="E16" s="1"/>
      <c r="F16" s="1"/>
    </row>
    <row r="17" spans="2:6" x14ac:dyDescent="0.25">
      <c r="B17" s="4">
        <v>8</v>
      </c>
      <c r="C17" s="4">
        <f>I$5+C16</f>
        <v>9.1999999999999975</v>
      </c>
      <c r="D17" s="4">
        <f t="shared" si="0"/>
        <v>1.9740810260220092</v>
      </c>
      <c r="E17" s="1"/>
      <c r="F17" s="1"/>
    </row>
    <row r="18" spans="2:6" x14ac:dyDescent="0.25">
      <c r="B18" s="4">
        <v>9</v>
      </c>
      <c r="C18" s="4">
        <f>I$5+C17</f>
        <v>9.7999999999999972</v>
      </c>
      <c r="D18" s="4">
        <f t="shared" si="0"/>
        <v>2.0541237336955458</v>
      </c>
      <c r="E18" s="1"/>
      <c r="F18" s="1"/>
    </row>
    <row r="19" spans="2:6" x14ac:dyDescent="0.25">
      <c r="B19" s="4">
        <v>10</v>
      </c>
      <c r="C19" s="4">
        <f>I$5+C18</f>
        <v>10.399999999999997</v>
      </c>
      <c r="D19" s="4">
        <f t="shared" si="0"/>
        <v>2.1282317058492675</v>
      </c>
      <c r="E19" s="1"/>
      <c r="F19" s="1"/>
    </row>
    <row r="20" spans="2:6" x14ac:dyDescent="0.25">
      <c r="B20" s="4">
        <v>11</v>
      </c>
      <c r="C20" s="4">
        <f>I$5+C19</f>
        <v>10.999999999999996</v>
      </c>
      <c r="D20" s="4">
        <f t="shared" si="0"/>
        <v>2.1972245773362191</v>
      </c>
      <c r="E20" s="1"/>
      <c r="F20" s="1"/>
    </row>
    <row r="21" spans="2:6" x14ac:dyDescent="0.25">
      <c r="B21" s="4">
        <v>12</v>
      </c>
      <c r="C21" s="4">
        <f>I$5+C20</f>
        <v>11.599999999999996</v>
      </c>
      <c r="D21" s="4">
        <f t="shared" si="0"/>
        <v>2.2617630984737902</v>
      </c>
      <c r="E21" s="1"/>
      <c r="F21" s="1"/>
    </row>
    <row r="22" spans="2:6" x14ac:dyDescent="0.25">
      <c r="B22" s="4">
        <v>13</v>
      </c>
      <c r="C22" s="4">
        <f>I$5+C21</f>
        <v>12.199999999999996</v>
      </c>
      <c r="D22" s="4">
        <f t="shared" si="0"/>
        <v>2.3223877202902248</v>
      </c>
      <c r="E22" s="1"/>
      <c r="F22" s="1"/>
    </row>
    <row r="23" spans="2:6" x14ac:dyDescent="0.25">
      <c r="B23" s="4">
        <v>14</v>
      </c>
      <c r="C23" s="4">
        <f>I$5+C22</f>
        <v>12.799999999999995</v>
      </c>
      <c r="D23" s="4">
        <f t="shared" si="0"/>
        <v>2.3795461341301736</v>
      </c>
      <c r="E23" s="1"/>
      <c r="F23" s="1"/>
    </row>
    <row r="24" spans="2:6" x14ac:dyDescent="0.25">
      <c r="B24" s="4">
        <v>15</v>
      </c>
      <c r="C24" s="4">
        <f>I$5+C23</f>
        <v>13.399999999999995</v>
      </c>
      <c r="D24" s="4">
        <f t="shared" si="0"/>
        <v>2.4336133554004493</v>
      </c>
      <c r="E24" s="1"/>
      <c r="F24" s="1"/>
    </row>
    <row r="25" spans="2:6" x14ac:dyDescent="0.25">
      <c r="B25" s="4">
        <v>16</v>
      </c>
      <c r="C25" s="4">
        <f>I$5+C24</f>
        <v>13.999999999999995</v>
      </c>
      <c r="D25" s="4">
        <f t="shared" si="0"/>
        <v>2.4849066497879999</v>
      </c>
      <c r="E25" s="1"/>
      <c r="F25" s="1"/>
    </row>
    <row r="26" spans="2:6" x14ac:dyDescent="0.25">
      <c r="B26" s="4">
        <v>17</v>
      </c>
      <c r="C26" s="4">
        <f>I$5+C25</f>
        <v>14.599999999999994</v>
      </c>
      <c r="D26" s="4">
        <f t="shared" si="0"/>
        <v>2.5336968139574321</v>
      </c>
      <c r="E26" s="1"/>
      <c r="F26" s="1"/>
    </row>
    <row r="27" spans="2:6" x14ac:dyDescent="0.25">
      <c r="B27" s="4">
        <v>18</v>
      </c>
      <c r="C27" s="4">
        <f>I$5+C26</f>
        <v>15.199999999999994</v>
      </c>
      <c r="D27" s="4">
        <f t="shared" si="0"/>
        <v>2.5802168295923247</v>
      </c>
      <c r="E27" s="1"/>
      <c r="F27" s="1"/>
    </row>
    <row r="28" spans="2:6" x14ac:dyDescent="0.25">
      <c r="B28" s="4">
        <v>19</v>
      </c>
      <c r="C28" s="4">
        <f>I$5+C27</f>
        <v>15.799999999999994</v>
      </c>
      <c r="D28" s="4">
        <f t="shared" si="0"/>
        <v>2.6246685921631587</v>
      </c>
      <c r="E28" s="1"/>
      <c r="F28" s="1"/>
    </row>
    <row r="29" spans="2:6" x14ac:dyDescent="0.25">
      <c r="B29" s="4">
        <v>20</v>
      </c>
      <c r="C29" s="4">
        <f>I$5+C28</f>
        <v>16.399999999999995</v>
      </c>
      <c r="D29" s="4">
        <f t="shared" si="0"/>
        <v>2.6672282065819548</v>
      </c>
      <c r="E29" s="1"/>
      <c r="F29" s="1"/>
    </row>
    <row r="30" spans="2:6" x14ac:dyDescent="0.25">
      <c r="B30" s="4">
        <v>21</v>
      </c>
      <c r="C30" s="4">
        <f>I$5+C29</f>
        <v>16.999999999999996</v>
      </c>
      <c r="D30" s="5">
        <f t="shared" si="0"/>
        <v>2.7080502011022096</v>
      </c>
      <c r="E30" s="1"/>
      <c r="F30" s="1"/>
    </row>
    <row r="31" spans="2:6" x14ac:dyDescent="0.25">
      <c r="B31" s="1"/>
      <c r="C31" s="1"/>
      <c r="D31" s="4">
        <f>SUM(D10:D30)</f>
        <v>44.098213293546763</v>
      </c>
      <c r="E31" s="1"/>
      <c r="F31" s="1"/>
    </row>
    <row r="32" spans="2:6" x14ac:dyDescent="0.25">
      <c r="B32" s="1" t="s">
        <v>16</v>
      </c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>
        <f>(G5-G6)/(8*G7)*(D10*D31*(D10+D30)+(2*D31))</f>
        <v>20.446289361031834</v>
      </c>
      <c r="C37" s="1"/>
      <c r="D37" s="1"/>
      <c r="E37" s="1"/>
      <c r="F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20" sqref="J20"/>
    </sheetView>
  </sheetViews>
  <sheetFormatPr baseColWidth="10" defaultRowHeight="15" x14ac:dyDescent="0.25"/>
  <cols>
    <col min="3" max="3" width="9.42578125" bestFit="1" customWidth="1"/>
  </cols>
  <sheetData>
    <row r="1" spans="1:7" x14ac:dyDescent="0.25">
      <c r="A1" t="s">
        <v>8</v>
      </c>
    </row>
    <row r="3" spans="1:7" x14ac:dyDescent="0.25">
      <c r="F3" t="s">
        <v>20</v>
      </c>
      <c r="G3">
        <v>0.25</v>
      </c>
    </row>
    <row r="4" spans="1:7" x14ac:dyDescent="0.25">
      <c r="A4" t="s">
        <v>9</v>
      </c>
    </row>
    <row r="6" spans="1:7" x14ac:dyDescent="0.25">
      <c r="A6" t="s">
        <v>5</v>
      </c>
      <c r="B6" t="s">
        <v>6</v>
      </c>
      <c r="C6" t="s">
        <v>18</v>
      </c>
      <c r="D6" t="s">
        <v>19</v>
      </c>
    </row>
    <row r="7" spans="1:7" x14ac:dyDescent="0.25">
      <c r="A7">
        <v>0</v>
      </c>
      <c r="B7">
        <v>0</v>
      </c>
      <c r="C7">
        <v>3</v>
      </c>
      <c r="D7">
        <f>B7^2 - 4*C7</f>
        <v>-12</v>
      </c>
    </row>
    <row r="8" spans="1:7" x14ac:dyDescent="0.25">
      <c r="A8">
        <v>1</v>
      </c>
      <c r="B8">
        <f>B7+C7</f>
        <v>3</v>
      </c>
      <c r="C8">
        <f>(C7+G3)*D7</f>
        <v>-39</v>
      </c>
      <c r="D8">
        <f t="shared" ref="D8:D12" si="0">B8^2 - 4*C8</f>
        <v>165</v>
      </c>
    </row>
    <row r="9" spans="1:7" x14ac:dyDescent="0.25">
      <c r="A9">
        <v>2</v>
      </c>
      <c r="B9">
        <f t="shared" ref="B9:B12" si="1">B8+C8</f>
        <v>-36</v>
      </c>
      <c r="C9">
        <f t="shared" ref="C9:C15" si="2">(C8+G4)*D8</f>
        <v>-6435</v>
      </c>
      <c r="D9">
        <f t="shared" si="0"/>
        <v>27036</v>
      </c>
    </row>
    <row r="10" spans="1:7" x14ac:dyDescent="0.25">
      <c r="A10">
        <v>3</v>
      </c>
      <c r="B10">
        <f t="shared" si="1"/>
        <v>-6471</v>
      </c>
      <c r="C10">
        <f t="shared" si="2"/>
        <v>-173976660</v>
      </c>
      <c r="D10">
        <f t="shared" si="0"/>
        <v>737780481</v>
      </c>
    </row>
    <row r="11" spans="1:7" x14ac:dyDescent="0.25">
      <c r="A11">
        <v>4</v>
      </c>
      <c r="B11">
        <f t="shared" si="1"/>
        <v>-173983131</v>
      </c>
      <c r="C11">
        <f t="shared" si="2"/>
        <v>-1.2835658389757346E+17</v>
      </c>
      <c r="D11">
        <f t="shared" si="0"/>
        <v>5.4369646546285696E+17</v>
      </c>
    </row>
    <row r="12" spans="1:7" x14ac:dyDescent="0.25">
      <c r="A12">
        <v>5</v>
      </c>
      <c r="B12">
        <f t="shared" si="1"/>
        <v>-1.2835658407155659E+17</v>
      </c>
      <c r="C12">
        <f t="shared" si="2"/>
        <v>-6.9787020983997348E+34</v>
      </c>
      <c r="D12">
        <f t="shared" si="0"/>
        <v>2.9562349661050795E+35</v>
      </c>
    </row>
    <row r="13" spans="1:7" x14ac:dyDescent="0.25">
      <c r="A13">
        <v>6</v>
      </c>
      <c r="C13">
        <f t="shared" si="2"/>
        <v>-2.0630683161320187E+70</v>
      </c>
    </row>
    <row r="14" spans="1:7" x14ac:dyDescent="0.25">
      <c r="A14">
        <v>7</v>
      </c>
      <c r="C14">
        <f t="shared" si="2"/>
        <v>0</v>
      </c>
    </row>
    <row r="15" spans="1:7" x14ac:dyDescent="0.25">
      <c r="A15">
        <v>8</v>
      </c>
      <c r="C1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2023-12-15T21:14:39Z</dcterms:created>
  <dcterms:modified xsi:type="dcterms:W3CDTF">2023-12-15T22:24:25Z</dcterms:modified>
</cp:coreProperties>
</file>