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ysh\Desktop\WELD LENGTH\"/>
    </mc:Choice>
  </mc:AlternateContent>
  <xr:revisionPtr revIDLastSave="0" documentId="13_ncr:1_{2D3A9009-7CD8-4F03-B870-5AB0A159B0EB}" xr6:coauthVersionLast="47" xr6:coauthVersionMax="47" xr10:uidLastSave="{00000000-0000-0000-0000-000000000000}"/>
  <bookViews>
    <workbookView xWindow="-108" yWindow="-108" windowWidth="23256" windowHeight="12576" xr2:uid="{4A632252-DCFD-475E-BB77-A1771FA1596D}"/>
  </bookViews>
  <sheets>
    <sheet name="BOM" sheetId="7" r:id="rId1"/>
    <sheet name="DRAWINGS" sheetId="8" r:id="rId2"/>
    <sheet name="Master Sheet" sheetId="1" r:id="rId3"/>
    <sheet name="Sub-Assembly Fixture 1" sheetId="2" r:id="rId4"/>
    <sheet name="Sub-Assembly Fixture 2" sheetId="3" r:id="rId5"/>
    <sheet name="Tacking Fixture" sheetId="4" r:id="rId6"/>
    <sheet name="Full Welding Manipulator" sheetId="5" r:id="rId7"/>
    <sheet name="Post Welding" sheetId="6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7" i="1" l="1"/>
  <c r="L77" i="1" s="1"/>
  <c r="E77" i="1"/>
  <c r="D77" i="1"/>
  <c r="L79" i="1"/>
  <c r="L83" i="1"/>
  <c r="L100" i="1"/>
  <c r="J101" i="1"/>
  <c r="L101" i="1" s="1"/>
  <c r="J100" i="1"/>
  <c r="J99" i="1"/>
  <c r="L99" i="1" s="1"/>
  <c r="J98" i="1"/>
  <c r="L98" i="1" s="1"/>
  <c r="J97" i="1"/>
  <c r="L97" i="1" s="1"/>
  <c r="J96" i="1"/>
  <c r="L96" i="1" s="1"/>
  <c r="J95" i="1"/>
  <c r="L95" i="1" s="1"/>
  <c r="J94" i="1"/>
  <c r="L94" i="1" s="1"/>
  <c r="J93" i="1"/>
  <c r="L93" i="1" s="1"/>
  <c r="J92" i="1"/>
  <c r="L92" i="1" s="1"/>
  <c r="J91" i="1"/>
  <c r="L91" i="1" s="1"/>
  <c r="J90" i="1"/>
  <c r="L90" i="1" s="1"/>
  <c r="J89" i="1"/>
  <c r="L89" i="1" s="1"/>
  <c r="J88" i="1"/>
  <c r="L88" i="1" s="1"/>
  <c r="J87" i="1"/>
  <c r="L87" i="1" s="1"/>
  <c r="J86" i="1"/>
  <c r="L86" i="1" s="1"/>
  <c r="J85" i="1"/>
  <c r="L85" i="1" s="1"/>
  <c r="J84" i="1"/>
  <c r="L84" i="1" s="1"/>
  <c r="J83" i="1"/>
  <c r="J82" i="1"/>
  <c r="L82" i="1" s="1"/>
  <c r="J81" i="1"/>
  <c r="L81" i="1" s="1"/>
  <c r="J80" i="1"/>
  <c r="L80" i="1" s="1"/>
  <c r="J79" i="1"/>
  <c r="J78" i="1"/>
  <c r="L78" i="1" s="1"/>
  <c r="J76" i="1"/>
  <c r="L76" i="1" s="1"/>
  <c r="J75" i="1"/>
  <c r="L75" i="1" s="1"/>
  <c r="J74" i="1"/>
  <c r="L74" i="1" s="1"/>
  <c r="J73" i="1"/>
  <c r="L73" i="1" s="1"/>
  <c r="J72" i="1"/>
  <c r="L72" i="1" s="1"/>
  <c r="J71" i="1"/>
  <c r="L71" i="1" s="1"/>
  <c r="J70" i="1"/>
  <c r="L70" i="1" s="1"/>
  <c r="J69" i="1"/>
  <c r="L69" i="1" s="1"/>
  <c r="J68" i="1"/>
  <c r="L68" i="1" s="1"/>
  <c r="J67" i="1"/>
  <c r="L67" i="1" s="1"/>
  <c r="J66" i="1"/>
  <c r="L66" i="1" s="1"/>
  <c r="J65" i="1"/>
  <c r="L65" i="1" s="1"/>
  <c r="J64" i="1"/>
  <c r="L64" i="1" s="1"/>
  <c r="J63" i="1"/>
  <c r="L63" i="1" s="1"/>
  <c r="J62" i="1"/>
  <c r="L62" i="1" s="1"/>
  <c r="J61" i="1"/>
  <c r="L61" i="1" s="1"/>
  <c r="J60" i="1"/>
  <c r="L60" i="1" s="1"/>
  <c r="J59" i="1"/>
  <c r="L59" i="1" s="1"/>
  <c r="J58" i="1"/>
  <c r="L58" i="1" s="1"/>
  <c r="J57" i="1"/>
  <c r="L57" i="1" s="1"/>
  <c r="J56" i="1"/>
  <c r="L56" i="1" s="1"/>
  <c r="J55" i="1"/>
  <c r="L55" i="1" s="1"/>
  <c r="J54" i="1"/>
  <c r="L54" i="1" s="1"/>
  <c r="J53" i="1"/>
  <c r="L53" i="1" s="1"/>
  <c r="J52" i="1"/>
  <c r="L52" i="1" s="1"/>
  <c r="J51" i="1"/>
  <c r="L51" i="1" s="1"/>
  <c r="J50" i="1"/>
  <c r="L50" i="1" s="1"/>
  <c r="J49" i="1"/>
  <c r="L49" i="1" s="1"/>
  <c r="J48" i="1"/>
  <c r="L48" i="1" s="1"/>
  <c r="J47" i="1"/>
  <c r="L47" i="1" s="1"/>
  <c r="J46" i="1"/>
  <c r="L46" i="1" s="1"/>
  <c r="J45" i="1"/>
  <c r="L45" i="1" s="1"/>
  <c r="J44" i="1"/>
  <c r="L44" i="1" s="1"/>
  <c r="J43" i="1"/>
  <c r="L43" i="1" s="1"/>
  <c r="J42" i="1"/>
  <c r="L42" i="1" s="1"/>
  <c r="J41" i="1"/>
  <c r="L41" i="1" s="1"/>
  <c r="J40" i="1"/>
  <c r="L40" i="1" s="1"/>
  <c r="J39" i="1"/>
  <c r="L39" i="1" s="1"/>
  <c r="J38" i="1"/>
  <c r="L38" i="1" s="1"/>
  <c r="J37" i="1"/>
  <c r="L37" i="1" s="1"/>
  <c r="J36" i="1"/>
  <c r="L36" i="1" s="1"/>
  <c r="J35" i="1"/>
  <c r="L35" i="1" s="1"/>
  <c r="J34" i="1"/>
  <c r="L34" i="1" s="1"/>
  <c r="J33" i="1"/>
  <c r="L33" i="1" s="1"/>
  <c r="J32" i="1"/>
  <c r="L32" i="1" s="1"/>
  <c r="J31" i="1"/>
  <c r="L31" i="1" s="1"/>
  <c r="J30" i="1"/>
  <c r="L30" i="1" s="1"/>
  <c r="J29" i="1"/>
  <c r="L29" i="1" s="1"/>
  <c r="J28" i="1"/>
  <c r="L28" i="1" s="1"/>
  <c r="J27" i="1"/>
  <c r="L27" i="1" s="1"/>
  <c r="J26" i="1"/>
  <c r="L26" i="1" s="1"/>
  <c r="J25" i="1"/>
  <c r="L25" i="1" s="1"/>
  <c r="J24" i="1"/>
  <c r="L24" i="1" s="1"/>
  <c r="J23" i="1"/>
  <c r="L23" i="1" s="1"/>
  <c r="J22" i="1"/>
  <c r="L22" i="1" s="1"/>
  <c r="J21" i="1"/>
  <c r="L21" i="1" s="1"/>
  <c r="J20" i="1"/>
  <c r="L20" i="1" s="1"/>
  <c r="J19" i="1"/>
  <c r="L19" i="1" s="1"/>
  <c r="J18" i="1"/>
  <c r="L18" i="1" s="1"/>
  <c r="J17" i="1"/>
  <c r="L17" i="1" s="1"/>
  <c r="J16" i="1"/>
  <c r="L16" i="1" s="1"/>
  <c r="J15" i="1"/>
  <c r="L15" i="1" s="1"/>
  <c r="J14" i="1"/>
  <c r="L14" i="1" s="1"/>
  <c r="J13" i="1"/>
  <c r="L13" i="1" s="1"/>
  <c r="J12" i="1"/>
  <c r="L12" i="1" s="1"/>
  <c r="J11" i="1"/>
  <c r="L11" i="1" s="1"/>
  <c r="J10" i="1"/>
  <c r="L10" i="1" s="1"/>
  <c r="J9" i="1"/>
  <c r="L9" i="1" s="1"/>
  <c r="J8" i="1"/>
  <c r="L8" i="1" s="1"/>
  <c r="J7" i="1"/>
  <c r="L7" i="1" s="1"/>
  <c r="J6" i="1"/>
  <c r="L6" i="1" s="1"/>
  <c r="J5" i="1"/>
  <c r="L5" i="1" s="1"/>
  <c r="J4" i="1"/>
  <c r="L4" i="1" s="1"/>
  <c r="J3" i="1"/>
  <c r="L3" i="1" s="1"/>
  <c r="J2" i="1"/>
  <c r="L2" i="1" s="1"/>
  <c r="D103" i="1"/>
  <c r="E103" i="1"/>
  <c r="C82" i="5"/>
  <c r="B82" i="5"/>
  <c r="C81" i="5"/>
  <c r="B81" i="5"/>
  <c r="C80" i="5"/>
  <c r="B80" i="5"/>
  <c r="C79" i="5"/>
  <c r="B79" i="5"/>
  <c r="C78" i="5"/>
  <c r="B78" i="5"/>
  <c r="C77" i="5"/>
  <c r="B77" i="5"/>
  <c r="C76" i="5"/>
  <c r="B76" i="5"/>
  <c r="C75" i="5"/>
  <c r="B75" i="5"/>
  <c r="C74" i="5"/>
  <c r="B74" i="5"/>
  <c r="C73" i="5"/>
  <c r="B73" i="5"/>
  <c r="C72" i="5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B64" i="5"/>
  <c r="C63" i="5"/>
  <c r="B63" i="5"/>
  <c r="C62" i="5"/>
  <c r="B62" i="5"/>
  <c r="C61" i="5"/>
  <c r="B61" i="5"/>
  <c r="C60" i="5"/>
  <c r="B60" i="5"/>
  <c r="C59" i="5"/>
  <c r="B59" i="5"/>
  <c r="C58" i="5"/>
  <c r="B58" i="5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E5" i="2"/>
  <c r="D5" i="2"/>
  <c r="E9" i="1"/>
  <c r="E49" i="1"/>
  <c r="E50" i="1"/>
  <c r="E2" i="1"/>
  <c r="E29" i="1"/>
  <c r="E34" i="1"/>
  <c r="E38" i="1"/>
  <c r="E3" i="1"/>
  <c r="E22" i="1"/>
  <c r="E4" i="1"/>
  <c r="E101" i="1"/>
  <c r="E24" i="1"/>
  <c r="E43" i="1"/>
  <c r="E56" i="1"/>
  <c r="E25" i="1"/>
  <c r="E61" i="1"/>
  <c r="E28" i="1"/>
  <c r="E95" i="1"/>
  <c r="E66" i="1"/>
  <c r="E78" i="1"/>
  <c r="E72" i="1"/>
  <c r="E23" i="1"/>
  <c r="E85" i="1"/>
  <c r="E86" i="1"/>
  <c r="E21" i="1"/>
  <c r="E71" i="1"/>
  <c r="E45" i="1"/>
  <c r="E93" i="1"/>
  <c r="E44" i="1"/>
  <c r="E62" i="1"/>
  <c r="E27" i="1"/>
  <c r="E96" i="1"/>
  <c r="E63" i="1"/>
  <c r="E60" i="1"/>
  <c r="E81" i="1"/>
  <c r="E20" i="1"/>
  <c r="E82" i="1"/>
  <c r="E31" i="1"/>
  <c r="E69" i="1"/>
  <c r="E17" i="1"/>
  <c r="E18" i="1"/>
  <c r="E97" i="1"/>
  <c r="E30" i="1"/>
  <c r="E70" i="1"/>
  <c r="E19" i="1"/>
  <c r="E79" i="1"/>
  <c r="E32" i="1"/>
  <c r="E33" i="1"/>
  <c r="E100" i="1"/>
  <c r="E99" i="1"/>
  <c r="E46" i="1"/>
  <c r="E74" i="1"/>
  <c r="E89" i="1"/>
  <c r="E26" i="1"/>
  <c r="E58" i="1"/>
  <c r="E59" i="1"/>
  <c r="E94" i="1"/>
  <c r="E40" i="1"/>
  <c r="E91" i="1"/>
  <c r="E73" i="1"/>
  <c r="E48" i="1"/>
  <c r="E51" i="1"/>
  <c r="E92" i="1"/>
  <c r="E67" i="1"/>
  <c r="E68" i="1"/>
  <c r="E83" i="1"/>
  <c r="E35" i="1"/>
  <c r="E37" i="1"/>
  <c r="E76" i="1"/>
  <c r="E98" i="1"/>
  <c r="E84" i="1"/>
  <c r="E36" i="1"/>
  <c r="E64" i="1"/>
  <c r="E65" i="1"/>
  <c r="E87" i="1"/>
  <c r="E47" i="1"/>
  <c r="E39" i="1"/>
  <c r="E75" i="1"/>
  <c r="E80" i="1"/>
  <c r="E88" i="1"/>
  <c r="E90" i="1"/>
  <c r="E14" i="1"/>
  <c r="E15" i="1"/>
  <c r="E16" i="1"/>
  <c r="E41" i="1"/>
  <c r="E52" i="1"/>
  <c r="E53" i="1"/>
  <c r="E54" i="1"/>
  <c r="E55" i="1"/>
  <c r="E42" i="1"/>
  <c r="E10" i="1"/>
  <c r="E11" i="1"/>
  <c r="E12" i="1"/>
  <c r="E13" i="1"/>
  <c r="E5" i="1"/>
  <c r="E6" i="1"/>
  <c r="E7" i="1"/>
  <c r="E8" i="1"/>
  <c r="E57" i="1"/>
  <c r="D9" i="1"/>
  <c r="D49" i="1"/>
  <c r="D50" i="1"/>
  <c r="D2" i="1"/>
  <c r="D29" i="1"/>
  <c r="D34" i="1"/>
  <c r="D38" i="1"/>
  <c r="D3" i="1"/>
  <c r="D22" i="1"/>
  <c r="D4" i="1"/>
  <c r="D101" i="1"/>
  <c r="D24" i="1"/>
  <c r="D43" i="1"/>
  <c r="D56" i="1"/>
  <c r="D25" i="1"/>
  <c r="D61" i="1"/>
  <c r="D28" i="1"/>
  <c r="D95" i="1"/>
  <c r="D66" i="1"/>
  <c r="D78" i="1"/>
  <c r="D72" i="1"/>
  <c r="D23" i="1"/>
  <c r="D85" i="1"/>
  <c r="D86" i="1"/>
  <c r="D21" i="1"/>
  <c r="D71" i="1"/>
  <c r="D45" i="1"/>
  <c r="D93" i="1"/>
  <c r="D44" i="1"/>
  <c r="D62" i="1"/>
  <c r="D27" i="1"/>
  <c r="D96" i="1"/>
  <c r="D63" i="1"/>
  <c r="D60" i="1"/>
  <c r="D81" i="1"/>
  <c r="D20" i="1"/>
  <c r="D82" i="1"/>
  <c r="D31" i="1"/>
  <c r="D69" i="1"/>
  <c r="D17" i="1"/>
  <c r="D18" i="1"/>
  <c r="D97" i="1"/>
  <c r="D30" i="1"/>
  <c r="D70" i="1"/>
  <c r="D19" i="1"/>
  <c r="D79" i="1"/>
  <c r="D32" i="1"/>
  <c r="D33" i="1"/>
  <c r="D100" i="1"/>
  <c r="D99" i="1"/>
  <c r="D46" i="1"/>
  <c r="D74" i="1"/>
  <c r="D89" i="1"/>
  <c r="D26" i="1"/>
  <c r="D58" i="1"/>
  <c r="D59" i="1"/>
  <c r="D94" i="1"/>
  <c r="D40" i="1"/>
  <c r="D91" i="1"/>
  <c r="D73" i="1"/>
  <c r="D48" i="1"/>
  <c r="D51" i="1"/>
  <c r="D92" i="1"/>
  <c r="D67" i="1"/>
  <c r="D68" i="1"/>
  <c r="D83" i="1"/>
  <c r="D35" i="1"/>
  <c r="D37" i="1"/>
  <c r="D76" i="1"/>
  <c r="D98" i="1"/>
  <c r="D84" i="1"/>
  <c r="D36" i="1"/>
  <c r="D64" i="1"/>
  <c r="D65" i="1"/>
  <c r="D87" i="1"/>
  <c r="D47" i="1"/>
  <c r="D39" i="1"/>
  <c r="D75" i="1"/>
  <c r="D80" i="1"/>
  <c r="D88" i="1"/>
  <c r="D90" i="1"/>
  <c r="D14" i="1"/>
  <c r="D15" i="1"/>
  <c r="D16" i="1"/>
  <c r="D41" i="1"/>
  <c r="D52" i="1"/>
  <c r="D53" i="1"/>
  <c r="D54" i="1"/>
  <c r="D55" i="1"/>
  <c r="D42" i="1"/>
  <c r="D10" i="1"/>
  <c r="D11" i="1"/>
  <c r="D12" i="1"/>
  <c r="D13" i="1"/>
  <c r="D5" i="1"/>
  <c r="D6" i="1"/>
  <c r="D7" i="1"/>
  <c r="D8" i="1"/>
  <c r="D57" i="1"/>
  <c r="J102" i="1" l="1"/>
  <c r="J103" i="1" s="1"/>
  <c r="L103" i="1" s="1"/>
</calcChain>
</file>

<file path=xl/sharedStrings.xml><?xml version="1.0" encoding="utf-8"?>
<sst xmlns="http://schemas.openxmlformats.org/spreadsheetml/2006/main" count="234" uniqueCount="136">
  <si>
    <t xml:space="preserve">Taken taken </t>
  </si>
  <si>
    <t>8,8</t>
  </si>
  <si>
    <t xml:space="preserve"> Weld length(mm)</t>
  </si>
  <si>
    <t xml:space="preserve">Fillet length </t>
  </si>
  <si>
    <r>
      <rPr>
        <b/>
        <sz val="11"/>
        <color theme="1"/>
        <rFont val="Calibri"/>
        <family val="2"/>
        <scheme val="minor"/>
      </rPr>
      <t>Average speed</t>
    </r>
    <r>
      <rPr>
        <sz val="11"/>
        <color theme="1"/>
        <rFont val="Calibri"/>
        <family val="2"/>
        <scheme val="minor"/>
      </rPr>
      <t xml:space="preserve"> </t>
    </r>
  </si>
  <si>
    <t>Sr.no</t>
  </si>
  <si>
    <t>Weld Type</t>
  </si>
  <si>
    <t>Column1</t>
  </si>
  <si>
    <t>Column3</t>
  </si>
  <si>
    <t>weld part A</t>
  </si>
  <si>
    <t>Weld part B</t>
  </si>
  <si>
    <t>ITEM A</t>
  </si>
  <si>
    <t>ITEM B</t>
  </si>
  <si>
    <t>S.No</t>
  </si>
  <si>
    <t>Time taken</t>
  </si>
  <si>
    <t>401/P8747</t>
  </si>
  <si>
    <t>WELD DETAILS</t>
  </si>
  <si>
    <t>401/W0472</t>
  </si>
  <si>
    <t>PLT BTTM SSPINE ZTS USTR</t>
  </si>
  <si>
    <t>401/T6477</t>
  </si>
  <si>
    <t>PRS LH RIB S/SPINE CAST USTR</t>
  </si>
  <si>
    <t>401/V9182</t>
  </si>
  <si>
    <t>PRS RH RIB SSPINE USTR</t>
  </si>
  <si>
    <t>401/P6222</t>
  </si>
  <si>
    <t>PLT CROSS RIB SSPINE USTR</t>
  </si>
  <si>
    <t>401/V9013</t>
  </si>
  <si>
    <t>PLT RIB RH REAR USTR</t>
  </si>
  <si>
    <t>401/V9016</t>
  </si>
  <si>
    <t>PRS ENGINE MOUNT USTR</t>
  </si>
  <si>
    <t>401/L9744</t>
  </si>
  <si>
    <t>PRS SWING RAM MOUNT S/SPINE USTR STR</t>
  </si>
  <si>
    <t>401/W4730</t>
  </si>
  <si>
    <t>PLT S/RAM MOUNT USTR</t>
  </si>
  <si>
    <t>401/N8042</t>
  </si>
  <si>
    <t>PRS MCV MNT SSPINE USTR</t>
  </si>
  <si>
    <t>401/T0140</t>
  </si>
  <si>
    <t>PLT MCV MNT SSPINE USTR</t>
  </si>
  <si>
    <t>401/S7468</t>
  </si>
  <si>
    <t>PLT SUPPORT SSPINE USTR</t>
  </si>
  <si>
    <t>401/V9028</t>
  </si>
  <si>
    <t>PLT KP CARRIER SSPINE USTR</t>
  </si>
  <si>
    <t>401/F5008</t>
  </si>
  <si>
    <t>CAST CARRIER S/SPINE BOTTOM USTR</t>
  </si>
  <si>
    <t>401/L9835</t>
  </si>
  <si>
    <t>PLT HOSE GUIDE S/SPINE USTR</t>
  </si>
  <si>
    <t>401/C0284</t>
  </si>
  <si>
    <t>PLT S/MOTOR MNT S/SPINE USTR ZTS</t>
  </si>
  <si>
    <t>401/V9026</t>
  </si>
  <si>
    <t>PRS ENGINE MNT USTR</t>
  </si>
  <si>
    <t>401/V9014</t>
  </si>
  <si>
    <t>PLT ENGINE MNT USTR</t>
  </si>
  <si>
    <t>401/V9021</t>
  </si>
  <si>
    <t>401/V9027</t>
  </si>
  <si>
    <t>PLT ENGINE MNT RIB USTR</t>
  </si>
  <si>
    <t>401/V9984</t>
  </si>
  <si>
    <t>PRS ENGINE MNT SUPRT USTR</t>
  </si>
  <si>
    <t>401/C3611</t>
  </si>
  <si>
    <t>PLT CROSS RIB USTR</t>
  </si>
  <si>
    <t>401/Y5887</t>
  </si>
  <si>
    <t>PRS END BULKHEAD USTR</t>
  </si>
  <si>
    <t>826/10604</t>
  </si>
  <si>
    <t>M10 WELD NUT (SELF-LOCATING)</t>
  </si>
  <si>
    <t>826/10602</t>
  </si>
  <si>
    <t>M6 WELD NUT (SELF-LOCATING)</t>
  </si>
  <si>
    <t>401/D3455</t>
  </si>
  <si>
    <t>MISC MOUNT BOSS M10x1.5x39L</t>
  </si>
  <si>
    <t>401/D5352</t>
  </si>
  <si>
    <t>MISC MOUNT BOSS M10x1.5x95.5L</t>
  </si>
  <si>
    <t>401/J3977</t>
  </si>
  <si>
    <t>PLT RIB SUPPORT USTR</t>
  </si>
  <si>
    <t>401/P8761</t>
  </si>
  <si>
    <t>WA MNT RH SKIRT USTR</t>
  </si>
  <si>
    <t>826/01785</t>
  </si>
  <si>
    <t>M28 PLAIN NUT</t>
  </si>
  <si>
    <t>401/L7557</t>
  </si>
  <si>
    <t>PLT ENGINE ACCESS USTR</t>
  </si>
  <si>
    <t>822/00203</t>
  </si>
  <si>
    <t>WELD STUD - FIR TREE DIA 5</t>
  </si>
  <si>
    <t>332/D7316</t>
  </si>
  <si>
    <t>BOSS 30 X 25</t>
  </si>
  <si>
    <t>401/J0153</t>
  </si>
  <si>
    <t>PLT KING POST MNT 35THK USTR</t>
  </si>
  <si>
    <t>401/N7182</t>
  </si>
  <si>
    <t>MISC MOUNT BOSS M10x1.5x14L</t>
  </si>
  <si>
    <t>401/M3911</t>
  </si>
  <si>
    <t>PLT SPREADER LOAD USTR</t>
  </si>
  <si>
    <t>401/S5791</t>
  </si>
  <si>
    <t>PRS SUPPORT TANK FUEL REAR</t>
  </si>
  <si>
    <t>401/V8936</t>
  </si>
  <si>
    <t>PRS INTERNAL BRACE USTR</t>
  </si>
  <si>
    <t xml:space="preserve">3.5T WA SLEWSPINE ZTS USTR </t>
  </si>
  <si>
    <t>Sr. No.</t>
  </si>
  <si>
    <t>ASSY NO</t>
  </si>
  <si>
    <t>PART NO</t>
  </si>
  <si>
    <t>REV</t>
  </si>
  <si>
    <t>DESCRIPTION</t>
  </si>
  <si>
    <t>QTY</t>
  </si>
  <si>
    <t>PICTURE</t>
  </si>
  <si>
    <t>A</t>
  </si>
  <si>
    <t>401/P8754</t>
  </si>
  <si>
    <t>WA SLEWSPINE ZTS USTR (View)</t>
  </si>
  <si>
    <t>PRS ENGINE MOUNT USTR (View)</t>
  </si>
  <si>
    <t>PRS SWING RAM MOUNT S/SPINE USTR</t>
  </si>
  <si>
    <t>PRS MCV MNT SSPINE USTR (View)</t>
  </si>
  <si>
    <t>PLT MCV MNT SSPINE USTR (View)</t>
  </si>
  <si>
    <t>CAST CARRIER S/SPINE BOTTOM USTR (View)</t>
  </si>
  <si>
    <t>PRS END BULKHEAD USTR (View)</t>
  </si>
  <si>
    <t xml:space="preserve">M10 WELD NUT (SELF-LOCATING) </t>
  </si>
  <si>
    <t xml:space="preserve">M6 WELD NUT (SELF-LOCATING) </t>
  </si>
  <si>
    <t>MISC MOUNT BOSS M10 1.5X39L</t>
  </si>
  <si>
    <t>MISC MOUNT BOSS M10 1.5X95.5L</t>
  </si>
  <si>
    <t>WA MNT RH SKIRT USTR (View)</t>
  </si>
  <si>
    <t>401/L9484</t>
  </si>
  <si>
    <t>PLT MOUNT RH SKIRT USTR (View)</t>
  </si>
  <si>
    <t>401/G2729</t>
  </si>
  <si>
    <t>MISC MOUNT BOSS M10 1.5X30.5L</t>
  </si>
  <si>
    <t>401/G3309</t>
  </si>
  <si>
    <t>PLT MOUNT SUPPORT USTR</t>
  </si>
  <si>
    <t xml:space="preserve">WELD STUD - FIR TREE DIA 5 </t>
  </si>
  <si>
    <t xml:space="preserve">BOSS 30 X 25 </t>
  </si>
  <si>
    <t>MISC MOUNT BOSS M10 1.5X14L</t>
  </si>
  <si>
    <t>PLT INTERNAL BRACE USTR</t>
  </si>
  <si>
    <t>Weld part A</t>
  </si>
  <si>
    <t>Length (m)</t>
  </si>
  <si>
    <t xml:space="preserve">No of Runs </t>
  </si>
  <si>
    <t xml:space="preserve">weld length </t>
  </si>
  <si>
    <t xml:space="preserve"> Total Weld length(mm)</t>
  </si>
  <si>
    <t>4, 5, 6</t>
  </si>
  <si>
    <t>ASSUMPTIONS</t>
  </si>
  <si>
    <t>Fillet length(mm)</t>
  </si>
  <si>
    <t>Avg speed(mm/sec)</t>
  </si>
  <si>
    <t>Taken taken</t>
  </si>
  <si>
    <t>Average speed (mm/sec)</t>
  </si>
  <si>
    <t xml:space="preserve">Weld part </t>
  </si>
  <si>
    <t>Part name</t>
  </si>
  <si>
    <t>Part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</si>
</sst>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3" fillId="2" borderId="2" xfId="0" applyFont="1" applyFill="1" applyBorder="1"/>
    <xf numFmtId="0" fontId="3" fillId="2" borderId="1" xfId="0" applyFont="1" applyFill="1" applyBorder="1"/>
    <xf numFmtId="0" fontId="3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3" borderId="2" xfId="0" applyFill="1" applyBorder="1" applyAlignment="1">
      <alignment horizontal="right"/>
    </xf>
    <xf numFmtId="0" fontId="3" fillId="2" borderId="0" xfId="0" applyFont="1" applyFill="1" applyBorder="1"/>
    <xf numFmtId="0" fontId="5" fillId="5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0" xfId="0" applyFont="1"/>
    <xf numFmtId="0" fontId="6" fillId="0" borderId="4" xfId="0" applyFont="1" applyBorder="1"/>
    <xf numFmtId="0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7">
    <dxf>
      <alignment horizontal="general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1699202</xdr:colOff>
      <xdr:row>4</xdr:row>
      <xdr:rowOff>639838</xdr:rowOff>
    </xdr:from>
    <xdr:to>
      <xdr:col>8</xdr:col>
      <xdr:colOff>4938791</xdr:colOff>
      <xdr:row>6</xdr:row>
      <xdr:rowOff>126788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46F0E6-456A-460E-8A60-212AED924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981747" y="2233111"/>
          <a:ext cx="3239589" cy="2645786"/>
        </a:xfrm>
        <a:prstGeom prst="rect">
          <a:avLst/>
        </a:prstGeom>
      </xdr:spPr>
    </xdr:pic>
    <xdr:clientData/>
  </xdr:twoCellAnchor>
  <xdr:twoCellAnchor editAs="oneCell">
    <xdr:from>
      <xdr:col>8</xdr:col>
      <xdr:colOff>1850930</xdr:colOff>
      <xdr:row>6</xdr:row>
      <xdr:rowOff>36464</xdr:rowOff>
    </xdr:from>
    <xdr:to>
      <xdr:col>8</xdr:col>
      <xdr:colOff>5191060</xdr:colOff>
      <xdr:row>7</xdr:row>
      <xdr:rowOff>56116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7AA747-DC55-47F5-BBCF-21D7EAB37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147330" y="4818014"/>
          <a:ext cx="3340130" cy="2305652"/>
        </a:xfrm>
        <a:prstGeom prst="rect">
          <a:avLst/>
        </a:prstGeom>
      </xdr:spPr>
    </xdr:pic>
    <xdr:clientData/>
  </xdr:twoCellAnchor>
  <xdr:twoCellAnchor editAs="oneCell">
    <xdr:from>
      <xdr:col>8</xdr:col>
      <xdr:colOff>2023727</xdr:colOff>
      <xdr:row>7</xdr:row>
      <xdr:rowOff>204549</xdr:rowOff>
    </xdr:from>
    <xdr:to>
      <xdr:col>8</xdr:col>
      <xdr:colOff>5346076</xdr:colOff>
      <xdr:row>7</xdr:row>
      <xdr:rowOff>2270473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02ECE3A-9E5B-40A4-B3D5-AC6DF36C8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320127" y="7272099"/>
          <a:ext cx="3322349" cy="2065924"/>
        </a:xfrm>
        <a:prstGeom prst="rect">
          <a:avLst/>
        </a:prstGeom>
      </xdr:spPr>
    </xdr:pic>
    <xdr:clientData/>
  </xdr:twoCellAnchor>
  <xdr:twoCellAnchor editAs="oneCell">
    <xdr:from>
      <xdr:col>8</xdr:col>
      <xdr:colOff>2279146</xdr:colOff>
      <xdr:row>7</xdr:row>
      <xdr:rowOff>2264604</xdr:rowOff>
    </xdr:from>
    <xdr:to>
      <xdr:col>8</xdr:col>
      <xdr:colOff>5040103</xdr:colOff>
      <xdr:row>9</xdr:row>
      <xdr:rowOff>40934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A2D6CA1-4C53-4BAD-8A5E-561AE9551F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r="21245"/>
        <a:stretch/>
      </xdr:blipFill>
      <xdr:spPr>
        <a:xfrm>
          <a:off x="11575546" y="9332154"/>
          <a:ext cx="2760957" cy="2348330"/>
        </a:xfrm>
        <a:prstGeom prst="rect">
          <a:avLst/>
        </a:prstGeom>
      </xdr:spPr>
    </xdr:pic>
    <xdr:clientData/>
  </xdr:twoCellAnchor>
  <xdr:twoCellAnchor editAs="oneCell">
    <xdr:from>
      <xdr:col>8</xdr:col>
      <xdr:colOff>2055379</xdr:colOff>
      <xdr:row>8</xdr:row>
      <xdr:rowOff>2244797</xdr:rowOff>
    </xdr:from>
    <xdr:to>
      <xdr:col>8</xdr:col>
      <xdr:colOff>4993344</xdr:colOff>
      <xdr:row>9</xdr:row>
      <xdr:rowOff>2250935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C376E48-40FB-4653-AB76-4112F5DB8E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0979"/>
        <a:stretch/>
      </xdr:blipFill>
      <xdr:spPr>
        <a:xfrm>
          <a:off x="11337924" y="11568906"/>
          <a:ext cx="2937965" cy="2292138"/>
        </a:xfrm>
        <a:prstGeom prst="rect">
          <a:avLst/>
        </a:prstGeom>
      </xdr:spPr>
    </xdr:pic>
    <xdr:clientData/>
  </xdr:twoCellAnchor>
  <xdr:twoCellAnchor editAs="oneCell">
    <xdr:from>
      <xdr:col>8</xdr:col>
      <xdr:colOff>2245844</xdr:colOff>
      <xdr:row>9</xdr:row>
      <xdr:rowOff>2087841</xdr:rowOff>
    </xdr:from>
    <xdr:to>
      <xdr:col>8</xdr:col>
      <xdr:colOff>5138022</xdr:colOff>
      <xdr:row>11</xdr:row>
      <xdr:rowOff>384242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9B2AB23-8F8C-41D4-BD2E-40ACFA4CE7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523" r="19171"/>
        <a:stretch/>
      </xdr:blipFill>
      <xdr:spPr>
        <a:xfrm rot="20853358">
          <a:off x="11542244" y="13727391"/>
          <a:ext cx="2892178" cy="2868401"/>
        </a:xfrm>
        <a:prstGeom prst="rect">
          <a:avLst/>
        </a:prstGeom>
      </xdr:spPr>
    </xdr:pic>
    <xdr:clientData/>
  </xdr:twoCellAnchor>
  <xdr:twoCellAnchor editAs="oneCell">
    <xdr:from>
      <xdr:col>8</xdr:col>
      <xdr:colOff>2253096</xdr:colOff>
      <xdr:row>10</xdr:row>
      <xdr:rowOff>2069451</xdr:rowOff>
    </xdr:from>
    <xdr:to>
      <xdr:col>8</xdr:col>
      <xdr:colOff>5159310</xdr:colOff>
      <xdr:row>11</xdr:row>
      <xdr:rowOff>2268707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71A3D4F-465F-46B4-8E3B-170A0A15F2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-6776" b="6776"/>
        <a:stretch/>
      </xdr:blipFill>
      <xdr:spPr>
        <a:xfrm>
          <a:off x="11549496" y="15995001"/>
          <a:ext cx="2906214" cy="2485256"/>
        </a:xfrm>
        <a:prstGeom prst="rect">
          <a:avLst/>
        </a:prstGeom>
      </xdr:spPr>
    </xdr:pic>
    <xdr:clientData/>
  </xdr:twoCellAnchor>
  <xdr:twoCellAnchor editAs="oneCell">
    <xdr:from>
      <xdr:col>8</xdr:col>
      <xdr:colOff>2332758</xdr:colOff>
      <xdr:row>12</xdr:row>
      <xdr:rowOff>113436</xdr:rowOff>
    </xdr:from>
    <xdr:to>
      <xdr:col>8</xdr:col>
      <xdr:colOff>5461223</xdr:colOff>
      <xdr:row>13</xdr:row>
      <xdr:rowOff>215914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ED3850E-0CBE-46F9-9DDB-2C4AF8E481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1377" r="13345"/>
        <a:stretch/>
      </xdr:blipFill>
      <xdr:spPr>
        <a:xfrm>
          <a:off x="11629158" y="18610986"/>
          <a:ext cx="3128465" cy="2388478"/>
        </a:xfrm>
        <a:prstGeom prst="rect">
          <a:avLst/>
        </a:prstGeom>
      </xdr:spPr>
    </xdr:pic>
    <xdr:clientData/>
  </xdr:twoCellAnchor>
  <xdr:twoCellAnchor editAs="oneCell">
    <xdr:from>
      <xdr:col>8</xdr:col>
      <xdr:colOff>2345748</xdr:colOff>
      <xdr:row>13</xdr:row>
      <xdr:rowOff>77932</xdr:rowOff>
    </xdr:from>
    <xdr:to>
      <xdr:col>8</xdr:col>
      <xdr:colOff>5172587</xdr:colOff>
      <xdr:row>14</xdr:row>
      <xdr:rowOff>227188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920B22E-B87D-4B23-97FD-CE2934FC131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0969" r="11644"/>
        <a:stretch/>
      </xdr:blipFill>
      <xdr:spPr>
        <a:xfrm>
          <a:off x="11642148" y="20861482"/>
          <a:ext cx="2826839" cy="2435256"/>
        </a:xfrm>
        <a:prstGeom prst="rect">
          <a:avLst/>
        </a:prstGeom>
      </xdr:spPr>
    </xdr:pic>
    <xdr:clientData/>
  </xdr:twoCellAnchor>
  <xdr:twoCellAnchor editAs="oneCell">
    <xdr:from>
      <xdr:col>8</xdr:col>
      <xdr:colOff>2557605</xdr:colOff>
      <xdr:row>13</xdr:row>
      <xdr:rowOff>2272145</xdr:rowOff>
    </xdr:from>
    <xdr:to>
      <xdr:col>8</xdr:col>
      <xdr:colOff>4986481</xdr:colOff>
      <xdr:row>14</xdr:row>
      <xdr:rowOff>2260040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A39A222-0762-4196-B312-9264A52B517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5196" r="14869" b="7236"/>
        <a:stretch/>
      </xdr:blipFill>
      <xdr:spPr>
        <a:xfrm>
          <a:off x="11854005" y="23055695"/>
          <a:ext cx="2428876" cy="2273895"/>
        </a:xfrm>
        <a:prstGeom prst="rect">
          <a:avLst/>
        </a:prstGeom>
      </xdr:spPr>
    </xdr:pic>
    <xdr:clientData/>
  </xdr:twoCellAnchor>
  <xdr:twoCellAnchor editAs="oneCell">
    <xdr:from>
      <xdr:col>8</xdr:col>
      <xdr:colOff>2144651</xdr:colOff>
      <xdr:row>14</xdr:row>
      <xdr:rowOff>2279986</xdr:rowOff>
    </xdr:from>
    <xdr:to>
      <xdr:col>8</xdr:col>
      <xdr:colOff>4863811</xdr:colOff>
      <xdr:row>16</xdr:row>
      <xdr:rowOff>29441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C75616A-BB7F-4503-88C4-114248D4C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441051" y="25349536"/>
          <a:ext cx="2719160" cy="2321455"/>
        </a:xfrm>
        <a:prstGeom prst="rect">
          <a:avLst/>
        </a:prstGeom>
      </xdr:spPr>
    </xdr:pic>
    <xdr:clientData/>
  </xdr:twoCellAnchor>
  <xdr:twoCellAnchor editAs="oneCell">
    <xdr:from>
      <xdr:col>8</xdr:col>
      <xdr:colOff>2404096</xdr:colOff>
      <xdr:row>16</xdr:row>
      <xdr:rowOff>407508</xdr:rowOff>
    </xdr:from>
    <xdr:to>
      <xdr:col>8</xdr:col>
      <xdr:colOff>4372936</xdr:colOff>
      <xdr:row>17</xdr:row>
      <xdr:rowOff>181551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553351E-CF8A-4C3C-8AC9-454F65C9E2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2276" r="42377"/>
        <a:stretch/>
      </xdr:blipFill>
      <xdr:spPr>
        <a:xfrm rot="3959341">
          <a:off x="11654894" y="28094660"/>
          <a:ext cx="2060043" cy="1968840"/>
        </a:xfrm>
        <a:prstGeom prst="rect">
          <a:avLst/>
        </a:prstGeom>
      </xdr:spPr>
    </xdr:pic>
    <xdr:clientData/>
  </xdr:twoCellAnchor>
  <xdr:twoCellAnchor editAs="oneCell">
    <xdr:from>
      <xdr:col>8</xdr:col>
      <xdr:colOff>2014680</xdr:colOff>
      <xdr:row>17</xdr:row>
      <xdr:rowOff>15296</xdr:rowOff>
    </xdr:from>
    <xdr:to>
      <xdr:col>8</xdr:col>
      <xdr:colOff>4853491</xdr:colOff>
      <xdr:row>18</xdr:row>
      <xdr:rowOff>86070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E6AEE88-7E8C-4468-AFC1-8147A3F25BA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8770" t="17609" r="23931" b="16633"/>
        <a:stretch/>
      </xdr:blipFill>
      <xdr:spPr>
        <a:xfrm>
          <a:off x="11311080" y="29942846"/>
          <a:ext cx="2838811" cy="2356774"/>
        </a:xfrm>
        <a:prstGeom prst="rect">
          <a:avLst/>
        </a:prstGeom>
      </xdr:spPr>
    </xdr:pic>
    <xdr:clientData/>
  </xdr:twoCellAnchor>
  <xdr:twoCellAnchor editAs="oneCell">
    <xdr:from>
      <xdr:col>8</xdr:col>
      <xdr:colOff>2442440</xdr:colOff>
      <xdr:row>17</xdr:row>
      <xdr:rowOff>2236644</xdr:rowOff>
    </xdr:from>
    <xdr:to>
      <xdr:col>8</xdr:col>
      <xdr:colOff>4599749</xdr:colOff>
      <xdr:row>19</xdr:row>
      <xdr:rowOff>283155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DEB6487-D844-411D-A66E-AC6375872F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8081" t="10618" r="23136" b="14282"/>
        <a:stretch/>
      </xdr:blipFill>
      <xdr:spPr>
        <a:xfrm>
          <a:off x="11724985" y="32134753"/>
          <a:ext cx="2157309" cy="2618511"/>
        </a:xfrm>
        <a:prstGeom prst="rect">
          <a:avLst/>
        </a:prstGeom>
      </xdr:spPr>
    </xdr:pic>
    <xdr:clientData/>
  </xdr:twoCellAnchor>
  <xdr:twoCellAnchor editAs="oneCell">
    <xdr:from>
      <xdr:col>8</xdr:col>
      <xdr:colOff>2751849</xdr:colOff>
      <xdr:row>19</xdr:row>
      <xdr:rowOff>174979</xdr:rowOff>
    </xdr:from>
    <xdr:to>
      <xdr:col>8</xdr:col>
      <xdr:colOff>4240387</xdr:colOff>
      <xdr:row>20</xdr:row>
      <xdr:rowOff>311070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4109B4A-EA37-42F7-AF83-2A951E1F4A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8478" r="27980"/>
        <a:stretch/>
      </xdr:blipFill>
      <xdr:spPr>
        <a:xfrm rot="763307">
          <a:off x="12048249" y="34674529"/>
          <a:ext cx="1488538" cy="2422091"/>
        </a:xfrm>
        <a:prstGeom prst="rect">
          <a:avLst/>
        </a:prstGeom>
      </xdr:spPr>
    </xdr:pic>
    <xdr:clientData/>
  </xdr:twoCellAnchor>
  <xdr:twoCellAnchor editAs="oneCell">
    <xdr:from>
      <xdr:col>8</xdr:col>
      <xdr:colOff>2349789</xdr:colOff>
      <xdr:row>20</xdr:row>
      <xdr:rowOff>60724</xdr:rowOff>
    </xdr:from>
    <xdr:to>
      <xdr:col>8</xdr:col>
      <xdr:colOff>4195177</xdr:colOff>
      <xdr:row>21</xdr:row>
      <xdr:rowOff>115801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F40CDC8-0AA0-4EEA-987E-85914E23AB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9327" r="39292" b="28310"/>
        <a:stretch/>
      </xdr:blipFill>
      <xdr:spPr>
        <a:xfrm>
          <a:off x="11646189" y="36846274"/>
          <a:ext cx="1845388" cy="2341077"/>
        </a:xfrm>
        <a:prstGeom prst="rect">
          <a:avLst/>
        </a:prstGeom>
      </xdr:spPr>
    </xdr:pic>
    <xdr:clientData/>
  </xdr:twoCellAnchor>
  <xdr:twoCellAnchor editAs="oneCell">
    <xdr:from>
      <xdr:col>8</xdr:col>
      <xdr:colOff>2222788</xdr:colOff>
      <xdr:row>21</xdr:row>
      <xdr:rowOff>129308</xdr:rowOff>
    </xdr:from>
    <xdr:to>
      <xdr:col>8</xdr:col>
      <xdr:colOff>4397664</xdr:colOff>
      <xdr:row>21</xdr:row>
      <xdr:rowOff>2211467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391EC15-0942-490F-993B-55D8D776B7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4805" t="23130" r="30212" b="24490"/>
        <a:stretch/>
      </xdr:blipFill>
      <xdr:spPr>
        <a:xfrm>
          <a:off x="11505333" y="39171417"/>
          <a:ext cx="2174876" cy="2082159"/>
        </a:xfrm>
        <a:prstGeom prst="rect">
          <a:avLst/>
        </a:prstGeom>
      </xdr:spPr>
    </xdr:pic>
    <xdr:clientData/>
  </xdr:twoCellAnchor>
  <xdr:twoCellAnchor editAs="oneCell">
    <xdr:from>
      <xdr:col>8</xdr:col>
      <xdr:colOff>2111662</xdr:colOff>
      <xdr:row>22</xdr:row>
      <xdr:rowOff>369166</xdr:rowOff>
    </xdr:from>
    <xdr:to>
      <xdr:col>8</xdr:col>
      <xdr:colOff>4256549</xdr:colOff>
      <xdr:row>22</xdr:row>
      <xdr:rowOff>1919260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4F0A4F1-BF62-4B3F-A378-1445A22F49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1696" t="18574" r="26776" b="22922"/>
        <a:stretch/>
      </xdr:blipFill>
      <xdr:spPr>
        <a:xfrm>
          <a:off x="11394207" y="41697275"/>
          <a:ext cx="2144887" cy="1550094"/>
        </a:xfrm>
        <a:prstGeom prst="rect">
          <a:avLst/>
        </a:prstGeom>
      </xdr:spPr>
    </xdr:pic>
    <xdr:clientData/>
  </xdr:twoCellAnchor>
  <xdr:twoCellAnchor editAs="oneCell">
    <xdr:from>
      <xdr:col>8</xdr:col>
      <xdr:colOff>2244330</xdr:colOff>
      <xdr:row>23</xdr:row>
      <xdr:rowOff>263525</xdr:rowOff>
    </xdr:from>
    <xdr:to>
      <xdr:col>8</xdr:col>
      <xdr:colOff>3981980</xdr:colOff>
      <xdr:row>23</xdr:row>
      <xdr:rowOff>2032808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74EE045-78EB-40B6-9E05-489FD1C938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33789" t="21022" r="34037" b="30418"/>
        <a:stretch/>
      </xdr:blipFill>
      <xdr:spPr>
        <a:xfrm>
          <a:off x="11540730" y="43907075"/>
          <a:ext cx="1737650" cy="1769283"/>
        </a:xfrm>
        <a:prstGeom prst="rect">
          <a:avLst/>
        </a:prstGeom>
      </xdr:spPr>
    </xdr:pic>
    <xdr:clientData/>
  </xdr:twoCellAnchor>
  <xdr:twoCellAnchor editAs="oneCell">
    <xdr:from>
      <xdr:col>8</xdr:col>
      <xdr:colOff>1873249</xdr:colOff>
      <xdr:row>24</xdr:row>
      <xdr:rowOff>254000</xdr:rowOff>
    </xdr:from>
    <xdr:to>
      <xdr:col>8</xdr:col>
      <xdr:colOff>4645187</xdr:colOff>
      <xdr:row>24</xdr:row>
      <xdr:rowOff>2069003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A1B1F40-2B28-4C0E-87B5-0A2323C9D9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4310" t="20621" r="28555" b="18065"/>
        <a:stretch/>
      </xdr:blipFill>
      <xdr:spPr>
        <a:xfrm>
          <a:off x="11169649" y="46183550"/>
          <a:ext cx="2771938" cy="1815003"/>
        </a:xfrm>
        <a:prstGeom prst="rect">
          <a:avLst/>
        </a:prstGeom>
      </xdr:spPr>
    </xdr:pic>
    <xdr:clientData/>
  </xdr:twoCellAnchor>
  <xdr:twoCellAnchor editAs="oneCell">
    <xdr:from>
      <xdr:col>8</xdr:col>
      <xdr:colOff>2080059</xdr:colOff>
      <xdr:row>25</xdr:row>
      <xdr:rowOff>315848</xdr:rowOff>
    </xdr:from>
    <xdr:to>
      <xdr:col>8</xdr:col>
      <xdr:colOff>4928582</xdr:colOff>
      <xdr:row>25</xdr:row>
      <xdr:rowOff>2149593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54E851C4-C071-4C55-B796-565F420278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32751" t="6674" r="35482" b="17828"/>
        <a:stretch/>
      </xdr:blipFill>
      <xdr:spPr>
        <a:xfrm rot="6035219">
          <a:off x="11883848" y="48024009"/>
          <a:ext cx="1833745" cy="2848523"/>
        </a:xfrm>
        <a:prstGeom prst="rect">
          <a:avLst/>
        </a:prstGeom>
      </xdr:spPr>
    </xdr:pic>
    <xdr:clientData/>
  </xdr:twoCellAnchor>
  <xdr:twoCellAnchor editAs="oneCell">
    <xdr:from>
      <xdr:col>8</xdr:col>
      <xdr:colOff>2331749</xdr:colOff>
      <xdr:row>25</xdr:row>
      <xdr:rowOff>2229301</xdr:rowOff>
    </xdr:from>
    <xdr:to>
      <xdr:col>8</xdr:col>
      <xdr:colOff>4601503</xdr:colOff>
      <xdr:row>26</xdr:row>
      <xdr:rowOff>2241367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604E33-98DE-4D27-B0BB-03AFE6C087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9345" t="12467" r="26995" b="12126"/>
        <a:stretch/>
      </xdr:blipFill>
      <xdr:spPr>
        <a:xfrm rot="935288">
          <a:off x="11628149" y="50444851"/>
          <a:ext cx="2269754" cy="2298066"/>
        </a:xfrm>
        <a:prstGeom prst="rect">
          <a:avLst/>
        </a:prstGeom>
      </xdr:spPr>
    </xdr:pic>
    <xdr:clientData/>
  </xdr:twoCellAnchor>
  <xdr:twoCellAnchor editAs="oneCell">
    <xdr:from>
      <xdr:col>8</xdr:col>
      <xdr:colOff>2825913</xdr:colOff>
      <xdr:row>26</xdr:row>
      <xdr:rowOff>1938589</xdr:rowOff>
    </xdr:from>
    <xdr:to>
      <xdr:col>8</xdr:col>
      <xdr:colOff>4117192</xdr:colOff>
      <xdr:row>28</xdr:row>
      <xdr:rowOff>570055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F66917-143D-4153-ABDF-93EEFAF75F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30266" t="6100" r="32177" b="11127"/>
        <a:stretch/>
      </xdr:blipFill>
      <xdr:spPr>
        <a:xfrm rot="19508617">
          <a:off x="12122313" y="52440139"/>
          <a:ext cx="1291279" cy="3203466"/>
        </a:xfrm>
        <a:prstGeom prst="rect">
          <a:avLst/>
        </a:prstGeom>
      </xdr:spPr>
    </xdr:pic>
    <xdr:clientData/>
  </xdr:twoCellAnchor>
  <xdr:twoCellAnchor editAs="oneCell">
    <xdr:from>
      <xdr:col>8</xdr:col>
      <xdr:colOff>2800349</xdr:colOff>
      <xdr:row>28</xdr:row>
      <xdr:rowOff>330199</xdr:rowOff>
    </xdr:from>
    <xdr:to>
      <xdr:col>8</xdr:col>
      <xdr:colOff>4370274</xdr:colOff>
      <xdr:row>28</xdr:row>
      <xdr:rowOff>2145203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81767C53-C8AB-4C11-B24F-962CED3521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9140" t="19164" r="32996" b="26298"/>
        <a:stretch/>
      </xdr:blipFill>
      <xdr:spPr>
        <a:xfrm>
          <a:off x="12096749" y="55403749"/>
          <a:ext cx="1569925" cy="1815004"/>
        </a:xfrm>
        <a:prstGeom prst="rect">
          <a:avLst/>
        </a:prstGeom>
      </xdr:spPr>
    </xdr:pic>
    <xdr:clientData/>
  </xdr:twoCellAnchor>
  <xdr:twoCellAnchor editAs="oneCell">
    <xdr:from>
      <xdr:col>8</xdr:col>
      <xdr:colOff>2489199</xdr:colOff>
      <xdr:row>29</xdr:row>
      <xdr:rowOff>142874</xdr:rowOff>
    </xdr:from>
    <xdr:to>
      <xdr:col>8</xdr:col>
      <xdr:colOff>4064545</xdr:colOff>
      <xdr:row>30</xdr:row>
      <xdr:rowOff>102524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BA355BD8-2966-4071-A46D-F61F1EDD51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0436" t="15604" r="20297" b="13063"/>
        <a:stretch/>
      </xdr:blipFill>
      <xdr:spPr>
        <a:xfrm>
          <a:off x="11785599" y="57502424"/>
          <a:ext cx="1575346" cy="2245650"/>
        </a:xfrm>
        <a:prstGeom prst="rect">
          <a:avLst/>
        </a:prstGeom>
      </xdr:spPr>
    </xdr:pic>
    <xdr:clientData/>
  </xdr:twoCellAnchor>
  <xdr:twoCellAnchor editAs="oneCell">
    <xdr:from>
      <xdr:col>8</xdr:col>
      <xdr:colOff>2451099</xdr:colOff>
      <xdr:row>30</xdr:row>
      <xdr:rowOff>171449</xdr:rowOff>
    </xdr:from>
    <xdr:to>
      <xdr:col>8</xdr:col>
      <xdr:colOff>4168484</xdr:colOff>
      <xdr:row>31</xdr:row>
      <xdr:rowOff>91730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AA3B1CF-4226-42C9-8F07-7F761079513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7777" t="12985" r="33335" b="17474"/>
        <a:stretch/>
      </xdr:blipFill>
      <xdr:spPr>
        <a:xfrm>
          <a:off x="11747499" y="59816999"/>
          <a:ext cx="1717385" cy="2206281"/>
        </a:xfrm>
        <a:prstGeom prst="rect">
          <a:avLst/>
        </a:prstGeom>
      </xdr:spPr>
    </xdr:pic>
    <xdr:clientData/>
  </xdr:twoCellAnchor>
  <xdr:twoCellAnchor editAs="oneCell">
    <xdr:from>
      <xdr:col>8</xdr:col>
      <xdr:colOff>2025650</xdr:colOff>
      <xdr:row>31</xdr:row>
      <xdr:rowOff>415925</xdr:rowOff>
    </xdr:from>
    <xdr:to>
      <xdr:col>8</xdr:col>
      <xdr:colOff>4565650</xdr:colOff>
      <xdr:row>31</xdr:row>
      <xdr:rowOff>2041582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A440A9BA-DB2B-4E1D-BD09-36C97AE32D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9338" t="24877" r="29792" b="22275"/>
        <a:stretch/>
      </xdr:blipFill>
      <xdr:spPr>
        <a:xfrm>
          <a:off x="11322050" y="62347475"/>
          <a:ext cx="2540000" cy="1625657"/>
        </a:xfrm>
        <a:prstGeom prst="rect">
          <a:avLst/>
        </a:prstGeom>
      </xdr:spPr>
    </xdr:pic>
    <xdr:clientData/>
  </xdr:twoCellAnchor>
  <xdr:twoCellAnchor editAs="oneCell">
    <xdr:from>
      <xdr:col>8</xdr:col>
      <xdr:colOff>2622549</xdr:colOff>
      <xdr:row>31</xdr:row>
      <xdr:rowOff>2228850</xdr:rowOff>
    </xdr:from>
    <xdr:to>
      <xdr:col>8</xdr:col>
      <xdr:colOff>4479925</xdr:colOff>
      <xdr:row>33</xdr:row>
      <xdr:rowOff>96615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ACCDFCE-285F-48A1-9A61-04F6074E5C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32301" t="7265" r="33933" b="17015"/>
        <a:stretch/>
      </xdr:blipFill>
      <xdr:spPr>
        <a:xfrm>
          <a:off x="11918949" y="64160400"/>
          <a:ext cx="1857376" cy="2439765"/>
        </a:xfrm>
        <a:prstGeom prst="rect">
          <a:avLst/>
        </a:prstGeom>
      </xdr:spPr>
    </xdr:pic>
    <xdr:clientData/>
  </xdr:twoCellAnchor>
  <xdr:twoCellAnchor editAs="oneCell">
    <xdr:from>
      <xdr:col>8</xdr:col>
      <xdr:colOff>2466975</xdr:colOff>
      <xdr:row>32</xdr:row>
      <xdr:rowOff>2149476</xdr:rowOff>
    </xdr:from>
    <xdr:to>
      <xdr:col>8</xdr:col>
      <xdr:colOff>4117974</xdr:colOff>
      <xdr:row>34</xdr:row>
      <xdr:rowOff>183539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DEB8DDD-68D8-4688-88B0-B19A0E4BD3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32732" t="8793" r="36234" b="16601"/>
        <a:stretch/>
      </xdr:blipFill>
      <xdr:spPr>
        <a:xfrm>
          <a:off x="11763375" y="66367026"/>
          <a:ext cx="1650999" cy="2606063"/>
        </a:xfrm>
        <a:prstGeom prst="rect">
          <a:avLst/>
        </a:prstGeom>
      </xdr:spPr>
    </xdr:pic>
    <xdr:clientData/>
  </xdr:twoCellAnchor>
  <xdr:twoCellAnchor editAs="oneCell">
    <xdr:from>
      <xdr:col>8</xdr:col>
      <xdr:colOff>2190748</xdr:colOff>
      <xdr:row>34</xdr:row>
      <xdr:rowOff>28575</xdr:rowOff>
    </xdr:from>
    <xdr:to>
      <xdr:col>8</xdr:col>
      <xdr:colOff>4063999</xdr:colOff>
      <xdr:row>34</xdr:row>
      <xdr:rowOff>2266950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A4659F66-5FD2-42C7-BBC1-AB396D92EF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7125" t="25635" r="34900" b="11599"/>
        <a:stretch/>
      </xdr:blipFill>
      <xdr:spPr>
        <a:xfrm>
          <a:off x="11487148" y="68818125"/>
          <a:ext cx="1873251" cy="2238375"/>
        </a:xfrm>
        <a:prstGeom prst="rect">
          <a:avLst/>
        </a:prstGeom>
      </xdr:spPr>
    </xdr:pic>
    <xdr:clientData/>
  </xdr:twoCellAnchor>
  <xdr:twoCellAnchor editAs="oneCell">
    <xdr:from>
      <xdr:col>8</xdr:col>
      <xdr:colOff>2403474</xdr:colOff>
      <xdr:row>35</xdr:row>
      <xdr:rowOff>279399</xdr:rowOff>
    </xdr:from>
    <xdr:to>
      <xdr:col>8</xdr:col>
      <xdr:colOff>4102100</xdr:colOff>
      <xdr:row>36</xdr:row>
      <xdr:rowOff>105697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D73913C9-828B-4BC9-8CE8-531534FF8C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32205" t="28933" r="39996" b="16019"/>
        <a:stretch/>
      </xdr:blipFill>
      <xdr:spPr>
        <a:xfrm>
          <a:off x="11699874" y="71354949"/>
          <a:ext cx="1698626" cy="2112298"/>
        </a:xfrm>
        <a:prstGeom prst="rect">
          <a:avLst/>
        </a:prstGeom>
      </xdr:spPr>
    </xdr:pic>
    <xdr:clientData/>
  </xdr:twoCellAnchor>
  <xdr:twoCellAnchor editAs="oneCell">
    <xdr:from>
      <xdr:col>8</xdr:col>
      <xdr:colOff>2597149</xdr:colOff>
      <xdr:row>36</xdr:row>
      <xdr:rowOff>126999</xdr:rowOff>
    </xdr:from>
    <xdr:to>
      <xdr:col>8</xdr:col>
      <xdr:colOff>4304497</xdr:colOff>
      <xdr:row>37</xdr:row>
      <xdr:rowOff>166023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72E51DE7-9D1D-4D83-9552-C2869CF3B1D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2503" t="12739" r="38607" b="7121"/>
        <a:stretch/>
      </xdr:blipFill>
      <xdr:spPr>
        <a:xfrm>
          <a:off x="11893549" y="73488549"/>
          <a:ext cx="1707348" cy="2325024"/>
        </a:xfrm>
        <a:prstGeom prst="rect">
          <a:avLst/>
        </a:prstGeom>
      </xdr:spPr>
    </xdr:pic>
    <xdr:clientData/>
  </xdr:twoCellAnchor>
  <xdr:twoCellAnchor editAs="oneCell">
    <xdr:from>
      <xdr:col>8</xdr:col>
      <xdr:colOff>2486025</xdr:colOff>
      <xdr:row>37</xdr:row>
      <xdr:rowOff>311151</xdr:rowOff>
    </xdr:from>
    <xdr:to>
      <xdr:col>8</xdr:col>
      <xdr:colOff>4073525</xdr:colOff>
      <xdr:row>37</xdr:row>
      <xdr:rowOff>2269029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7A6D5610-C7E9-4C92-B102-38102DEFF0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9667" t="17530" r="33926" b="24037"/>
        <a:stretch/>
      </xdr:blipFill>
      <xdr:spPr>
        <a:xfrm>
          <a:off x="11782425" y="75958701"/>
          <a:ext cx="1587500" cy="1957878"/>
        </a:xfrm>
        <a:prstGeom prst="rect">
          <a:avLst/>
        </a:prstGeom>
      </xdr:spPr>
    </xdr:pic>
    <xdr:clientData/>
  </xdr:twoCellAnchor>
  <xdr:twoCellAnchor editAs="oneCell">
    <xdr:from>
      <xdr:col>8</xdr:col>
      <xdr:colOff>1870075</xdr:colOff>
      <xdr:row>38</xdr:row>
      <xdr:rowOff>101599</xdr:rowOff>
    </xdr:from>
    <xdr:to>
      <xdr:col>8</xdr:col>
      <xdr:colOff>4505325</xdr:colOff>
      <xdr:row>38</xdr:row>
      <xdr:rowOff>2017567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88530CF-C34D-4D89-8107-91F319225D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9034" t="7943" r="15677" b="10394"/>
        <a:stretch/>
      </xdr:blipFill>
      <xdr:spPr>
        <a:xfrm>
          <a:off x="11166475" y="78035149"/>
          <a:ext cx="2635250" cy="1915968"/>
        </a:xfrm>
        <a:prstGeom prst="rect">
          <a:avLst/>
        </a:prstGeom>
      </xdr:spPr>
    </xdr:pic>
    <xdr:clientData/>
  </xdr:twoCellAnchor>
  <xdr:twoCellAnchor editAs="oneCell">
    <xdr:from>
      <xdr:col>8</xdr:col>
      <xdr:colOff>2092324</xdr:colOff>
      <xdr:row>39</xdr:row>
      <xdr:rowOff>292099</xdr:rowOff>
    </xdr:from>
    <xdr:to>
      <xdr:col>8</xdr:col>
      <xdr:colOff>4625380</xdr:colOff>
      <xdr:row>39</xdr:row>
      <xdr:rowOff>2154728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136B5C5E-F26F-48FB-BC97-6368EF18F8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1313" t="6394" r="26299" b="9058"/>
        <a:stretch/>
      </xdr:blipFill>
      <xdr:spPr>
        <a:xfrm>
          <a:off x="11388724" y="80511649"/>
          <a:ext cx="2533056" cy="1862629"/>
        </a:xfrm>
        <a:prstGeom prst="rect">
          <a:avLst/>
        </a:prstGeom>
      </xdr:spPr>
    </xdr:pic>
    <xdr:clientData/>
  </xdr:twoCellAnchor>
  <xdr:twoCellAnchor editAs="oneCell">
    <xdr:from>
      <xdr:col>8</xdr:col>
      <xdr:colOff>1882774</xdr:colOff>
      <xdr:row>40</xdr:row>
      <xdr:rowOff>228600</xdr:rowOff>
    </xdr:from>
    <xdr:to>
      <xdr:col>8</xdr:col>
      <xdr:colOff>4845814</xdr:colOff>
      <xdr:row>40</xdr:row>
      <xdr:rowOff>2276418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CD2D4330-B76D-414F-9464-0EF265DCBB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3965" t="17388" r="20724" b="12035"/>
        <a:stretch/>
      </xdr:blipFill>
      <xdr:spPr>
        <a:xfrm>
          <a:off x="11179174" y="82734150"/>
          <a:ext cx="2963040" cy="2047818"/>
        </a:xfrm>
        <a:prstGeom prst="rect">
          <a:avLst/>
        </a:prstGeom>
      </xdr:spPr>
    </xdr:pic>
    <xdr:clientData/>
  </xdr:twoCellAnchor>
  <xdr:twoCellAnchor editAs="oneCell">
    <xdr:from>
      <xdr:col>8</xdr:col>
      <xdr:colOff>2016125</xdr:colOff>
      <xdr:row>41</xdr:row>
      <xdr:rowOff>123825</xdr:rowOff>
    </xdr:from>
    <xdr:to>
      <xdr:col>8</xdr:col>
      <xdr:colOff>5190564</xdr:colOff>
      <xdr:row>42</xdr:row>
      <xdr:rowOff>28575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F08386B5-81BE-4FD5-AC5C-E003778A2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312525" y="84915375"/>
          <a:ext cx="3174439" cy="2190750"/>
        </a:xfrm>
        <a:prstGeom prst="rect">
          <a:avLst/>
        </a:prstGeom>
      </xdr:spPr>
    </xdr:pic>
    <xdr:clientData/>
  </xdr:twoCellAnchor>
  <xdr:twoCellAnchor editAs="oneCell">
    <xdr:from>
      <xdr:col>8</xdr:col>
      <xdr:colOff>2400299</xdr:colOff>
      <xdr:row>42</xdr:row>
      <xdr:rowOff>469899</xdr:rowOff>
    </xdr:from>
    <xdr:to>
      <xdr:col>8</xdr:col>
      <xdr:colOff>4906664</xdr:colOff>
      <xdr:row>42</xdr:row>
      <xdr:rowOff>1988530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64585DD5-C5A8-4FCB-B0FC-8CCB85CE02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3547" t="17175" r="12140" b="16533"/>
        <a:stretch/>
      </xdr:blipFill>
      <xdr:spPr>
        <a:xfrm>
          <a:off x="11696699" y="87547449"/>
          <a:ext cx="2506365" cy="1518631"/>
        </a:xfrm>
        <a:prstGeom prst="rect">
          <a:avLst/>
        </a:prstGeom>
      </xdr:spPr>
    </xdr:pic>
    <xdr:clientData/>
  </xdr:twoCellAnchor>
  <xdr:twoCellAnchor editAs="oneCell">
    <xdr:from>
      <xdr:col>8</xdr:col>
      <xdr:colOff>2819400</xdr:colOff>
      <xdr:row>43</xdr:row>
      <xdr:rowOff>121985</xdr:rowOff>
    </xdr:from>
    <xdr:to>
      <xdr:col>8</xdr:col>
      <xdr:colOff>4279900</xdr:colOff>
      <xdr:row>43</xdr:row>
      <xdr:rowOff>2140516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F906089F-3899-481E-99D8-DA13B2DB51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0143" r="30216" b="22664"/>
        <a:stretch/>
      </xdr:blipFill>
      <xdr:spPr>
        <a:xfrm>
          <a:off x="12115800" y="89485535"/>
          <a:ext cx="1460500" cy="2018531"/>
        </a:xfrm>
        <a:prstGeom prst="rect">
          <a:avLst/>
        </a:prstGeom>
      </xdr:spPr>
    </xdr:pic>
    <xdr:clientData/>
  </xdr:twoCellAnchor>
  <xdr:twoCellAnchor editAs="oneCell">
    <xdr:from>
      <xdr:col>8</xdr:col>
      <xdr:colOff>2330449</xdr:colOff>
      <xdr:row>44</xdr:row>
      <xdr:rowOff>295275</xdr:rowOff>
    </xdr:from>
    <xdr:to>
      <xdr:col>8</xdr:col>
      <xdr:colOff>4509230</xdr:colOff>
      <xdr:row>44</xdr:row>
      <xdr:rowOff>2050242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C3FF192C-3F53-471E-9877-6B743B3EAF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7082" t="17233" r="23456" b="6891"/>
        <a:stretch/>
      </xdr:blipFill>
      <xdr:spPr>
        <a:xfrm>
          <a:off x="11626849" y="91944825"/>
          <a:ext cx="2178781" cy="1754967"/>
        </a:xfrm>
        <a:prstGeom prst="rect">
          <a:avLst/>
        </a:prstGeom>
      </xdr:spPr>
    </xdr:pic>
    <xdr:clientData/>
  </xdr:twoCellAnchor>
  <xdr:twoCellAnchor editAs="oneCell">
    <xdr:from>
      <xdr:col>8</xdr:col>
      <xdr:colOff>1895475</xdr:colOff>
      <xdr:row>45</xdr:row>
      <xdr:rowOff>288924</xdr:rowOff>
    </xdr:from>
    <xdr:to>
      <xdr:col>8</xdr:col>
      <xdr:colOff>4435475</xdr:colOff>
      <xdr:row>45</xdr:row>
      <xdr:rowOff>1884460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E8B58C4E-2117-4F2E-9A66-88046D1F95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5530" t="18558" r="25900" b="19502"/>
        <a:stretch/>
      </xdr:blipFill>
      <xdr:spPr>
        <a:xfrm>
          <a:off x="11191875" y="94224474"/>
          <a:ext cx="2540000" cy="1595536"/>
        </a:xfrm>
        <a:prstGeom prst="rect">
          <a:avLst/>
        </a:prstGeom>
      </xdr:spPr>
    </xdr:pic>
    <xdr:clientData/>
  </xdr:twoCellAnchor>
  <xdr:twoCellAnchor editAs="oneCell">
    <xdr:from>
      <xdr:col>8</xdr:col>
      <xdr:colOff>1968500</xdr:colOff>
      <xdr:row>46</xdr:row>
      <xdr:rowOff>200508</xdr:rowOff>
    </xdr:from>
    <xdr:to>
      <xdr:col>8</xdr:col>
      <xdr:colOff>4476749</xdr:colOff>
      <xdr:row>46</xdr:row>
      <xdr:rowOff>1936122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6DFF0D4D-2C3B-4C97-A3BF-2A9C30B914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0147" t="5629" r="23543"/>
        <a:stretch/>
      </xdr:blipFill>
      <xdr:spPr>
        <a:xfrm>
          <a:off x="11264900" y="96422058"/>
          <a:ext cx="2508249" cy="173561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ysh/Desktop/Export%20slew%20frame%20weld%20leg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Sheet"/>
      <sheetName val="Sub-Assembly Fixture 1"/>
      <sheetName val="Sub-Assembly Fixture 2"/>
      <sheetName val="Tacking Fixture"/>
      <sheetName val="Full Welding Manipulator"/>
      <sheetName val="Post Welding"/>
      <sheetName val="BOM"/>
      <sheetName val="Export slew frame weld legth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6ABB0A-733E-420A-82DE-16FE1231C8CF}" name="Table1" displayName="Table1" ref="A1:L103" totalsRowShown="0" headerRowDxfId="6">
  <sortState xmlns:xlrd2="http://schemas.microsoft.com/office/spreadsheetml/2017/richdata2" ref="A2:L102">
    <sortCondition ref="D2:D102"/>
  </sortState>
  <tableColumns count="12">
    <tableColumn id="1" xr3:uid="{F70C2366-4A78-46CC-8452-81B74E6D2543}" name="S.No"/>
    <tableColumn id="10" xr3:uid="{609311B6-EF8D-4C24-998D-1DC48B333416}" name="Column1"/>
    <tableColumn id="11" xr3:uid="{10D40403-E7E6-48A4-969A-A9AB6E383637}" name="Column3"/>
    <tableColumn id="13" xr3:uid="{12B91D6F-1269-4ED6-9374-17965FA800EE}" name="ITEM A" dataDxfId="5">
      <calculatedColumnFormula>MIN(Table1[[#This Row],[Column1]:[Column3]])</calculatedColumnFormula>
    </tableColumn>
    <tableColumn id="12" xr3:uid="{B7792ADA-87B3-4E3F-A96F-7B29DE22353A}" name="ITEM B" dataDxfId="4">
      <calculatedColumnFormula>MAX(Table1[[#This Row],[Column1]:[Column3]])</calculatedColumnFormula>
    </tableColumn>
    <tableColumn id="7" xr3:uid="{FD48A864-B970-4F04-A8DE-5F993FCF482B}" name="Weld Type"/>
    <tableColumn id="3" xr3:uid="{C86747EA-BAF1-46E2-B5E5-7D81058D0A5C}" name="Fillet length "/>
    <tableColumn id="2" xr3:uid="{6A98AFF8-D083-41D8-B831-C50DDE06433F}" name="No of Runs " dataDxfId="3"/>
    <tableColumn id="8" xr3:uid="{84076563-2604-4FA8-B9A8-B5C6941DD33B}" name="weld length " dataDxfId="2"/>
    <tableColumn id="4" xr3:uid="{120B61AC-A29A-4642-A3EE-1C5BE8D66568}" name=" Total Weld length(mm)"/>
    <tableColumn id="5" xr3:uid="{0C34F402-FFFC-47FA-AED0-F468A30D0751}" name="Average speed (mm/sec)"/>
    <tableColumn id="6" xr3:uid="{B192F981-8960-4402-9195-3DA71440C754}" name="Taken taken" dataDxfId="1">
      <calculatedColumnFormula>Table1[[#This Row],[ Total Weld length(mm)]]/Table1[[#This Row],[Average speed (mm/sec)]]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F7E3DE-CD33-4C42-9E73-AFCD3CF2F110}" name="Table3" displayName="Table3" ref="O107:P111" totalsRowShown="0" headerRowDxfId="0">
  <autoFilter ref="O107:P111" xr:uid="{E8F7E3DE-CD33-4C42-9E73-AFCD3CF2F110}"/>
  <tableColumns count="2">
    <tableColumn id="1" xr3:uid="{A239BDCE-3DB7-469B-9414-C18D4CB55043}" name="ASSUMPTIONS"/>
    <tableColumn id="2" xr3:uid="{FA10F013-3B0A-42BC-8282-D6DE31E1B892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9AA55-C9B9-4C3D-8341-D3880CE10E43}">
  <dimension ref="B2:D40"/>
  <sheetViews>
    <sheetView tabSelected="1" workbookViewId="0">
      <selection activeCell="C3" sqref="C3"/>
    </sheetView>
  </sheetViews>
  <sheetFormatPr defaultRowHeight="14.4" x14ac:dyDescent="0.3"/>
  <cols>
    <col min="2" max="2" width="12.33203125" customWidth="1"/>
    <col min="3" max="3" width="13" customWidth="1"/>
    <col min="4" max="4" width="36.33203125" customWidth="1"/>
  </cols>
  <sheetData>
    <row r="2" spans="2:4" x14ac:dyDescent="0.3">
      <c r="B2" s="1" t="s">
        <v>133</v>
      </c>
      <c r="C2" t="s">
        <v>135</v>
      </c>
      <c r="D2" t="s">
        <v>134</v>
      </c>
    </row>
    <row r="3" spans="2:4" x14ac:dyDescent="0.3">
      <c r="B3">
        <v>0</v>
      </c>
      <c r="C3" t="s">
        <v>15</v>
      </c>
      <c r="D3" t="s">
        <v>16</v>
      </c>
    </row>
    <row r="4" spans="2:4" x14ac:dyDescent="0.3">
      <c r="B4">
        <v>1</v>
      </c>
      <c r="C4" t="s">
        <v>17</v>
      </c>
      <c r="D4" t="s">
        <v>18</v>
      </c>
    </row>
    <row r="5" spans="2:4" x14ac:dyDescent="0.3">
      <c r="B5">
        <v>2</v>
      </c>
      <c r="C5" t="s">
        <v>19</v>
      </c>
      <c r="D5" t="s">
        <v>20</v>
      </c>
    </row>
    <row r="6" spans="2:4" x14ac:dyDescent="0.3">
      <c r="B6">
        <v>3</v>
      </c>
      <c r="C6" t="s">
        <v>21</v>
      </c>
      <c r="D6" t="s">
        <v>22</v>
      </c>
    </row>
    <row r="7" spans="2:4" x14ac:dyDescent="0.3">
      <c r="B7">
        <v>4</v>
      </c>
      <c r="C7" t="s">
        <v>23</v>
      </c>
      <c r="D7" t="s">
        <v>24</v>
      </c>
    </row>
    <row r="8" spans="2:4" x14ac:dyDescent="0.3">
      <c r="B8">
        <v>5</v>
      </c>
      <c r="C8" t="s">
        <v>25</v>
      </c>
      <c r="D8" t="s">
        <v>26</v>
      </c>
    </row>
    <row r="9" spans="2:4" x14ac:dyDescent="0.3">
      <c r="B9">
        <v>6</v>
      </c>
      <c r="C9" t="s">
        <v>27</v>
      </c>
      <c r="D9" t="s">
        <v>28</v>
      </c>
    </row>
    <row r="10" spans="2:4" x14ac:dyDescent="0.3">
      <c r="B10">
        <v>7</v>
      </c>
      <c r="C10" t="s">
        <v>29</v>
      </c>
      <c r="D10" t="s">
        <v>30</v>
      </c>
    </row>
    <row r="11" spans="2:4" x14ac:dyDescent="0.3">
      <c r="B11">
        <v>8</v>
      </c>
      <c r="C11" t="s">
        <v>31</v>
      </c>
      <c r="D11" t="s">
        <v>32</v>
      </c>
    </row>
    <row r="12" spans="2:4" x14ac:dyDescent="0.3">
      <c r="B12">
        <v>9</v>
      </c>
      <c r="C12" t="s">
        <v>33</v>
      </c>
      <c r="D12" t="s">
        <v>34</v>
      </c>
    </row>
    <row r="13" spans="2:4" x14ac:dyDescent="0.3">
      <c r="B13">
        <v>10</v>
      </c>
      <c r="C13" t="s">
        <v>35</v>
      </c>
      <c r="D13" t="s">
        <v>36</v>
      </c>
    </row>
    <row r="14" spans="2:4" x14ac:dyDescent="0.3">
      <c r="B14">
        <v>11</v>
      </c>
      <c r="C14" t="s">
        <v>37</v>
      </c>
      <c r="D14" t="s">
        <v>38</v>
      </c>
    </row>
    <row r="15" spans="2:4" x14ac:dyDescent="0.3">
      <c r="B15">
        <v>12</v>
      </c>
      <c r="C15" t="s">
        <v>39</v>
      </c>
      <c r="D15" t="s">
        <v>40</v>
      </c>
    </row>
    <row r="16" spans="2:4" x14ac:dyDescent="0.3">
      <c r="B16">
        <v>13</v>
      </c>
      <c r="C16" t="s">
        <v>41</v>
      </c>
      <c r="D16" t="s">
        <v>42</v>
      </c>
    </row>
    <row r="17" spans="2:4" x14ac:dyDescent="0.3">
      <c r="B17">
        <v>14</v>
      </c>
      <c r="C17" t="s">
        <v>43</v>
      </c>
      <c r="D17" t="s">
        <v>44</v>
      </c>
    </row>
    <row r="18" spans="2:4" x14ac:dyDescent="0.3">
      <c r="B18">
        <v>15</v>
      </c>
      <c r="C18" t="s">
        <v>45</v>
      </c>
      <c r="D18" t="s">
        <v>46</v>
      </c>
    </row>
    <row r="19" spans="2:4" x14ac:dyDescent="0.3">
      <c r="B19">
        <v>16</v>
      </c>
      <c r="C19" t="s">
        <v>47</v>
      </c>
      <c r="D19" t="s">
        <v>48</v>
      </c>
    </row>
    <row r="20" spans="2:4" x14ac:dyDescent="0.3">
      <c r="B20">
        <v>17</v>
      </c>
      <c r="C20" t="s">
        <v>49</v>
      </c>
      <c r="D20" t="s">
        <v>50</v>
      </c>
    </row>
    <row r="21" spans="2:4" x14ac:dyDescent="0.3">
      <c r="B21">
        <v>18</v>
      </c>
      <c r="C21" t="s">
        <v>51</v>
      </c>
      <c r="D21" t="s">
        <v>50</v>
      </c>
    </row>
    <row r="22" spans="2:4" x14ac:dyDescent="0.3">
      <c r="B22">
        <v>19</v>
      </c>
      <c r="C22" t="s">
        <v>52</v>
      </c>
      <c r="D22" t="s">
        <v>53</v>
      </c>
    </row>
    <row r="23" spans="2:4" x14ac:dyDescent="0.3">
      <c r="B23">
        <v>20</v>
      </c>
      <c r="C23" t="s">
        <v>54</v>
      </c>
      <c r="D23" t="s">
        <v>55</v>
      </c>
    </row>
    <row r="24" spans="2:4" x14ac:dyDescent="0.3">
      <c r="B24">
        <v>21</v>
      </c>
      <c r="C24" t="s">
        <v>56</v>
      </c>
      <c r="D24" t="s">
        <v>57</v>
      </c>
    </row>
    <row r="25" spans="2:4" x14ac:dyDescent="0.3">
      <c r="B25">
        <v>22</v>
      </c>
      <c r="C25" t="s">
        <v>58</v>
      </c>
      <c r="D25" t="s">
        <v>59</v>
      </c>
    </row>
    <row r="26" spans="2:4" x14ac:dyDescent="0.3">
      <c r="B26">
        <v>23</v>
      </c>
      <c r="C26" t="s">
        <v>60</v>
      </c>
      <c r="D26" t="s">
        <v>61</v>
      </c>
    </row>
    <row r="27" spans="2:4" x14ac:dyDescent="0.3">
      <c r="B27">
        <v>24</v>
      </c>
      <c r="C27" t="s">
        <v>62</v>
      </c>
      <c r="D27" t="s">
        <v>63</v>
      </c>
    </row>
    <row r="28" spans="2:4" x14ac:dyDescent="0.3">
      <c r="B28">
        <v>25</v>
      </c>
      <c r="C28" t="s">
        <v>64</v>
      </c>
      <c r="D28" t="s">
        <v>65</v>
      </c>
    </row>
    <row r="29" spans="2:4" x14ac:dyDescent="0.3">
      <c r="B29">
        <v>26</v>
      </c>
      <c r="C29" t="s">
        <v>66</v>
      </c>
      <c r="D29" t="s">
        <v>67</v>
      </c>
    </row>
    <row r="30" spans="2:4" x14ac:dyDescent="0.3">
      <c r="B30">
        <v>27</v>
      </c>
      <c r="C30" t="s">
        <v>68</v>
      </c>
      <c r="D30" t="s">
        <v>69</v>
      </c>
    </row>
    <row r="31" spans="2:4" x14ac:dyDescent="0.3">
      <c r="B31">
        <v>28</v>
      </c>
      <c r="C31" t="s">
        <v>70</v>
      </c>
      <c r="D31" t="s">
        <v>71</v>
      </c>
    </row>
    <row r="32" spans="2:4" x14ac:dyDescent="0.3">
      <c r="B32">
        <v>29</v>
      </c>
      <c r="C32" t="s">
        <v>72</v>
      </c>
      <c r="D32" t="s">
        <v>73</v>
      </c>
    </row>
    <row r="33" spans="2:4" x14ac:dyDescent="0.3">
      <c r="B33">
        <v>30</v>
      </c>
      <c r="C33" t="s">
        <v>74</v>
      </c>
      <c r="D33" t="s">
        <v>75</v>
      </c>
    </row>
    <row r="34" spans="2:4" x14ac:dyDescent="0.3">
      <c r="B34">
        <v>31</v>
      </c>
      <c r="C34" t="s">
        <v>76</v>
      </c>
      <c r="D34" t="s">
        <v>77</v>
      </c>
    </row>
    <row r="35" spans="2:4" x14ac:dyDescent="0.3">
      <c r="B35">
        <v>32</v>
      </c>
      <c r="C35" t="s">
        <v>78</v>
      </c>
      <c r="D35" t="s">
        <v>79</v>
      </c>
    </row>
    <row r="36" spans="2:4" x14ac:dyDescent="0.3">
      <c r="B36">
        <v>33</v>
      </c>
      <c r="C36" t="s">
        <v>80</v>
      </c>
      <c r="D36" t="s">
        <v>81</v>
      </c>
    </row>
    <row r="37" spans="2:4" x14ac:dyDescent="0.3">
      <c r="B37">
        <v>34</v>
      </c>
      <c r="C37" t="s">
        <v>82</v>
      </c>
      <c r="D37" t="s">
        <v>83</v>
      </c>
    </row>
    <row r="38" spans="2:4" x14ac:dyDescent="0.3">
      <c r="B38">
        <v>35</v>
      </c>
      <c r="C38" t="s">
        <v>84</v>
      </c>
      <c r="D38" t="s">
        <v>85</v>
      </c>
    </row>
    <row r="39" spans="2:4" x14ac:dyDescent="0.3">
      <c r="B39">
        <v>36</v>
      </c>
      <c r="C39" t="s">
        <v>86</v>
      </c>
      <c r="D39" t="s">
        <v>87</v>
      </c>
    </row>
    <row r="40" spans="2:4" x14ac:dyDescent="0.3">
      <c r="B40">
        <v>37</v>
      </c>
      <c r="C40" t="s">
        <v>88</v>
      </c>
      <c r="D40" t="s">
        <v>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9D154-33BF-46A0-82A8-2AAF0D2960B7}">
  <dimension ref="B4:I47"/>
  <sheetViews>
    <sheetView topLeftCell="A40" zoomScale="40" zoomScaleNormal="40" workbookViewId="0">
      <selection activeCell="E10" sqref="E10"/>
    </sheetView>
  </sheetViews>
  <sheetFormatPr defaultRowHeight="14.4" x14ac:dyDescent="0.3"/>
  <cols>
    <col min="4" max="4" width="18" bestFit="1" customWidth="1"/>
    <col min="6" max="6" width="64.109375" bestFit="1" customWidth="1"/>
    <col min="9" max="9" width="109.6640625" customWidth="1"/>
  </cols>
  <sheetData>
    <row r="4" spans="2:9" ht="82.8" customHeight="1" x14ac:dyDescent="0.3">
      <c r="B4" s="25" t="s">
        <v>90</v>
      </c>
      <c r="C4" s="25"/>
      <c r="D4" s="25"/>
      <c r="E4" s="25"/>
      <c r="F4" s="25"/>
      <c r="G4" s="25"/>
      <c r="H4" s="25"/>
      <c r="I4" s="25"/>
    </row>
    <row r="5" spans="2:9" ht="69" customHeight="1" x14ac:dyDescent="0.45">
      <c r="B5" s="13" t="s">
        <v>91</v>
      </c>
      <c r="C5" s="13" t="s">
        <v>92</v>
      </c>
      <c r="D5" s="13" t="s">
        <v>93</v>
      </c>
      <c r="E5" s="14" t="s">
        <v>94</v>
      </c>
      <c r="F5" s="14" t="s">
        <v>95</v>
      </c>
      <c r="G5" s="14" t="s">
        <v>96</v>
      </c>
      <c r="H5" s="15"/>
      <c r="I5" s="14" t="s">
        <v>97</v>
      </c>
    </row>
    <row r="6" spans="2:9" ht="180" customHeight="1" x14ac:dyDescent="0.45">
      <c r="B6" s="16">
        <v>1</v>
      </c>
      <c r="C6" s="16" t="s">
        <v>98</v>
      </c>
      <c r="D6" s="16" t="s">
        <v>99</v>
      </c>
      <c r="E6" s="16">
        <v>3</v>
      </c>
      <c r="F6" s="17" t="s">
        <v>100</v>
      </c>
      <c r="G6" s="16">
        <v>1</v>
      </c>
      <c r="H6" s="18"/>
      <c r="I6" s="19"/>
    </row>
    <row r="7" spans="2:9" ht="180" customHeight="1" x14ac:dyDescent="0.45">
      <c r="B7" s="16">
        <v>2</v>
      </c>
      <c r="C7" s="16">
        <v>1</v>
      </c>
      <c r="D7" s="16" t="s">
        <v>17</v>
      </c>
      <c r="E7" s="16">
        <v>1</v>
      </c>
      <c r="F7" s="17" t="s">
        <v>18</v>
      </c>
      <c r="G7" s="16">
        <v>1</v>
      </c>
      <c r="H7" s="18"/>
      <c r="I7" s="19"/>
    </row>
    <row r="8" spans="2:9" ht="180" customHeight="1" x14ac:dyDescent="0.45">
      <c r="B8" s="16">
        <v>3</v>
      </c>
      <c r="C8" s="16">
        <v>2</v>
      </c>
      <c r="D8" s="16" t="s">
        <v>19</v>
      </c>
      <c r="E8" s="16">
        <v>1</v>
      </c>
      <c r="F8" s="17" t="s">
        <v>20</v>
      </c>
      <c r="G8" s="16">
        <v>1</v>
      </c>
      <c r="H8" s="18"/>
      <c r="I8" s="19"/>
    </row>
    <row r="9" spans="2:9" ht="180" customHeight="1" x14ac:dyDescent="0.45">
      <c r="B9" s="16">
        <v>4</v>
      </c>
      <c r="C9" s="16">
        <v>3</v>
      </c>
      <c r="D9" s="16" t="s">
        <v>21</v>
      </c>
      <c r="E9" s="16">
        <v>1</v>
      </c>
      <c r="F9" s="17" t="s">
        <v>22</v>
      </c>
      <c r="G9" s="16">
        <v>1</v>
      </c>
      <c r="H9" s="18"/>
      <c r="I9" s="19"/>
    </row>
    <row r="10" spans="2:9" ht="180" customHeight="1" x14ac:dyDescent="0.45">
      <c r="B10" s="16">
        <v>5</v>
      </c>
      <c r="C10" s="16">
        <v>4</v>
      </c>
      <c r="D10" s="16" t="s">
        <v>23</v>
      </c>
      <c r="E10" s="16">
        <v>1</v>
      </c>
      <c r="F10" s="17" t="s">
        <v>24</v>
      </c>
      <c r="G10" s="16">
        <v>1</v>
      </c>
      <c r="H10" s="18"/>
      <c r="I10" s="19"/>
    </row>
    <row r="11" spans="2:9" ht="180" customHeight="1" x14ac:dyDescent="0.45">
      <c r="B11" s="16">
        <v>6</v>
      </c>
      <c r="C11" s="16">
        <v>5</v>
      </c>
      <c r="D11" s="16" t="s">
        <v>25</v>
      </c>
      <c r="E11" s="16">
        <v>1</v>
      </c>
      <c r="F11" s="17" t="s">
        <v>26</v>
      </c>
      <c r="G11" s="16">
        <v>1</v>
      </c>
      <c r="H11" s="18"/>
      <c r="I11" s="19"/>
    </row>
    <row r="12" spans="2:9" ht="180" customHeight="1" x14ac:dyDescent="0.45">
      <c r="B12" s="16">
        <v>7</v>
      </c>
      <c r="C12" s="16">
        <v>6</v>
      </c>
      <c r="D12" s="16" t="s">
        <v>27</v>
      </c>
      <c r="E12" s="16">
        <v>1</v>
      </c>
      <c r="F12" s="17" t="s">
        <v>101</v>
      </c>
      <c r="G12" s="16">
        <v>1</v>
      </c>
      <c r="H12" s="18"/>
      <c r="I12" s="19"/>
    </row>
    <row r="13" spans="2:9" ht="180" customHeight="1" x14ac:dyDescent="0.45">
      <c r="B13" s="16">
        <v>8</v>
      </c>
      <c r="C13" s="16">
        <v>7</v>
      </c>
      <c r="D13" s="16" t="s">
        <v>29</v>
      </c>
      <c r="E13" s="16">
        <v>1</v>
      </c>
      <c r="F13" s="17" t="s">
        <v>102</v>
      </c>
      <c r="G13" s="16">
        <v>1</v>
      </c>
      <c r="H13" s="18"/>
      <c r="I13" s="19"/>
    </row>
    <row r="14" spans="2:9" ht="180" customHeight="1" x14ac:dyDescent="0.45">
      <c r="B14" s="16">
        <v>9</v>
      </c>
      <c r="C14" s="16">
        <v>8</v>
      </c>
      <c r="D14" s="16" t="s">
        <v>31</v>
      </c>
      <c r="E14" s="16">
        <v>1</v>
      </c>
      <c r="F14" s="17" t="s">
        <v>32</v>
      </c>
      <c r="G14" s="16">
        <v>1</v>
      </c>
      <c r="H14" s="18"/>
      <c r="I14" s="19"/>
    </row>
    <row r="15" spans="2:9" ht="180" customHeight="1" x14ac:dyDescent="0.45">
      <c r="B15" s="16">
        <v>10</v>
      </c>
      <c r="C15" s="16">
        <v>9</v>
      </c>
      <c r="D15" s="16" t="s">
        <v>33</v>
      </c>
      <c r="E15" s="16">
        <v>1</v>
      </c>
      <c r="F15" s="17" t="s">
        <v>103</v>
      </c>
      <c r="G15" s="16">
        <v>1</v>
      </c>
      <c r="H15" s="18"/>
      <c r="I15" s="19"/>
    </row>
    <row r="16" spans="2:9" ht="180" customHeight="1" x14ac:dyDescent="0.45">
      <c r="B16" s="16">
        <v>12</v>
      </c>
      <c r="C16" s="16">
        <v>11</v>
      </c>
      <c r="D16" s="16" t="s">
        <v>35</v>
      </c>
      <c r="E16" s="16">
        <v>1</v>
      </c>
      <c r="F16" s="17" t="s">
        <v>104</v>
      </c>
      <c r="G16" s="16">
        <v>1</v>
      </c>
      <c r="H16" s="18"/>
      <c r="I16" s="19"/>
    </row>
    <row r="17" spans="2:9" ht="180" customHeight="1" x14ac:dyDescent="0.45">
      <c r="B17" s="16">
        <v>13</v>
      </c>
      <c r="C17" s="16">
        <v>12</v>
      </c>
      <c r="D17" s="16" t="s">
        <v>37</v>
      </c>
      <c r="E17" s="16">
        <v>1</v>
      </c>
      <c r="F17" s="17" t="s">
        <v>38</v>
      </c>
      <c r="G17" s="16">
        <v>1</v>
      </c>
      <c r="H17" s="18"/>
      <c r="I17" s="19"/>
    </row>
    <row r="18" spans="2:9" ht="180" customHeight="1" x14ac:dyDescent="0.45">
      <c r="B18" s="16">
        <v>14</v>
      </c>
      <c r="C18" s="16">
        <v>13</v>
      </c>
      <c r="D18" s="16" t="s">
        <v>39</v>
      </c>
      <c r="E18" s="16">
        <v>1</v>
      </c>
      <c r="F18" s="17" t="s">
        <v>40</v>
      </c>
      <c r="G18" s="16">
        <v>1</v>
      </c>
      <c r="H18" s="18"/>
      <c r="I18" s="19"/>
    </row>
    <row r="19" spans="2:9" ht="180" customHeight="1" x14ac:dyDescent="0.45">
      <c r="B19" s="16">
        <v>15</v>
      </c>
      <c r="C19" s="16">
        <v>14</v>
      </c>
      <c r="D19" s="16" t="s">
        <v>41</v>
      </c>
      <c r="E19" s="16">
        <v>4</v>
      </c>
      <c r="F19" s="17" t="s">
        <v>105</v>
      </c>
      <c r="G19" s="16">
        <v>1</v>
      </c>
      <c r="H19" s="18"/>
      <c r="I19" s="19"/>
    </row>
    <row r="20" spans="2:9" ht="180" customHeight="1" x14ac:dyDescent="0.45">
      <c r="B20" s="16">
        <v>16</v>
      </c>
      <c r="C20" s="16">
        <v>15</v>
      </c>
      <c r="D20" s="16" t="s">
        <v>43</v>
      </c>
      <c r="E20" s="16">
        <v>1</v>
      </c>
      <c r="F20" s="17" t="s">
        <v>44</v>
      </c>
      <c r="G20" s="16">
        <v>1</v>
      </c>
      <c r="H20" s="18"/>
      <c r="I20" s="19"/>
    </row>
    <row r="21" spans="2:9" ht="180" customHeight="1" x14ac:dyDescent="0.45">
      <c r="B21" s="16">
        <v>17</v>
      </c>
      <c r="C21" s="16">
        <v>16</v>
      </c>
      <c r="D21" s="16" t="s">
        <v>45</v>
      </c>
      <c r="E21" s="16">
        <v>1</v>
      </c>
      <c r="F21" s="17" t="s">
        <v>46</v>
      </c>
      <c r="G21" s="16">
        <v>1</v>
      </c>
      <c r="H21" s="18"/>
      <c r="I21" s="19"/>
    </row>
    <row r="22" spans="2:9" ht="180" customHeight="1" x14ac:dyDescent="0.45">
      <c r="B22" s="16">
        <v>18</v>
      </c>
      <c r="C22" s="16">
        <v>17</v>
      </c>
      <c r="D22" s="16" t="s">
        <v>47</v>
      </c>
      <c r="E22" s="16">
        <v>1</v>
      </c>
      <c r="F22" s="17" t="s">
        <v>48</v>
      </c>
      <c r="G22" s="16">
        <v>1</v>
      </c>
      <c r="H22" s="18"/>
      <c r="I22" s="19"/>
    </row>
    <row r="23" spans="2:9" ht="180" customHeight="1" x14ac:dyDescent="0.45">
      <c r="B23" s="16">
        <v>19</v>
      </c>
      <c r="C23" s="16">
        <v>18</v>
      </c>
      <c r="D23" s="16" t="s">
        <v>49</v>
      </c>
      <c r="E23" s="16">
        <v>1</v>
      </c>
      <c r="F23" s="17" t="s">
        <v>50</v>
      </c>
      <c r="G23" s="16">
        <v>1</v>
      </c>
      <c r="H23" s="18"/>
      <c r="I23" s="19"/>
    </row>
    <row r="24" spans="2:9" ht="180" customHeight="1" x14ac:dyDescent="0.45">
      <c r="B24" s="16">
        <v>20</v>
      </c>
      <c r="C24" s="16">
        <v>19</v>
      </c>
      <c r="D24" s="16" t="s">
        <v>51</v>
      </c>
      <c r="E24" s="16">
        <v>1</v>
      </c>
      <c r="F24" s="17" t="s">
        <v>50</v>
      </c>
      <c r="G24" s="16">
        <v>1</v>
      </c>
      <c r="H24" s="18"/>
      <c r="I24" s="19"/>
    </row>
    <row r="25" spans="2:9" ht="180" customHeight="1" x14ac:dyDescent="0.45">
      <c r="B25" s="16">
        <v>21</v>
      </c>
      <c r="C25" s="16">
        <v>20</v>
      </c>
      <c r="D25" s="16" t="s">
        <v>52</v>
      </c>
      <c r="E25" s="16">
        <v>1</v>
      </c>
      <c r="F25" s="17" t="s">
        <v>53</v>
      </c>
      <c r="G25" s="16">
        <v>1</v>
      </c>
      <c r="H25" s="18"/>
      <c r="I25" s="19"/>
    </row>
    <row r="26" spans="2:9" ht="180" customHeight="1" x14ac:dyDescent="0.45">
      <c r="B26" s="16">
        <v>22</v>
      </c>
      <c r="C26" s="16">
        <v>21</v>
      </c>
      <c r="D26" s="16" t="s">
        <v>54</v>
      </c>
      <c r="E26" s="16">
        <v>1</v>
      </c>
      <c r="F26" s="17" t="s">
        <v>55</v>
      </c>
      <c r="G26" s="16">
        <v>1</v>
      </c>
      <c r="H26" s="18"/>
      <c r="I26" s="19"/>
    </row>
    <row r="27" spans="2:9" ht="180" customHeight="1" x14ac:dyDescent="0.45">
      <c r="B27" s="16">
        <v>23</v>
      </c>
      <c r="C27" s="16">
        <v>22</v>
      </c>
      <c r="D27" s="16" t="s">
        <v>56</v>
      </c>
      <c r="E27" s="16">
        <v>1</v>
      </c>
      <c r="F27" s="17" t="s">
        <v>57</v>
      </c>
      <c r="G27" s="16">
        <v>1</v>
      </c>
      <c r="H27" s="18"/>
      <c r="I27" s="19"/>
    </row>
    <row r="28" spans="2:9" ht="180" customHeight="1" x14ac:dyDescent="0.45">
      <c r="B28" s="16">
        <v>24</v>
      </c>
      <c r="C28" s="16">
        <v>23</v>
      </c>
      <c r="D28" s="16" t="s">
        <v>58</v>
      </c>
      <c r="E28" s="16">
        <v>1</v>
      </c>
      <c r="F28" s="17" t="s">
        <v>106</v>
      </c>
      <c r="G28" s="16">
        <v>1</v>
      </c>
      <c r="H28" s="18"/>
      <c r="I28" s="19"/>
    </row>
    <row r="29" spans="2:9" ht="180" customHeight="1" x14ac:dyDescent="0.45">
      <c r="B29" s="16">
        <v>25</v>
      </c>
      <c r="C29" s="16">
        <v>24</v>
      </c>
      <c r="D29" s="16" t="s">
        <v>60</v>
      </c>
      <c r="E29" s="16">
        <v>1</v>
      </c>
      <c r="F29" s="17" t="s">
        <v>107</v>
      </c>
      <c r="G29" s="16">
        <v>4</v>
      </c>
      <c r="H29" s="18"/>
      <c r="I29" s="19"/>
    </row>
    <row r="30" spans="2:9" ht="180" customHeight="1" x14ac:dyDescent="0.45">
      <c r="B30" s="16">
        <v>26</v>
      </c>
      <c r="C30" s="16">
        <v>25</v>
      </c>
      <c r="D30" s="16" t="s">
        <v>62</v>
      </c>
      <c r="E30" s="16">
        <v>2</v>
      </c>
      <c r="F30" s="17" t="s">
        <v>108</v>
      </c>
      <c r="G30" s="16">
        <v>2</v>
      </c>
      <c r="H30" s="18"/>
      <c r="I30" s="19"/>
    </row>
    <row r="31" spans="2:9" ht="180" customHeight="1" x14ac:dyDescent="0.45">
      <c r="B31" s="16">
        <v>27</v>
      </c>
      <c r="C31" s="16">
        <v>26</v>
      </c>
      <c r="D31" s="16" t="s">
        <v>64</v>
      </c>
      <c r="E31" s="16">
        <v>1</v>
      </c>
      <c r="F31" s="17" t="s">
        <v>109</v>
      </c>
      <c r="G31" s="16">
        <v>2</v>
      </c>
      <c r="H31" s="18"/>
      <c r="I31" s="19"/>
    </row>
    <row r="32" spans="2:9" ht="180" customHeight="1" x14ac:dyDescent="0.45">
      <c r="B32" s="16">
        <v>28</v>
      </c>
      <c r="C32" s="16">
        <v>27</v>
      </c>
      <c r="D32" s="16" t="s">
        <v>66</v>
      </c>
      <c r="E32" s="16">
        <v>1</v>
      </c>
      <c r="F32" s="17" t="s">
        <v>110</v>
      </c>
      <c r="G32" s="16">
        <v>1</v>
      </c>
      <c r="H32" s="18"/>
      <c r="I32" s="19"/>
    </row>
    <row r="33" spans="2:9" ht="180" customHeight="1" x14ac:dyDescent="0.45">
      <c r="B33" s="16">
        <v>29</v>
      </c>
      <c r="C33" s="16">
        <v>28</v>
      </c>
      <c r="D33" s="16" t="s">
        <v>68</v>
      </c>
      <c r="E33" s="16">
        <v>1</v>
      </c>
      <c r="F33" s="17" t="s">
        <v>69</v>
      </c>
      <c r="G33" s="16">
        <v>1</v>
      </c>
      <c r="H33" s="18"/>
      <c r="I33" s="19"/>
    </row>
    <row r="34" spans="2:9" ht="180" customHeight="1" x14ac:dyDescent="0.45">
      <c r="B34" s="16">
        <v>30</v>
      </c>
      <c r="C34" s="16">
        <v>29</v>
      </c>
      <c r="D34" s="16" t="s">
        <v>70</v>
      </c>
      <c r="E34" s="16">
        <v>1</v>
      </c>
      <c r="F34" s="17" t="s">
        <v>111</v>
      </c>
      <c r="G34" s="16">
        <v>1</v>
      </c>
      <c r="H34" s="18"/>
      <c r="I34" s="19"/>
    </row>
    <row r="35" spans="2:9" ht="180" customHeight="1" x14ac:dyDescent="0.45">
      <c r="B35" s="16">
        <v>31</v>
      </c>
      <c r="C35" s="16">
        <v>29.1</v>
      </c>
      <c r="D35" s="16" t="s">
        <v>112</v>
      </c>
      <c r="E35" s="16">
        <v>1</v>
      </c>
      <c r="F35" s="17" t="s">
        <v>113</v>
      </c>
      <c r="G35" s="16">
        <v>1</v>
      </c>
      <c r="H35" s="18"/>
      <c r="I35" s="19"/>
    </row>
    <row r="36" spans="2:9" ht="180" customHeight="1" x14ac:dyDescent="0.45">
      <c r="B36" s="16">
        <v>32</v>
      </c>
      <c r="C36" s="16">
        <v>29.2</v>
      </c>
      <c r="D36" s="16" t="s">
        <v>114</v>
      </c>
      <c r="E36" s="16">
        <v>1</v>
      </c>
      <c r="F36" s="17" t="s">
        <v>115</v>
      </c>
      <c r="G36" s="16">
        <v>1</v>
      </c>
      <c r="H36" s="18"/>
      <c r="I36" s="19"/>
    </row>
    <row r="37" spans="2:9" ht="180" customHeight="1" x14ac:dyDescent="0.45">
      <c r="B37" s="16">
        <v>33</v>
      </c>
      <c r="C37" s="16">
        <v>29.3</v>
      </c>
      <c r="D37" s="16" t="s">
        <v>116</v>
      </c>
      <c r="E37" s="16">
        <v>1</v>
      </c>
      <c r="F37" s="17" t="s">
        <v>117</v>
      </c>
      <c r="G37" s="16">
        <v>1</v>
      </c>
      <c r="H37" s="18"/>
      <c r="I37" s="19"/>
    </row>
    <row r="38" spans="2:9" ht="180" customHeight="1" x14ac:dyDescent="0.45">
      <c r="B38" s="16">
        <v>34</v>
      </c>
      <c r="C38" s="16">
        <v>29.4</v>
      </c>
      <c r="D38" s="16" t="s">
        <v>60</v>
      </c>
      <c r="E38" s="16">
        <v>1</v>
      </c>
      <c r="F38" s="17" t="s">
        <v>61</v>
      </c>
      <c r="G38" s="16">
        <v>1</v>
      </c>
      <c r="H38" s="18"/>
      <c r="I38" s="19"/>
    </row>
    <row r="39" spans="2:9" ht="180" customHeight="1" x14ac:dyDescent="0.45">
      <c r="B39" s="16">
        <v>36</v>
      </c>
      <c r="C39" s="16">
        <v>30</v>
      </c>
      <c r="D39" s="16" t="s">
        <v>72</v>
      </c>
      <c r="E39" s="16">
        <v>3</v>
      </c>
      <c r="F39" s="17" t="s">
        <v>73</v>
      </c>
      <c r="G39" s="16">
        <v>1</v>
      </c>
      <c r="H39" s="18"/>
      <c r="I39" s="19"/>
    </row>
    <row r="40" spans="2:9" ht="180" customHeight="1" x14ac:dyDescent="0.45">
      <c r="B40" s="16">
        <v>37</v>
      </c>
      <c r="C40" s="16">
        <v>31</v>
      </c>
      <c r="D40" s="16" t="s">
        <v>74</v>
      </c>
      <c r="E40" s="16">
        <v>1</v>
      </c>
      <c r="F40" s="17" t="s">
        <v>75</v>
      </c>
      <c r="G40" s="16">
        <v>1</v>
      </c>
      <c r="H40" s="18"/>
      <c r="I40" s="19"/>
    </row>
    <row r="41" spans="2:9" ht="180" customHeight="1" x14ac:dyDescent="0.45">
      <c r="B41" s="16">
        <v>38</v>
      </c>
      <c r="C41" s="16">
        <v>32</v>
      </c>
      <c r="D41" s="16" t="s">
        <v>76</v>
      </c>
      <c r="E41" s="16">
        <v>6</v>
      </c>
      <c r="F41" s="17" t="s">
        <v>118</v>
      </c>
      <c r="G41" s="16">
        <v>13</v>
      </c>
      <c r="H41" s="18"/>
      <c r="I41" s="19"/>
    </row>
    <row r="42" spans="2:9" ht="180" customHeight="1" x14ac:dyDescent="0.45">
      <c r="B42" s="16">
        <v>39</v>
      </c>
      <c r="C42" s="16">
        <v>33</v>
      </c>
      <c r="D42" s="16" t="s">
        <v>78</v>
      </c>
      <c r="E42" s="16">
        <v>1</v>
      </c>
      <c r="F42" s="17" t="s">
        <v>119</v>
      </c>
      <c r="G42" s="16">
        <v>5</v>
      </c>
      <c r="H42" s="18"/>
      <c r="I42" s="19"/>
    </row>
    <row r="43" spans="2:9" ht="180" customHeight="1" x14ac:dyDescent="0.45">
      <c r="B43" s="16">
        <v>40</v>
      </c>
      <c r="C43" s="16">
        <v>34</v>
      </c>
      <c r="D43" s="16" t="s">
        <v>80</v>
      </c>
      <c r="E43" s="16">
        <v>1</v>
      </c>
      <c r="F43" s="17" t="s">
        <v>81</v>
      </c>
      <c r="G43" s="16">
        <v>1</v>
      </c>
      <c r="H43" s="18"/>
      <c r="I43" s="19"/>
    </row>
    <row r="44" spans="2:9" ht="180" customHeight="1" x14ac:dyDescent="0.45">
      <c r="B44" s="16">
        <v>41</v>
      </c>
      <c r="C44" s="16">
        <v>35</v>
      </c>
      <c r="D44" s="16" t="s">
        <v>82</v>
      </c>
      <c r="E44" s="16">
        <v>1</v>
      </c>
      <c r="F44" s="17" t="s">
        <v>120</v>
      </c>
      <c r="G44" s="16">
        <v>1</v>
      </c>
      <c r="H44" s="18"/>
      <c r="I44" s="19"/>
    </row>
    <row r="45" spans="2:9" ht="180" customHeight="1" x14ac:dyDescent="0.45">
      <c r="B45" s="16">
        <v>42</v>
      </c>
      <c r="C45" s="16">
        <v>36</v>
      </c>
      <c r="D45" s="16" t="s">
        <v>84</v>
      </c>
      <c r="E45" s="16">
        <v>1</v>
      </c>
      <c r="F45" s="17" t="s">
        <v>85</v>
      </c>
      <c r="G45" s="16">
        <v>1</v>
      </c>
      <c r="H45" s="18"/>
      <c r="I45" s="19"/>
    </row>
    <row r="46" spans="2:9" ht="180" customHeight="1" x14ac:dyDescent="0.45">
      <c r="B46" s="16">
        <v>43</v>
      </c>
      <c r="C46" s="16">
        <v>37</v>
      </c>
      <c r="D46" s="16" t="s">
        <v>86</v>
      </c>
      <c r="E46" s="16">
        <v>1</v>
      </c>
      <c r="F46" s="17" t="s">
        <v>87</v>
      </c>
      <c r="G46" s="16">
        <v>1</v>
      </c>
      <c r="H46" s="18"/>
      <c r="I46" s="19"/>
    </row>
    <row r="47" spans="2:9" ht="180" customHeight="1" x14ac:dyDescent="0.45">
      <c r="B47" s="16">
        <v>44</v>
      </c>
      <c r="C47" s="16">
        <v>38</v>
      </c>
      <c r="D47" s="16" t="s">
        <v>88</v>
      </c>
      <c r="E47" s="16">
        <v>1</v>
      </c>
      <c r="F47" s="17" t="s">
        <v>121</v>
      </c>
      <c r="G47" s="16">
        <v>1</v>
      </c>
      <c r="H47" s="18"/>
      <c r="I47" s="19"/>
    </row>
  </sheetData>
  <mergeCells count="1">
    <mergeCell ref="B4:I4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AA3A8-08B9-497E-BEC1-1DAA4524B5FB}">
  <dimension ref="A1:P111"/>
  <sheetViews>
    <sheetView topLeftCell="A70" zoomScaleNormal="100" workbookViewId="0">
      <selection activeCell="K85" sqref="K85"/>
    </sheetView>
  </sheetViews>
  <sheetFormatPr defaultRowHeight="14.4" x14ac:dyDescent="0.3"/>
  <cols>
    <col min="1" max="1" width="5.109375" bestFit="1" customWidth="1"/>
    <col min="2" max="3" width="32.5546875" hidden="1" customWidth="1"/>
    <col min="4" max="4" width="11.109375" bestFit="1" customWidth="1"/>
    <col min="5" max="5" width="11.44140625" bestFit="1" customWidth="1"/>
    <col min="6" max="6" width="10.5546875" bestFit="1" customWidth="1"/>
    <col min="7" max="7" width="12.109375" bestFit="1" customWidth="1"/>
    <col min="8" max="8" width="12.109375" style="22" customWidth="1"/>
    <col min="9" max="9" width="12" style="22" bestFit="1" customWidth="1"/>
    <col min="10" max="10" width="22.5546875" bestFit="1" customWidth="1"/>
    <col min="11" max="11" width="23.21875" bestFit="1" customWidth="1"/>
    <col min="12" max="12" width="13.109375" customWidth="1"/>
    <col min="15" max="15" width="18.88671875" bestFit="1" customWidth="1"/>
    <col min="16" max="16" width="21.33203125" bestFit="1" customWidth="1"/>
  </cols>
  <sheetData>
    <row r="1" spans="1:12" ht="22.95" customHeight="1" x14ac:dyDescent="0.3">
      <c r="A1" s="1" t="s">
        <v>13</v>
      </c>
      <c r="B1" s="1" t="s">
        <v>7</v>
      </c>
      <c r="C1" s="1" t="s">
        <v>8</v>
      </c>
      <c r="D1" s="1" t="s">
        <v>11</v>
      </c>
      <c r="E1" s="1" t="s">
        <v>12</v>
      </c>
      <c r="F1" s="1" t="s">
        <v>6</v>
      </c>
      <c r="G1" s="1" t="s">
        <v>3</v>
      </c>
      <c r="H1" s="21" t="s">
        <v>124</v>
      </c>
      <c r="I1" s="21" t="s">
        <v>125</v>
      </c>
      <c r="J1" s="1" t="s">
        <v>126</v>
      </c>
      <c r="K1" t="s">
        <v>132</v>
      </c>
      <c r="L1" s="1" t="s">
        <v>131</v>
      </c>
    </row>
    <row r="2" spans="1:12" x14ac:dyDescent="0.3">
      <c r="A2">
        <v>1</v>
      </c>
      <c r="B2">
        <v>2</v>
      </c>
      <c r="C2">
        <v>1</v>
      </c>
      <c r="D2">
        <f>MIN(Table1[[#This Row],[Column1]:[Column3]])</f>
        <v>1</v>
      </c>
      <c r="E2">
        <f>MAX(Table1[[#This Row],[Column1]:[Column3]])</f>
        <v>2</v>
      </c>
      <c r="G2" s="2">
        <v>6</v>
      </c>
      <c r="H2" s="22">
        <v>1</v>
      </c>
      <c r="I2" s="22">
        <v>212.852</v>
      </c>
      <c r="J2">
        <f>Table1[[#This Row],[weld length ]]*Table1[[#This Row],[No of Runs ]]</f>
        <v>212.852</v>
      </c>
      <c r="K2">
        <v>400</v>
      </c>
      <c r="L2">
        <f>Table1[[#This Row],[ Total Weld length(mm)]]/Table1[[#This Row],[Average speed (mm/sec)]]</f>
        <v>0.53212999999999999</v>
      </c>
    </row>
    <row r="3" spans="1:12" x14ac:dyDescent="0.3">
      <c r="A3">
        <v>2</v>
      </c>
      <c r="B3">
        <v>2</v>
      </c>
      <c r="C3">
        <v>1</v>
      </c>
      <c r="D3">
        <f>MIN(Table1[[#This Row],[Column1]:[Column3]])</f>
        <v>1</v>
      </c>
      <c r="E3">
        <f>MAX(Table1[[#This Row],[Column1]:[Column3]])</f>
        <v>2</v>
      </c>
      <c r="G3" s="2">
        <v>6</v>
      </c>
      <c r="H3" s="22">
        <v>1</v>
      </c>
      <c r="I3" s="22">
        <v>218.33600000000001</v>
      </c>
      <c r="J3">
        <f>Table1[[#This Row],[weld length ]]*Table1[[#This Row],[No of Runs ]]</f>
        <v>218.33600000000001</v>
      </c>
      <c r="K3">
        <v>400</v>
      </c>
      <c r="L3">
        <f>Table1[[#This Row],[ Total Weld length(mm)]]/Table1[[#This Row],[Average speed (mm/sec)]]</f>
        <v>0.54583999999999999</v>
      </c>
    </row>
    <row r="4" spans="1:12" x14ac:dyDescent="0.3">
      <c r="A4">
        <v>3</v>
      </c>
      <c r="B4">
        <v>1</v>
      </c>
      <c r="C4">
        <v>2</v>
      </c>
      <c r="D4">
        <f>MIN(Table1[[#This Row],[Column1]:[Column3]])</f>
        <v>1</v>
      </c>
      <c r="E4">
        <f>MAX(Table1[[#This Row],[Column1]:[Column3]])</f>
        <v>2</v>
      </c>
      <c r="G4" s="2">
        <v>8</v>
      </c>
      <c r="H4" s="22">
        <v>1</v>
      </c>
      <c r="I4" s="22">
        <v>615</v>
      </c>
      <c r="J4">
        <f>Table1[[#This Row],[weld length ]]*Table1[[#This Row],[No of Runs ]]</f>
        <v>615</v>
      </c>
      <c r="K4">
        <v>350</v>
      </c>
      <c r="L4">
        <f>Table1[[#This Row],[ Total Weld length(mm)]]/Table1[[#This Row],[Average speed (mm/sec)]]</f>
        <v>1.7571428571428571</v>
      </c>
    </row>
    <row r="5" spans="1:12" x14ac:dyDescent="0.3">
      <c r="A5">
        <v>4</v>
      </c>
      <c r="B5">
        <v>1</v>
      </c>
      <c r="C5">
        <v>2</v>
      </c>
      <c r="D5">
        <f>MIN(Table1[[#This Row],[Column1]:[Column3]])</f>
        <v>1</v>
      </c>
      <c r="E5">
        <f>MAX(Table1[[#This Row],[Column1]:[Column3]])</f>
        <v>2</v>
      </c>
      <c r="F5">
        <v>7</v>
      </c>
      <c r="G5">
        <v>8</v>
      </c>
      <c r="H5" s="22">
        <v>2</v>
      </c>
      <c r="I5" s="22">
        <v>698</v>
      </c>
      <c r="J5">
        <f>Table1[[#This Row],[weld length ]]*Table1[[#This Row],[No of Runs ]]</f>
        <v>1396</v>
      </c>
      <c r="K5">
        <v>350</v>
      </c>
      <c r="L5">
        <f>Table1[[#This Row],[ Total Weld length(mm)]]/Table1[[#This Row],[Average speed (mm/sec)]]</f>
        <v>3.9885714285714284</v>
      </c>
    </row>
    <row r="6" spans="1:12" x14ac:dyDescent="0.3">
      <c r="A6">
        <v>5</v>
      </c>
      <c r="B6">
        <v>1</v>
      </c>
      <c r="C6">
        <v>2</v>
      </c>
      <c r="D6">
        <f>MIN(Table1[[#This Row],[Column1]:[Column3]])</f>
        <v>1</v>
      </c>
      <c r="E6">
        <f>MAX(Table1[[#This Row],[Column1]:[Column3]])</f>
        <v>2</v>
      </c>
      <c r="G6">
        <v>6</v>
      </c>
      <c r="H6" s="22">
        <v>1</v>
      </c>
      <c r="I6" s="22">
        <v>70.212999999999994</v>
      </c>
      <c r="J6">
        <f>Table1[[#This Row],[weld length ]]*Table1[[#This Row],[No of Runs ]]</f>
        <v>70.212999999999994</v>
      </c>
      <c r="K6">
        <v>400</v>
      </c>
      <c r="L6">
        <f>Table1[[#This Row],[ Total Weld length(mm)]]/Table1[[#This Row],[Average speed (mm/sec)]]</f>
        <v>0.17553249999999998</v>
      </c>
    </row>
    <row r="7" spans="1:12" x14ac:dyDescent="0.3">
      <c r="A7">
        <v>6</v>
      </c>
      <c r="B7">
        <v>1</v>
      </c>
      <c r="C7">
        <v>2</v>
      </c>
      <c r="D7">
        <f>MIN(Table1[[#This Row],[Column1]:[Column3]])</f>
        <v>1</v>
      </c>
      <c r="E7">
        <f>MAX(Table1[[#This Row],[Column1]:[Column3]])</f>
        <v>2</v>
      </c>
      <c r="G7">
        <v>6</v>
      </c>
      <c r="H7" s="22">
        <v>1</v>
      </c>
      <c r="I7" s="22">
        <v>163</v>
      </c>
      <c r="J7">
        <f>Table1[[#This Row],[weld length ]]*Table1[[#This Row],[No of Runs ]]</f>
        <v>163</v>
      </c>
      <c r="K7">
        <v>400</v>
      </c>
      <c r="L7">
        <f>Table1[[#This Row],[ Total Weld length(mm)]]/Table1[[#This Row],[Average speed (mm/sec)]]</f>
        <v>0.40749999999999997</v>
      </c>
    </row>
    <row r="8" spans="1:12" x14ac:dyDescent="0.3">
      <c r="A8">
        <v>7</v>
      </c>
      <c r="B8">
        <v>1</v>
      </c>
      <c r="C8">
        <v>2</v>
      </c>
      <c r="D8">
        <f>MIN(Table1[[#This Row],[Column1]:[Column3]])</f>
        <v>1</v>
      </c>
      <c r="E8">
        <f>MAX(Table1[[#This Row],[Column1]:[Column3]])</f>
        <v>2</v>
      </c>
      <c r="F8">
        <v>7</v>
      </c>
      <c r="G8">
        <v>8</v>
      </c>
      <c r="H8" s="22">
        <v>2</v>
      </c>
      <c r="I8" s="22">
        <v>162</v>
      </c>
      <c r="J8">
        <f>Table1[[#This Row],[weld length ]]*Table1[[#This Row],[No of Runs ]]</f>
        <v>324</v>
      </c>
      <c r="K8">
        <v>350</v>
      </c>
      <c r="L8">
        <f>Table1[[#This Row],[ Total Weld length(mm)]]/Table1[[#This Row],[Average speed (mm/sec)]]</f>
        <v>0.92571428571428571</v>
      </c>
    </row>
    <row r="9" spans="1:12" x14ac:dyDescent="0.3">
      <c r="A9">
        <v>8</v>
      </c>
      <c r="B9">
        <v>3</v>
      </c>
      <c r="C9">
        <v>1</v>
      </c>
      <c r="D9">
        <f>MIN(Table1[[#This Row],[Column1]:[Column3]])</f>
        <v>1</v>
      </c>
      <c r="E9">
        <f>MAX(Table1[[#This Row],[Column1]:[Column3]])</f>
        <v>3</v>
      </c>
      <c r="G9" s="2" t="s">
        <v>1</v>
      </c>
      <c r="H9" s="22">
        <v>1</v>
      </c>
      <c r="I9" s="22">
        <v>1460</v>
      </c>
      <c r="J9">
        <f>Table1[[#This Row],[weld length ]]*Table1[[#This Row],[No of Runs ]]</f>
        <v>1460</v>
      </c>
      <c r="K9">
        <v>350</v>
      </c>
      <c r="L9">
        <f>Table1[[#This Row],[ Total Weld length(mm)]]/Table1[[#This Row],[Average speed (mm/sec)]]</f>
        <v>4.1714285714285717</v>
      </c>
    </row>
    <row r="10" spans="1:12" x14ac:dyDescent="0.3">
      <c r="A10">
        <v>9</v>
      </c>
      <c r="B10">
        <v>1</v>
      </c>
      <c r="C10">
        <v>3</v>
      </c>
      <c r="D10">
        <f>MIN(Table1[[#This Row],[Column1]:[Column3]])</f>
        <v>1</v>
      </c>
      <c r="E10">
        <f>MAX(Table1[[#This Row],[Column1]:[Column3]])</f>
        <v>3</v>
      </c>
      <c r="G10">
        <v>6</v>
      </c>
      <c r="H10" s="22">
        <v>1</v>
      </c>
      <c r="I10" s="22">
        <v>52.9</v>
      </c>
      <c r="J10">
        <f>Table1[[#This Row],[weld length ]]*Table1[[#This Row],[No of Runs ]]</f>
        <v>52.9</v>
      </c>
      <c r="K10">
        <v>400</v>
      </c>
      <c r="L10">
        <f>Table1[[#This Row],[ Total Weld length(mm)]]/Table1[[#This Row],[Average speed (mm/sec)]]</f>
        <v>0.13225000000000001</v>
      </c>
    </row>
    <row r="11" spans="1:12" x14ac:dyDescent="0.3">
      <c r="A11">
        <v>10</v>
      </c>
      <c r="B11">
        <v>1</v>
      </c>
      <c r="C11">
        <v>3</v>
      </c>
      <c r="D11">
        <f>MIN(Table1[[#This Row],[Column1]:[Column3]])</f>
        <v>1</v>
      </c>
      <c r="E11">
        <f>MAX(Table1[[#This Row],[Column1]:[Column3]])</f>
        <v>3</v>
      </c>
      <c r="F11">
        <v>7</v>
      </c>
      <c r="G11">
        <v>8</v>
      </c>
      <c r="H11" s="22">
        <v>2</v>
      </c>
      <c r="I11" s="22">
        <v>730</v>
      </c>
      <c r="J11">
        <f>Table1[[#This Row],[weld length ]]*Table1[[#This Row],[No of Runs ]]</f>
        <v>1460</v>
      </c>
      <c r="K11">
        <v>350</v>
      </c>
      <c r="L11">
        <f>Table1[[#This Row],[ Total Weld length(mm)]]/Table1[[#This Row],[Average speed (mm/sec)]]</f>
        <v>4.1714285714285717</v>
      </c>
    </row>
    <row r="12" spans="1:12" x14ac:dyDescent="0.3">
      <c r="A12">
        <v>11</v>
      </c>
      <c r="B12">
        <v>1</v>
      </c>
      <c r="C12">
        <v>3</v>
      </c>
      <c r="D12">
        <f>MIN(Table1[[#This Row],[Column1]:[Column3]])</f>
        <v>1</v>
      </c>
      <c r="E12">
        <f>MAX(Table1[[#This Row],[Column1]:[Column3]])</f>
        <v>3</v>
      </c>
      <c r="F12">
        <v>7</v>
      </c>
      <c r="G12">
        <v>8</v>
      </c>
      <c r="H12" s="22">
        <v>2</v>
      </c>
      <c r="I12" s="22">
        <v>730</v>
      </c>
      <c r="J12">
        <f>Table1[[#This Row],[weld length ]]*Table1[[#This Row],[No of Runs ]]</f>
        <v>1460</v>
      </c>
      <c r="K12">
        <v>350</v>
      </c>
      <c r="L12">
        <f>Table1[[#This Row],[ Total Weld length(mm)]]/Table1[[#This Row],[Average speed (mm/sec)]]</f>
        <v>4.1714285714285717</v>
      </c>
    </row>
    <row r="13" spans="1:12" x14ac:dyDescent="0.3">
      <c r="A13">
        <v>12</v>
      </c>
      <c r="B13">
        <v>1</v>
      </c>
      <c r="C13">
        <v>3</v>
      </c>
      <c r="D13">
        <f>MIN(Table1[[#This Row],[Column1]:[Column3]])</f>
        <v>1</v>
      </c>
      <c r="E13">
        <f>MAX(Table1[[#This Row],[Column1]:[Column3]])</f>
        <v>3</v>
      </c>
      <c r="G13">
        <v>6</v>
      </c>
      <c r="H13" s="22">
        <v>1</v>
      </c>
      <c r="I13" s="22">
        <v>68.581000000000003</v>
      </c>
      <c r="J13">
        <f>Table1[[#This Row],[weld length ]]*Table1[[#This Row],[No of Runs ]]</f>
        <v>68.581000000000003</v>
      </c>
      <c r="K13">
        <v>400</v>
      </c>
      <c r="L13">
        <f>Table1[[#This Row],[ Total Weld length(mm)]]/Table1[[#This Row],[Average speed (mm/sec)]]</f>
        <v>0.17145250000000001</v>
      </c>
    </row>
    <row r="14" spans="1:12" x14ac:dyDescent="0.3">
      <c r="A14">
        <v>13</v>
      </c>
      <c r="B14">
        <v>1</v>
      </c>
      <c r="C14">
        <v>4</v>
      </c>
      <c r="D14">
        <f>MIN(Table1[[#This Row],[Column1]:[Column3]])</f>
        <v>1</v>
      </c>
      <c r="E14">
        <f>MAX(Table1[[#This Row],[Column1]:[Column3]])</f>
        <v>4</v>
      </c>
      <c r="G14">
        <v>6</v>
      </c>
      <c r="H14" s="22">
        <v>1</v>
      </c>
      <c r="I14" s="22">
        <v>860</v>
      </c>
      <c r="J14">
        <f>Table1[[#This Row],[weld length ]]*Table1[[#This Row],[No of Runs ]]</f>
        <v>860</v>
      </c>
      <c r="K14">
        <v>400</v>
      </c>
      <c r="L14">
        <f>Table1[[#This Row],[ Total Weld length(mm)]]/Table1[[#This Row],[Average speed (mm/sec)]]</f>
        <v>2.15</v>
      </c>
    </row>
    <row r="15" spans="1:12" x14ac:dyDescent="0.3">
      <c r="A15">
        <v>14</v>
      </c>
      <c r="B15">
        <v>1</v>
      </c>
      <c r="C15">
        <v>4</v>
      </c>
      <c r="D15">
        <f>MIN(Table1[[#This Row],[Column1]:[Column3]])</f>
        <v>1</v>
      </c>
      <c r="E15">
        <f>MAX(Table1[[#This Row],[Column1]:[Column3]])</f>
        <v>4</v>
      </c>
      <c r="G15">
        <v>6</v>
      </c>
      <c r="H15" s="22">
        <v>1</v>
      </c>
      <c r="I15" s="22">
        <v>305</v>
      </c>
      <c r="J15">
        <f>Table1[[#This Row],[weld length ]]*Table1[[#This Row],[No of Runs ]]</f>
        <v>305</v>
      </c>
      <c r="K15">
        <v>400</v>
      </c>
      <c r="L15">
        <f>Table1[[#This Row],[ Total Weld length(mm)]]/Table1[[#This Row],[Average speed (mm/sec)]]</f>
        <v>0.76249999999999996</v>
      </c>
    </row>
    <row r="16" spans="1:12" x14ac:dyDescent="0.3">
      <c r="A16">
        <v>15</v>
      </c>
      <c r="B16">
        <v>1</v>
      </c>
      <c r="C16">
        <v>4</v>
      </c>
      <c r="D16">
        <f>MIN(Table1[[#This Row],[Column1]:[Column3]])</f>
        <v>1</v>
      </c>
      <c r="E16">
        <f>MAX(Table1[[#This Row],[Column1]:[Column3]])</f>
        <v>4</v>
      </c>
      <c r="G16">
        <v>8</v>
      </c>
      <c r="H16" s="22">
        <v>1</v>
      </c>
      <c r="I16" s="22">
        <v>297</v>
      </c>
      <c r="J16">
        <f>Table1[[#This Row],[weld length ]]*Table1[[#This Row],[No of Runs ]]</f>
        <v>297</v>
      </c>
      <c r="K16">
        <v>350</v>
      </c>
      <c r="L16">
        <f>Table1[[#This Row],[ Total Weld length(mm)]]/Table1[[#This Row],[Average speed (mm/sec)]]</f>
        <v>0.84857142857142853</v>
      </c>
    </row>
    <row r="17" spans="1:12" x14ac:dyDescent="0.3">
      <c r="A17">
        <v>16</v>
      </c>
      <c r="B17">
        <v>1</v>
      </c>
      <c r="C17">
        <v>5</v>
      </c>
      <c r="D17">
        <f>MIN(Table1[[#This Row],[Column1]:[Column3]])</f>
        <v>1</v>
      </c>
      <c r="E17">
        <f>MAX(Table1[[#This Row],[Column1]:[Column3]])</f>
        <v>5</v>
      </c>
      <c r="F17">
        <v>7</v>
      </c>
      <c r="G17">
        <v>8</v>
      </c>
      <c r="H17" s="22">
        <v>2</v>
      </c>
      <c r="I17" s="22">
        <v>198.4</v>
      </c>
      <c r="J17">
        <f>Table1[[#This Row],[weld length ]]*Table1[[#This Row],[No of Runs ]]</f>
        <v>396.8</v>
      </c>
      <c r="K17">
        <v>350</v>
      </c>
      <c r="L17">
        <f>Table1[[#This Row],[ Total Weld length(mm)]]/Table1[[#This Row],[Average speed (mm/sec)]]</f>
        <v>1.1337142857142857</v>
      </c>
    </row>
    <row r="18" spans="1:12" x14ac:dyDescent="0.3">
      <c r="A18">
        <v>17</v>
      </c>
      <c r="B18">
        <v>1</v>
      </c>
      <c r="C18">
        <v>5</v>
      </c>
      <c r="D18">
        <f>MIN(Table1[[#This Row],[Column1]:[Column3]])</f>
        <v>1</v>
      </c>
      <c r="E18">
        <f>MAX(Table1[[#This Row],[Column1]:[Column3]])</f>
        <v>5</v>
      </c>
      <c r="G18">
        <v>6</v>
      </c>
      <c r="H18" s="22">
        <v>1</v>
      </c>
      <c r="I18" s="22">
        <v>404.29700000000003</v>
      </c>
      <c r="J18">
        <f>Table1[[#This Row],[weld length ]]*Table1[[#This Row],[No of Runs ]]</f>
        <v>404.29700000000003</v>
      </c>
      <c r="K18">
        <v>400</v>
      </c>
      <c r="L18">
        <f>Table1[[#This Row],[ Total Weld length(mm)]]/Table1[[#This Row],[Average speed (mm/sec)]]</f>
        <v>1.0107425000000001</v>
      </c>
    </row>
    <row r="19" spans="1:12" x14ac:dyDescent="0.3">
      <c r="A19">
        <v>18</v>
      </c>
      <c r="B19">
        <v>1</v>
      </c>
      <c r="C19">
        <v>6</v>
      </c>
      <c r="D19">
        <f>MIN(Table1[[#This Row],[Column1]:[Column3]])</f>
        <v>1</v>
      </c>
      <c r="E19">
        <f>MAX(Table1[[#This Row],[Column1]:[Column3]])</f>
        <v>6</v>
      </c>
      <c r="G19">
        <v>4</v>
      </c>
      <c r="H19" s="22">
        <v>1</v>
      </c>
      <c r="I19" s="22">
        <v>787.24</v>
      </c>
      <c r="J19">
        <f>Table1[[#This Row],[weld length ]]*Table1[[#This Row],[No of Runs ]]</f>
        <v>787.24</v>
      </c>
      <c r="K19">
        <v>400</v>
      </c>
      <c r="L19">
        <f>Table1[[#This Row],[ Total Weld length(mm)]]/Table1[[#This Row],[Average speed (mm/sec)]]</f>
        <v>1.9681</v>
      </c>
    </row>
    <row r="20" spans="1:12" x14ac:dyDescent="0.3">
      <c r="A20">
        <v>19</v>
      </c>
      <c r="B20">
        <v>1</v>
      </c>
      <c r="C20">
        <v>7</v>
      </c>
      <c r="D20">
        <f>MIN(Table1[[#This Row],[Column1]:[Column3]])</f>
        <v>1</v>
      </c>
      <c r="E20">
        <f>MAX(Table1[[#This Row],[Column1]:[Column3]])</f>
        <v>7</v>
      </c>
      <c r="G20">
        <v>6</v>
      </c>
      <c r="H20" s="22">
        <v>1</v>
      </c>
      <c r="I20" s="22">
        <v>1563.123</v>
      </c>
      <c r="J20">
        <f>Table1[[#This Row],[weld length ]]*Table1[[#This Row],[No of Runs ]]</f>
        <v>1563.123</v>
      </c>
      <c r="K20">
        <v>400</v>
      </c>
      <c r="L20">
        <f>Table1[[#This Row],[ Total Weld length(mm)]]/Table1[[#This Row],[Average speed (mm/sec)]]</f>
        <v>3.9078075000000001</v>
      </c>
    </row>
    <row r="21" spans="1:12" x14ac:dyDescent="0.3">
      <c r="A21">
        <v>20</v>
      </c>
      <c r="B21">
        <v>9</v>
      </c>
      <c r="C21">
        <v>1</v>
      </c>
      <c r="D21">
        <f>MIN(Table1[[#This Row],[Column1]:[Column3]])</f>
        <v>1</v>
      </c>
      <c r="E21">
        <f>MAX(Table1[[#This Row],[Column1]:[Column3]])</f>
        <v>9</v>
      </c>
      <c r="G21" s="2">
        <v>5</v>
      </c>
      <c r="H21" s="22">
        <v>1</v>
      </c>
      <c r="I21" s="22">
        <v>100</v>
      </c>
      <c r="J21">
        <f>Table1[[#This Row],[weld length ]]*Table1[[#This Row],[No of Runs ]]</f>
        <v>100</v>
      </c>
      <c r="K21">
        <v>400</v>
      </c>
      <c r="L21">
        <f>Table1[[#This Row],[ Total Weld length(mm)]]/Table1[[#This Row],[Average speed (mm/sec)]]</f>
        <v>0.25</v>
      </c>
    </row>
    <row r="22" spans="1:12" x14ac:dyDescent="0.3">
      <c r="A22">
        <v>21</v>
      </c>
      <c r="B22">
        <v>1</v>
      </c>
      <c r="C22">
        <v>10</v>
      </c>
      <c r="D22">
        <f>MIN(Table1[[#This Row],[Column1]:[Column3]])</f>
        <v>1</v>
      </c>
      <c r="E22">
        <f>MAX(Table1[[#This Row],[Column1]:[Column3]])</f>
        <v>10</v>
      </c>
      <c r="G22" s="2">
        <v>5</v>
      </c>
      <c r="H22" s="22">
        <v>1</v>
      </c>
      <c r="I22" s="22">
        <v>205.47200000000001</v>
      </c>
      <c r="J22">
        <f>Table1[[#This Row],[weld length ]]*Table1[[#This Row],[No of Runs ]]</f>
        <v>205.47200000000001</v>
      </c>
      <c r="K22">
        <v>400</v>
      </c>
      <c r="L22">
        <f>Table1[[#This Row],[ Total Weld length(mm)]]/Table1[[#This Row],[Average speed (mm/sec)]]</f>
        <v>0.51368000000000003</v>
      </c>
    </row>
    <row r="23" spans="1:12" x14ac:dyDescent="0.3">
      <c r="A23">
        <v>22</v>
      </c>
      <c r="B23">
        <v>10</v>
      </c>
      <c r="C23">
        <v>1</v>
      </c>
      <c r="D23">
        <f>MIN(Table1[[#This Row],[Column1]:[Column3]])</f>
        <v>1</v>
      </c>
      <c r="E23">
        <f>MAX(Table1[[#This Row],[Column1]:[Column3]])</f>
        <v>10</v>
      </c>
      <c r="G23" s="2">
        <v>5</v>
      </c>
      <c r="H23" s="22">
        <v>1</v>
      </c>
      <c r="I23" s="22">
        <v>128</v>
      </c>
      <c r="J23">
        <f>Table1[[#This Row],[weld length ]]*Table1[[#This Row],[No of Runs ]]</f>
        <v>128</v>
      </c>
      <c r="K23">
        <v>400</v>
      </c>
      <c r="L23">
        <f>Table1[[#This Row],[ Total Weld length(mm)]]/Table1[[#This Row],[Average speed (mm/sec)]]</f>
        <v>0.32</v>
      </c>
    </row>
    <row r="24" spans="1:12" x14ac:dyDescent="0.3">
      <c r="A24">
        <v>23</v>
      </c>
      <c r="B24">
        <v>13</v>
      </c>
      <c r="C24">
        <v>1</v>
      </c>
      <c r="D24">
        <f>MIN(Table1[[#This Row],[Column1]:[Column3]])</f>
        <v>1</v>
      </c>
      <c r="E24">
        <f>MAX(Table1[[#This Row],[Column1]:[Column3]])</f>
        <v>13</v>
      </c>
      <c r="G24" s="2">
        <v>6</v>
      </c>
      <c r="H24" s="22">
        <v>1</v>
      </c>
      <c r="I24" s="22">
        <v>121.1</v>
      </c>
      <c r="J24">
        <f>Table1[[#This Row],[weld length ]]*Table1[[#This Row],[No of Runs ]]</f>
        <v>121.1</v>
      </c>
      <c r="K24">
        <v>400</v>
      </c>
      <c r="L24">
        <f>Table1[[#This Row],[ Total Weld length(mm)]]/Table1[[#This Row],[Average speed (mm/sec)]]</f>
        <v>0.30274999999999996</v>
      </c>
    </row>
    <row r="25" spans="1:12" x14ac:dyDescent="0.3">
      <c r="A25">
        <v>24</v>
      </c>
      <c r="B25">
        <v>13</v>
      </c>
      <c r="C25">
        <v>1</v>
      </c>
      <c r="D25">
        <f>MIN(Table1[[#This Row],[Column1]:[Column3]])</f>
        <v>1</v>
      </c>
      <c r="E25">
        <f>MAX(Table1[[#This Row],[Column1]:[Column3]])</f>
        <v>13</v>
      </c>
      <c r="G25" s="2">
        <v>6</v>
      </c>
      <c r="H25" s="22">
        <v>1</v>
      </c>
      <c r="I25" s="22">
        <v>121.1</v>
      </c>
      <c r="J25">
        <f>Table1[[#This Row],[weld length ]]*Table1[[#This Row],[No of Runs ]]</f>
        <v>121.1</v>
      </c>
      <c r="K25">
        <v>400</v>
      </c>
      <c r="L25">
        <f>Table1[[#This Row],[ Total Weld length(mm)]]/Table1[[#This Row],[Average speed (mm/sec)]]</f>
        <v>0.30274999999999996</v>
      </c>
    </row>
    <row r="26" spans="1:12" x14ac:dyDescent="0.3">
      <c r="A26">
        <v>25</v>
      </c>
      <c r="B26">
        <v>1</v>
      </c>
      <c r="C26">
        <v>13</v>
      </c>
      <c r="D26">
        <f>MIN(Table1[[#This Row],[Column1]:[Column3]])</f>
        <v>1</v>
      </c>
      <c r="E26">
        <f>MAX(Table1[[#This Row],[Column1]:[Column3]])</f>
        <v>13</v>
      </c>
      <c r="G26">
        <v>6</v>
      </c>
      <c r="H26" s="22">
        <v>1</v>
      </c>
      <c r="J26">
        <f>Table1[[#This Row],[weld length ]]*Table1[[#This Row],[No of Runs ]]</f>
        <v>0</v>
      </c>
      <c r="K26">
        <v>400</v>
      </c>
      <c r="L26">
        <f>Table1[[#This Row],[ Total Weld length(mm)]]/Table1[[#This Row],[Average speed (mm/sec)]]</f>
        <v>0</v>
      </c>
    </row>
    <row r="27" spans="1:12" x14ac:dyDescent="0.3">
      <c r="A27">
        <v>26</v>
      </c>
      <c r="B27">
        <v>14</v>
      </c>
      <c r="C27">
        <v>1</v>
      </c>
      <c r="D27">
        <f>MIN(Table1[[#This Row],[Column1]:[Column3]])</f>
        <v>1</v>
      </c>
      <c r="E27">
        <f>MAX(Table1[[#This Row],[Column1]:[Column3]])</f>
        <v>14</v>
      </c>
      <c r="G27" s="2"/>
      <c r="H27" s="22">
        <v>1</v>
      </c>
      <c r="J27">
        <f>Table1[[#This Row],[weld length ]]*Table1[[#This Row],[No of Runs ]]</f>
        <v>0</v>
      </c>
      <c r="K27">
        <v>400</v>
      </c>
      <c r="L27">
        <f>Table1[[#This Row],[ Total Weld length(mm)]]/Table1[[#This Row],[Average speed (mm/sec)]]</f>
        <v>0</v>
      </c>
    </row>
    <row r="28" spans="1:12" x14ac:dyDescent="0.3">
      <c r="A28">
        <v>27</v>
      </c>
      <c r="B28">
        <v>15</v>
      </c>
      <c r="C28">
        <v>1</v>
      </c>
      <c r="D28">
        <f>MIN(Table1[[#This Row],[Column1]:[Column3]])</f>
        <v>1</v>
      </c>
      <c r="E28">
        <f>MAX(Table1[[#This Row],[Column1]:[Column3]])</f>
        <v>15</v>
      </c>
      <c r="G28" s="2">
        <v>6</v>
      </c>
      <c r="H28" s="22">
        <v>1</v>
      </c>
      <c r="I28" s="22">
        <v>1091.5809999999999</v>
      </c>
      <c r="J28">
        <f>Table1[[#This Row],[weld length ]]*Table1[[#This Row],[No of Runs ]]</f>
        <v>1091.5809999999999</v>
      </c>
      <c r="K28">
        <v>400</v>
      </c>
      <c r="L28">
        <f>Table1[[#This Row],[ Total Weld length(mm)]]/Table1[[#This Row],[Average speed (mm/sec)]]</f>
        <v>2.7289524999999997</v>
      </c>
    </row>
    <row r="29" spans="1:12" x14ac:dyDescent="0.3">
      <c r="A29">
        <v>28</v>
      </c>
      <c r="B29">
        <v>1</v>
      </c>
      <c r="C29">
        <v>20</v>
      </c>
      <c r="D29">
        <f>MIN(Table1[[#This Row],[Column1]:[Column3]])</f>
        <v>1</v>
      </c>
      <c r="E29">
        <f>MAX(Table1[[#This Row],[Column1]:[Column3]])</f>
        <v>20</v>
      </c>
      <c r="G29" s="2">
        <v>6</v>
      </c>
      <c r="H29" s="22">
        <v>1</v>
      </c>
      <c r="I29" s="22">
        <v>181</v>
      </c>
      <c r="J29">
        <f>Table1[[#This Row],[weld length ]]*Table1[[#This Row],[No of Runs ]]</f>
        <v>181</v>
      </c>
      <c r="K29">
        <v>400</v>
      </c>
      <c r="L29">
        <f>Table1[[#This Row],[ Total Weld length(mm)]]/Table1[[#This Row],[Average speed (mm/sec)]]</f>
        <v>0.45250000000000001</v>
      </c>
    </row>
    <row r="30" spans="1:12" x14ac:dyDescent="0.3">
      <c r="A30">
        <v>29</v>
      </c>
      <c r="B30">
        <v>1</v>
      </c>
      <c r="C30">
        <v>20</v>
      </c>
      <c r="D30">
        <f>MIN(Table1[[#This Row],[Column1]:[Column3]])</f>
        <v>1</v>
      </c>
      <c r="E30">
        <f>MAX(Table1[[#This Row],[Column1]:[Column3]])</f>
        <v>20</v>
      </c>
      <c r="G30">
        <v>6</v>
      </c>
      <c r="H30" s="22">
        <v>1</v>
      </c>
      <c r="I30" s="22">
        <v>477.31400000000002</v>
      </c>
      <c r="J30">
        <f>Table1[[#This Row],[weld length ]]*Table1[[#This Row],[No of Runs ]]</f>
        <v>477.31400000000002</v>
      </c>
      <c r="K30">
        <v>400</v>
      </c>
      <c r="L30">
        <f>Table1[[#This Row],[ Total Weld length(mm)]]/Table1[[#This Row],[Average speed (mm/sec)]]</f>
        <v>1.1932850000000002</v>
      </c>
    </row>
    <row r="31" spans="1:12" x14ac:dyDescent="0.3">
      <c r="A31">
        <v>30</v>
      </c>
      <c r="B31">
        <v>1</v>
      </c>
      <c r="C31">
        <v>21</v>
      </c>
      <c r="D31">
        <f>MIN(Table1[[#This Row],[Column1]:[Column3]])</f>
        <v>1</v>
      </c>
      <c r="E31">
        <f>MAX(Table1[[#This Row],[Column1]:[Column3]])</f>
        <v>21</v>
      </c>
      <c r="G31">
        <v>4</v>
      </c>
      <c r="H31" s="22">
        <v>1</v>
      </c>
      <c r="I31" s="22">
        <v>338.6</v>
      </c>
      <c r="J31">
        <f>Table1[[#This Row],[weld length ]]*Table1[[#This Row],[No of Runs ]]</f>
        <v>338.6</v>
      </c>
      <c r="K31">
        <v>400</v>
      </c>
      <c r="L31">
        <f>Table1[[#This Row],[ Total Weld length(mm)]]/Table1[[#This Row],[Average speed (mm/sec)]]</f>
        <v>0.84650000000000003</v>
      </c>
    </row>
    <row r="32" spans="1:12" x14ac:dyDescent="0.3">
      <c r="A32">
        <v>31</v>
      </c>
      <c r="B32">
        <v>1</v>
      </c>
      <c r="C32">
        <v>22</v>
      </c>
      <c r="D32">
        <f>MIN(Table1[[#This Row],[Column1]:[Column3]])</f>
        <v>1</v>
      </c>
      <c r="E32">
        <f>MAX(Table1[[#This Row],[Column1]:[Column3]])</f>
        <v>22</v>
      </c>
      <c r="G32">
        <v>3</v>
      </c>
      <c r="H32" s="22">
        <v>1</v>
      </c>
      <c r="I32" s="22">
        <v>50</v>
      </c>
      <c r="J32">
        <f>Table1[[#This Row],[weld length ]]*Table1[[#This Row],[No of Runs ]]</f>
        <v>50</v>
      </c>
      <c r="K32">
        <v>400</v>
      </c>
      <c r="L32">
        <f>Table1[[#This Row],[ Total Weld length(mm)]]/Table1[[#This Row],[Average speed (mm/sec)]]</f>
        <v>0.125</v>
      </c>
    </row>
    <row r="33" spans="1:12" x14ac:dyDescent="0.3">
      <c r="A33">
        <v>32</v>
      </c>
      <c r="B33">
        <v>1</v>
      </c>
      <c r="C33">
        <v>29</v>
      </c>
      <c r="D33">
        <f>MIN(Table1[[#This Row],[Column1]:[Column3]])</f>
        <v>1</v>
      </c>
      <c r="E33">
        <f>MAX(Table1[[#This Row],[Column1]:[Column3]])</f>
        <v>29</v>
      </c>
      <c r="G33">
        <v>3</v>
      </c>
      <c r="H33" s="22">
        <v>1</v>
      </c>
      <c r="I33" s="22">
        <v>71.013000000000005</v>
      </c>
      <c r="J33">
        <f>Table1[[#This Row],[weld length ]]*Table1[[#This Row],[No of Runs ]]</f>
        <v>71.013000000000005</v>
      </c>
      <c r="K33">
        <v>400</v>
      </c>
      <c r="L33">
        <f>Table1[[#This Row],[ Total Weld length(mm)]]/Table1[[#This Row],[Average speed (mm/sec)]]</f>
        <v>0.17753250000000001</v>
      </c>
    </row>
    <row r="34" spans="1:12" x14ac:dyDescent="0.3">
      <c r="A34">
        <v>33</v>
      </c>
      <c r="B34">
        <v>30</v>
      </c>
      <c r="C34">
        <v>1</v>
      </c>
      <c r="D34">
        <f>MIN(Table1[[#This Row],[Column1]:[Column3]])</f>
        <v>1</v>
      </c>
      <c r="E34">
        <f>MAX(Table1[[#This Row],[Column1]:[Column3]])</f>
        <v>30</v>
      </c>
      <c r="G34" s="2">
        <v>3</v>
      </c>
      <c r="H34" s="22">
        <v>1</v>
      </c>
      <c r="I34" s="22">
        <v>300</v>
      </c>
      <c r="J34">
        <f>Table1[[#This Row],[weld length ]]*Table1[[#This Row],[No of Runs ]]</f>
        <v>300</v>
      </c>
      <c r="K34">
        <v>400</v>
      </c>
      <c r="L34">
        <f>Table1[[#This Row],[ Total Weld length(mm)]]/Table1[[#This Row],[Average speed (mm/sec)]]</f>
        <v>0.75</v>
      </c>
    </row>
    <row r="35" spans="1:12" x14ac:dyDescent="0.3">
      <c r="A35">
        <v>34</v>
      </c>
      <c r="B35">
        <v>1</v>
      </c>
      <c r="C35">
        <v>31</v>
      </c>
      <c r="D35">
        <f>MIN(Table1[[#This Row],[Column1]:[Column3]])</f>
        <v>1</v>
      </c>
      <c r="E35">
        <f>MAX(Table1[[#This Row],[Column1]:[Column3]])</f>
        <v>31</v>
      </c>
      <c r="G35">
        <v>3</v>
      </c>
      <c r="H35" s="22">
        <v>1</v>
      </c>
      <c r="I35" s="22">
        <v>37</v>
      </c>
      <c r="J35">
        <f>Table1[[#This Row],[weld length ]]*Table1[[#This Row],[No of Runs ]]</f>
        <v>37</v>
      </c>
      <c r="K35">
        <v>400</v>
      </c>
      <c r="L35">
        <f>Table1[[#This Row],[ Total Weld length(mm)]]/Table1[[#This Row],[Average speed (mm/sec)]]</f>
        <v>9.2499999999999999E-2</v>
      </c>
    </row>
    <row r="36" spans="1:12" x14ac:dyDescent="0.3">
      <c r="A36">
        <v>35</v>
      </c>
      <c r="B36">
        <v>1</v>
      </c>
      <c r="C36">
        <v>32</v>
      </c>
      <c r="D36">
        <f>MIN(Table1[[#This Row],[Column1]:[Column3]])</f>
        <v>1</v>
      </c>
      <c r="E36">
        <f>MAX(Table1[[#This Row],[Column1]:[Column3]])</f>
        <v>32</v>
      </c>
      <c r="G36">
        <v>3</v>
      </c>
      <c r="H36" s="22">
        <v>1</v>
      </c>
      <c r="I36" s="22">
        <v>113.11</v>
      </c>
      <c r="J36">
        <f>Table1[[#This Row],[weld length ]]*Table1[[#This Row],[No of Runs ]]</f>
        <v>113.11</v>
      </c>
      <c r="K36">
        <v>400</v>
      </c>
      <c r="L36">
        <f>Table1[[#This Row],[ Total Weld length(mm)]]/Table1[[#This Row],[Average speed (mm/sec)]]</f>
        <v>0.282775</v>
      </c>
    </row>
    <row r="37" spans="1:12" x14ac:dyDescent="0.3">
      <c r="A37">
        <v>36</v>
      </c>
      <c r="B37">
        <v>1</v>
      </c>
      <c r="C37">
        <v>37</v>
      </c>
      <c r="D37">
        <f>MIN(Table1[[#This Row],[Column1]:[Column3]])</f>
        <v>1</v>
      </c>
      <c r="E37">
        <f>MAX(Table1[[#This Row],[Column1]:[Column3]])</f>
        <v>37</v>
      </c>
      <c r="G37">
        <v>6</v>
      </c>
      <c r="H37" s="22">
        <v>1</v>
      </c>
      <c r="I37" s="22">
        <v>699.6</v>
      </c>
      <c r="J37">
        <f>Table1[[#This Row],[weld length ]]*Table1[[#This Row],[No of Runs ]]</f>
        <v>699.6</v>
      </c>
      <c r="K37">
        <v>400</v>
      </c>
      <c r="L37">
        <f>Table1[[#This Row],[ Total Weld length(mm)]]/Table1[[#This Row],[Average speed (mm/sec)]]</f>
        <v>1.7490000000000001</v>
      </c>
    </row>
    <row r="38" spans="1:12" x14ac:dyDescent="0.3">
      <c r="A38">
        <v>37</v>
      </c>
      <c r="B38">
        <v>2</v>
      </c>
      <c r="C38">
        <v>4</v>
      </c>
      <c r="D38">
        <f>MIN(Table1[[#This Row],[Column1]:[Column3]])</f>
        <v>2</v>
      </c>
      <c r="E38">
        <f>MAX(Table1[[#This Row],[Column1]:[Column3]])</f>
        <v>4</v>
      </c>
      <c r="G38" s="2">
        <v>6</v>
      </c>
      <c r="H38" s="22">
        <v>1</v>
      </c>
      <c r="I38" s="22">
        <v>150</v>
      </c>
      <c r="J38">
        <f>Table1[[#This Row],[weld length ]]*Table1[[#This Row],[No of Runs ]]</f>
        <v>150</v>
      </c>
      <c r="K38">
        <v>400</v>
      </c>
      <c r="L38">
        <f>Table1[[#This Row],[ Total Weld length(mm)]]/Table1[[#This Row],[Average speed (mm/sec)]]</f>
        <v>0.375</v>
      </c>
    </row>
    <row r="39" spans="1:12" x14ac:dyDescent="0.3">
      <c r="A39">
        <v>38</v>
      </c>
      <c r="B39">
        <v>2</v>
      </c>
      <c r="C39">
        <v>4</v>
      </c>
      <c r="D39">
        <f>MIN(Table1[[#This Row],[Column1]:[Column3]])</f>
        <v>2</v>
      </c>
      <c r="E39">
        <f>MAX(Table1[[#This Row],[Column1]:[Column3]])</f>
        <v>4</v>
      </c>
      <c r="G39">
        <v>6</v>
      </c>
      <c r="H39" s="22">
        <v>1</v>
      </c>
      <c r="I39" s="22">
        <v>284.5</v>
      </c>
      <c r="J39">
        <f>Table1[[#This Row],[weld length ]]*Table1[[#This Row],[No of Runs ]]</f>
        <v>284.5</v>
      </c>
      <c r="K39">
        <v>400</v>
      </c>
      <c r="L39">
        <f>Table1[[#This Row],[ Total Weld length(mm)]]/Table1[[#This Row],[Average speed (mm/sec)]]</f>
        <v>0.71125000000000005</v>
      </c>
    </row>
    <row r="40" spans="1:12" x14ac:dyDescent="0.3">
      <c r="A40">
        <v>39</v>
      </c>
      <c r="B40">
        <v>2</v>
      </c>
      <c r="C40">
        <v>9</v>
      </c>
      <c r="D40">
        <f>MIN(Table1[[#This Row],[Column1]:[Column3]])</f>
        <v>2</v>
      </c>
      <c r="E40">
        <f>MAX(Table1[[#This Row],[Column1]:[Column3]])</f>
        <v>9</v>
      </c>
      <c r="G40">
        <v>5</v>
      </c>
      <c r="H40" s="22">
        <v>1</v>
      </c>
      <c r="I40" s="22">
        <v>135</v>
      </c>
      <c r="J40">
        <f>Table1[[#This Row],[weld length ]]*Table1[[#This Row],[No of Runs ]]</f>
        <v>135</v>
      </c>
      <c r="K40">
        <v>400</v>
      </c>
      <c r="L40">
        <f>Table1[[#This Row],[ Total Weld length(mm)]]/Table1[[#This Row],[Average speed (mm/sec)]]</f>
        <v>0.33750000000000002</v>
      </c>
    </row>
    <row r="41" spans="1:12" x14ac:dyDescent="0.3">
      <c r="A41">
        <v>40</v>
      </c>
      <c r="B41">
        <v>2</v>
      </c>
      <c r="C41">
        <v>12</v>
      </c>
      <c r="D41">
        <f>MIN(Table1[[#This Row],[Column1]:[Column3]])</f>
        <v>2</v>
      </c>
      <c r="E41">
        <f>MAX(Table1[[#This Row],[Column1]:[Column3]])</f>
        <v>12</v>
      </c>
      <c r="G41">
        <v>10</v>
      </c>
      <c r="H41" s="22">
        <v>1</v>
      </c>
      <c r="I41" s="22">
        <v>165</v>
      </c>
      <c r="J41">
        <f>Table1[[#This Row],[weld length ]]*Table1[[#This Row],[No of Runs ]]</f>
        <v>165</v>
      </c>
      <c r="K41">
        <v>300</v>
      </c>
      <c r="L41">
        <f>Table1[[#This Row],[ Total Weld length(mm)]]/Table1[[#This Row],[Average speed (mm/sec)]]</f>
        <v>0.55000000000000004</v>
      </c>
    </row>
    <row r="42" spans="1:12" x14ac:dyDescent="0.3">
      <c r="A42">
        <v>41</v>
      </c>
      <c r="B42">
        <v>2</v>
      </c>
      <c r="C42">
        <v>12</v>
      </c>
      <c r="D42">
        <f>MIN(Table1[[#This Row],[Column1]:[Column3]])</f>
        <v>2</v>
      </c>
      <c r="E42">
        <f>MAX(Table1[[#This Row],[Column1]:[Column3]])</f>
        <v>12</v>
      </c>
      <c r="G42">
        <v>6</v>
      </c>
      <c r="H42" s="22">
        <v>1</v>
      </c>
      <c r="I42" s="22">
        <v>277</v>
      </c>
      <c r="J42">
        <f>Table1[[#This Row],[weld length ]]*Table1[[#This Row],[No of Runs ]]</f>
        <v>277</v>
      </c>
      <c r="K42">
        <v>400</v>
      </c>
      <c r="L42">
        <f>Table1[[#This Row],[ Total Weld length(mm)]]/Table1[[#This Row],[Average speed (mm/sec)]]</f>
        <v>0.6925</v>
      </c>
    </row>
    <row r="43" spans="1:12" x14ac:dyDescent="0.3">
      <c r="A43">
        <v>42</v>
      </c>
      <c r="B43">
        <v>13</v>
      </c>
      <c r="C43">
        <v>2</v>
      </c>
      <c r="D43">
        <f>MIN(Table1[[#This Row],[Column1]:[Column3]])</f>
        <v>2</v>
      </c>
      <c r="E43">
        <f>MAX(Table1[[#This Row],[Column1]:[Column3]])</f>
        <v>13</v>
      </c>
      <c r="F43">
        <v>7</v>
      </c>
      <c r="G43" s="2">
        <v>8</v>
      </c>
      <c r="H43" s="22">
        <v>2</v>
      </c>
      <c r="I43" s="22">
        <v>101.11</v>
      </c>
      <c r="J43">
        <f>Table1[[#This Row],[weld length ]]*Table1[[#This Row],[No of Runs ]]</f>
        <v>202.22</v>
      </c>
      <c r="K43">
        <v>350</v>
      </c>
      <c r="L43">
        <f>Table1[[#This Row],[ Total Weld length(mm)]]/Table1[[#This Row],[Average speed (mm/sec)]]</f>
        <v>0.5777714285714286</v>
      </c>
    </row>
    <row r="44" spans="1:12" x14ac:dyDescent="0.3">
      <c r="A44">
        <v>43</v>
      </c>
      <c r="B44">
        <v>14</v>
      </c>
      <c r="C44">
        <v>2</v>
      </c>
      <c r="D44">
        <f>MIN(Table1[[#This Row],[Column1]:[Column3]])</f>
        <v>2</v>
      </c>
      <c r="E44">
        <f>MAX(Table1[[#This Row],[Column1]:[Column3]])</f>
        <v>14</v>
      </c>
      <c r="G44" s="2">
        <v>6</v>
      </c>
      <c r="H44" s="22">
        <v>1</v>
      </c>
      <c r="I44" s="22">
        <v>894</v>
      </c>
      <c r="J44">
        <f>Table1[[#This Row],[weld length ]]*Table1[[#This Row],[No of Runs ]]</f>
        <v>894</v>
      </c>
      <c r="K44">
        <v>400</v>
      </c>
      <c r="L44">
        <f>Table1[[#This Row],[ Total Weld length(mm)]]/Table1[[#This Row],[Average speed (mm/sec)]]</f>
        <v>2.2349999999999999</v>
      </c>
    </row>
    <row r="45" spans="1:12" x14ac:dyDescent="0.3">
      <c r="A45">
        <v>44</v>
      </c>
      <c r="B45">
        <v>15</v>
      </c>
      <c r="C45">
        <v>2</v>
      </c>
      <c r="D45">
        <f>MIN(Table1[[#This Row],[Column1]:[Column3]])</f>
        <v>2</v>
      </c>
      <c r="E45">
        <f>MAX(Table1[[#This Row],[Column1]:[Column3]])</f>
        <v>15</v>
      </c>
      <c r="G45" s="2">
        <v>6</v>
      </c>
      <c r="H45" s="22">
        <v>1</v>
      </c>
      <c r="I45" s="22">
        <v>350</v>
      </c>
      <c r="J45">
        <f>Table1[[#This Row],[weld length ]]*Table1[[#This Row],[No of Runs ]]</f>
        <v>350</v>
      </c>
      <c r="K45">
        <v>400</v>
      </c>
      <c r="L45">
        <f>Table1[[#This Row],[ Total Weld length(mm)]]/Table1[[#This Row],[Average speed (mm/sec)]]</f>
        <v>0.875</v>
      </c>
    </row>
    <row r="46" spans="1:12" x14ac:dyDescent="0.3">
      <c r="A46">
        <v>45</v>
      </c>
      <c r="B46">
        <v>27</v>
      </c>
      <c r="C46">
        <v>2</v>
      </c>
      <c r="D46">
        <f>MIN(Table1[[#This Row],[Column1]:[Column3]])</f>
        <v>2</v>
      </c>
      <c r="E46">
        <f>MAX(Table1[[#This Row],[Column1]:[Column3]])</f>
        <v>27</v>
      </c>
      <c r="H46" s="22">
        <v>1</v>
      </c>
      <c r="J46">
        <f>Table1[[#This Row],[weld length ]]*Table1[[#This Row],[No of Runs ]]</f>
        <v>0</v>
      </c>
      <c r="K46">
        <v>400</v>
      </c>
      <c r="L46">
        <f>Table1[[#This Row],[ Total Weld length(mm)]]/Table1[[#This Row],[Average speed (mm/sec)]]</f>
        <v>0</v>
      </c>
    </row>
    <row r="47" spans="1:12" x14ac:dyDescent="0.3">
      <c r="A47">
        <v>46</v>
      </c>
      <c r="B47">
        <v>2</v>
      </c>
      <c r="C47">
        <v>32</v>
      </c>
      <c r="D47">
        <f>MIN(Table1[[#This Row],[Column1]:[Column3]])</f>
        <v>2</v>
      </c>
      <c r="E47">
        <f>MAX(Table1[[#This Row],[Column1]:[Column3]])</f>
        <v>32</v>
      </c>
      <c r="G47">
        <v>3</v>
      </c>
      <c r="H47" s="22">
        <v>1</v>
      </c>
      <c r="I47" s="22">
        <v>113.11</v>
      </c>
      <c r="J47">
        <f>Table1[[#This Row],[weld length ]]*Table1[[#This Row],[No of Runs ]]</f>
        <v>113.11</v>
      </c>
      <c r="K47">
        <v>400</v>
      </c>
      <c r="L47">
        <f>Table1[[#This Row],[ Total Weld length(mm)]]/Table1[[#This Row],[Average speed (mm/sec)]]</f>
        <v>0.282775</v>
      </c>
    </row>
    <row r="48" spans="1:12" x14ac:dyDescent="0.3">
      <c r="A48">
        <v>47</v>
      </c>
      <c r="B48">
        <v>2</v>
      </c>
      <c r="C48">
        <v>37</v>
      </c>
      <c r="D48">
        <f>MIN(Table1[[#This Row],[Column1]:[Column3]])</f>
        <v>2</v>
      </c>
      <c r="E48">
        <f>MAX(Table1[[#This Row],[Column1]:[Column3]])</f>
        <v>37</v>
      </c>
      <c r="H48" s="22">
        <v>1</v>
      </c>
      <c r="I48" s="22">
        <v>198</v>
      </c>
      <c r="J48">
        <f>Table1[[#This Row],[weld length ]]*Table1[[#This Row],[No of Runs ]]</f>
        <v>198</v>
      </c>
      <c r="K48">
        <v>400</v>
      </c>
      <c r="L48">
        <f>Table1[[#This Row],[ Total Weld length(mm)]]/Table1[[#This Row],[Average speed (mm/sec)]]</f>
        <v>0.495</v>
      </c>
    </row>
    <row r="49" spans="1:12" x14ac:dyDescent="0.3">
      <c r="A49">
        <v>48</v>
      </c>
      <c r="B49">
        <v>3</v>
      </c>
      <c r="C49">
        <v>4</v>
      </c>
      <c r="D49">
        <f>MIN(Table1[[#This Row],[Column1]:[Column3]])</f>
        <v>3</v>
      </c>
      <c r="E49">
        <f>MAX(Table1[[#This Row],[Column1]:[Column3]])</f>
        <v>4</v>
      </c>
      <c r="G49" s="2">
        <v>8</v>
      </c>
      <c r="H49" s="22">
        <v>1</v>
      </c>
      <c r="I49" s="22">
        <v>280</v>
      </c>
      <c r="J49">
        <f>Table1[[#This Row],[weld length ]]*Table1[[#This Row],[No of Runs ]]</f>
        <v>280</v>
      </c>
      <c r="K49">
        <v>400</v>
      </c>
      <c r="L49">
        <f>Table1[[#This Row],[ Total Weld length(mm)]]/Table1[[#This Row],[Average speed (mm/sec)]]</f>
        <v>0.7</v>
      </c>
    </row>
    <row r="50" spans="1:12" x14ac:dyDescent="0.3">
      <c r="A50">
        <v>49</v>
      </c>
      <c r="B50">
        <v>3</v>
      </c>
      <c r="C50">
        <v>4</v>
      </c>
      <c r="D50">
        <f>MIN(Table1[[#This Row],[Column1]:[Column3]])</f>
        <v>3</v>
      </c>
      <c r="E50">
        <f>MAX(Table1[[#This Row],[Column1]:[Column3]])</f>
        <v>4</v>
      </c>
      <c r="F50">
        <v>7</v>
      </c>
      <c r="G50" s="2">
        <v>8</v>
      </c>
      <c r="H50" s="22">
        <v>2</v>
      </c>
      <c r="I50" s="22">
        <v>280</v>
      </c>
      <c r="J50">
        <f>Table1[[#This Row],[weld length ]]*Table1[[#This Row],[No of Runs ]]</f>
        <v>560</v>
      </c>
      <c r="K50">
        <v>400</v>
      </c>
      <c r="L50">
        <f>Table1[[#This Row],[ Total Weld length(mm)]]/Table1[[#This Row],[Average speed (mm/sec)]]</f>
        <v>1.4</v>
      </c>
    </row>
    <row r="51" spans="1:12" x14ac:dyDescent="0.3">
      <c r="A51">
        <v>50</v>
      </c>
      <c r="B51">
        <v>3</v>
      </c>
      <c r="C51">
        <v>11</v>
      </c>
      <c r="D51">
        <f>MIN(Table1[[#This Row],[Column1]:[Column3]])</f>
        <v>3</v>
      </c>
      <c r="E51">
        <f>MAX(Table1[[#This Row],[Column1]:[Column3]])</f>
        <v>11</v>
      </c>
      <c r="G51">
        <v>6</v>
      </c>
      <c r="H51" s="22">
        <v>1</v>
      </c>
      <c r="I51" s="22">
        <v>227</v>
      </c>
      <c r="J51">
        <f>Table1[[#This Row],[weld length ]]*Table1[[#This Row],[No of Runs ]]</f>
        <v>227</v>
      </c>
      <c r="K51">
        <v>400</v>
      </c>
      <c r="L51">
        <f>Table1[[#This Row],[ Total Weld length(mm)]]/Table1[[#This Row],[Average speed (mm/sec)]]</f>
        <v>0.5675</v>
      </c>
    </row>
    <row r="52" spans="1:12" x14ac:dyDescent="0.3">
      <c r="A52">
        <v>51</v>
      </c>
      <c r="B52">
        <v>3</v>
      </c>
      <c r="C52">
        <v>12</v>
      </c>
      <c r="D52">
        <f>MIN(Table1[[#This Row],[Column1]:[Column3]])</f>
        <v>3</v>
      </c>
      <c r="E52">
        <f>MAX(Table1[[#This Row],[Column1]:[Column3]])</f>
        <v>12</v>
      </c>
      <c r="G52">
        <v>10</v>
      </c>
      <c r="H52" s="22">
        <v>1</v>
      </c>
      <c r="I52" s="22">
        <v>165</v>
      </c>
      <c r="J52">
        <f>Table1[[#This Row],[weld length ]]*Table1[[#This Row],[No of Runs ]]</f>
        <v>165</v>
      </c>
      <c r="K52">
        <v>300</v>
      </c>
      <c r="L52">
        <f>Table1[[#This Row],[ Total Weld length(mm)]]/Table1[[#This Row],[Average speed (mm/sec)]]</f>
        <v>0.55000000000000004</v>
      </c>
    </row>
    <row r="53" spans="1:12" x14ac:dyDescent="0.3">
      <c r="A53">
        <v>52</v>
      </c>
      <c r="B53">
        <v>3</v>
      </c>
      <c r="C53">
        <v>12</v>
      </c>
      <c r="D53">
        <f>MIN(Table1[[#This Row],[Column1]:[Column3]])</f>
        <v>3</v>
      </c>
      <c r="E53">
        <f>MAX(Table1[[#This Row],[Column1]:[Column3]])</f>
        <v>12</v>
      </c>
      <c r="G53">
        <v>6</v>
      </c>
      <c r="H53" s="22">
        <v>1</v>
      </c>
      <c r="I53" s="22">
        <v>145</v>
      </c>
      <c r="J53">
        <f>Table1[[#This Row],[weld length ]]*Table1[[#This Row],[No of Runs ]]</f>
        <v>145</v>
      </c>
      <c r="K53">
        <v>400</v>
      </c>
      <c r="L53">
        <f>Table1[[#This Row],[ Total Weld length(mm)]]/Table1[[#This Row],[Average speed (mm/sec)]]</f>
        <v>0.36249999999999999</v>
      </c>
    </row>
    <row r="54" spans="1:12" x14ac:dyDescent="0.3">
      <c r="A54">
        <v>53</v>
      </c>
      <c r="B54">
        <v>3</v>
      </c>
      <c r="C54">
        <v>12</v>
      </c>
      <c r="D54">
        <f>MIN(Table1[[#This Row],[Column1]:[Column3]])</f>
        <v>3</v>
      </c>
      <c r="E54">
        <f>MAX(Table1[[#This Row],[Column1]:[Column3]])</f>
        <v>12</v>
      </c>
      <c r="F54">
        <v>7</v>
      </c>
      <c r="G54">
        <v>8</v>
      </c>
      <c r="H54" s="22">
        <v>2</v>
      </c>
      <c r="I54" s="22">
        <v>390</v>
      </c>
      <c r="J54">
        <f>Table1[[#This Row],[weld length ]]*Table1[[#This Row],[No of Runs ]]</f>
        <v>780</v>
      </c>
      <c r="K54">
        <v>350</v>
      </c>
      <c r="L54">
        <f>Table1[[#This Row],[ Total Weld length(mm)]]/Table1[[#This Row],[Average speed (mm/sec)]]</f>
        <v>2.2285714285714286</v>
      </c>
    </row>
    <row r="55" spans="1:12" x14ac:dyDescent="0.3">
      <c r="A55">
        <v>54</v>
      </c>
      <c r="B55">
        <v>3</v>
      </c>
      <c r="C55">
        <v>12</v>
      </c>
      <c r="D55">
        <f>MIN(Table1[[#This Row],[Column1]:[Column3]])</f>
        <v>3</v>
      </c>
      <c r="E55">
        <f>MAX(Table1[[#This Row],[Column1]:[Column3]])</f>
        <v>12</v>
      </c>
      <c r="G55">
        <v>8</v>
      </c>
      <c r="H55" s="22">
        <v>1</v>
      </c>
      <c r="I55" s="22">
        <v>15</v>
      </c>
      <c r="J55">
        <f>Table1[[#This Row],[weld length ]]*Table1[[#This Row],[No of Runs ]]</f>
        <v>15</v>
      </c>
      <c r="K55">
        <v>350</v>
      </c>
      <c r="L55">
        <f>Table1[[#This Row],[ Total Weld length(mm)]]/Table1[[#This Row],[Average speed (mm/sec)]]</f>
        <v>4.2857142857142858E-2</v>
      </c>
    </row>
    <row r="56" spans="1:12" x14ac:dyDescent="0.3">
      <c r="A56">
        <v>55</v>
      </c>
      <c r="B56">
        <v>13</v>
      </c>
      <c r="C56">
        <v>3</v>
      </c>
      <c r="D56">
        <f>MIN(Table1[[#This Row],[Column1]:[Column3]])</f>
        <v>3</v>
      </c>
      <c r="E56">
        <f>MAX(Table1[[#This Row],[Column1]:[Column3]])</f>
        <v>13</v>
      </c>
      <c r="F56">
        <v>7</v>
      </c>
      <c r="G56" s="2">
        <v>8</v>
      </c>
      <c r="H56" s="22">
        <v>2</v>
      </c>
      <c r="I56" s="22">
        <v>88</v>
      </c>
      <c r="J56">
        <f>Table1[[#This Row],[weld length ]]*Table1[[#This Row],[No of Runs ]]</f>
        <v>176</v>
      </c>
      <c r="K56">
        <v>350</v>
      </c>
      <c r="L56">
        <f>Table1[[#This Row],[ Total Weld length(mm)]]/Table1[[#This Row],[Average speed (mm/sec)]]</f>
        <v>0.50285714285714289</v>
      </c>
    </row>
    <row r="57" spans="1:12" x14ac:dyDescent="0.3">
      <c r="A57">
        <v>56</v>
      </c>
      <c r="B57">
        <v>13</v>
      </c>
      <c r="C57">
        <v>3</v>
      </c>
      <c r="D57">
        <f>MIN(Table1[[#This Row],[Column1]:[Column3]])</f>
        <v>3</v>
      </c>
      <c r="E57">
        <f>MAX(Table1[[#This Row],[Column1]:[Column3]])</f>
        <v>13</v>
      </c>
      <c r="G57" s="2">
        <v>8</v>
      </c>
      <c r="H57" s="22">
        <v>1</v>
      </c>
      <c r="I57" s="22">
        <v>88</v>
      </c>
      <c r="J57">
        <f>Table1[[#This Row],[weld length ]]*Table1[[#This Row],[No of Runs ]]</f>
        <v>88</v>
      </c>
      <c r="K57">
        <v>350</v>
      </c>
      <c r="L57">
        <f>Table1[[#This Row],[ Total Weld length(mm)]]/Table1[[#This Row],[Average speed (mm/sec)]]</f>
        <v>0.25142857142857145</v>
      </c>
    </row>
    <row r="58" spans="1:12" x14ac:dyDescent="0.3">
      <c r="A58">
        <v>57</v>
      </c>
      <c r="B58">
        <v>3</v>
      </c>
      <c r="C58">
        <v>14</v>
      </c>
      <c r="D58">
        <f>MIN(Table1[[#This Row],[Column1]:[Column3]])</f>
        <v>3</v>
      </c>
      <c r="E58">
        <f>MAX(Table1[[#This Row],[Column1]:[Column3]])</f>
        <v>14</v>
      </c>
      <c r="F58">
        <v>6</v>
      </c>
      <c r="G58">
        <v>6</v>
      </c>
      <c r="H58" s="22">
        <v>2</v>
      </c>
      <c r="I58" s="22">
        <v>285</v>
      </c>
      <c r="J58">
        <f>Table1[[#This Row],[weld length ]]*Table1[[#This Row],[No of Runs ]]</f>
        <v>570</v>
      </c>
      <c r="K58">
        <v>400</v>
      </c>
      <c r="L58">
        <f>Table1[[#This Row],[ Total Weld length(mm)]]/Table1[[#This Row],[Average speed (mm/sec)]]</f>
        <v>1.425</v>
      </c>
    </row>
    <row r="59" spans="1:12" x14ac:dyDescent="0.3">
      <c r="A59">
        <v>58</v>
      </c>
      <c r="B59">
        <v>3</v>
      </c>
      <c r="C59">
        <v>14</v>
      </c>
      <c r="D59">
        <f>MIN(Table1[[#This Row],[Column1]:[Column3]])</f>
        <v>3</v>
      </c>
      <c r="E59">
        <f>MAX(Table1[[#This Row],[Column1]:[Column3]])</f>
        <v>14</v>
      </c>
      <c r="G59">
        <v>6</v>
      </c>
      <c r="H59" s="22">
        <v>1</v>
      </c>
      <c r="I59" s="22">
        <v>285</v>
      </c>
      <c r="J59">
        <f>Table1[[#This Row],[weld length ]]*Table1[[#This Row],[No of Runs ]]</f>
        <v>285</v>
      </c>
      <c r="K59">
        <v>400</v>
      </c>
      <c r="L59">
        <f>Table1[[#This Row],[ Total Weld length(mm)]]/Table1[[#This Row],[Average speed (mm/sec)]]</f>
        <v>0.71250000000000002</v>
      </c>
    </row>
    <row r="60" spans="1:12" x14ac:dyDescent="0.3">
      <c r="A60">
        <v>59</v>
      </c>
      <c r="B60">
        <v>3</v>
      </c>
      <c r="C60">
        <v>21</v>
      </c>
      <c r="D60">
        <f>MIN(Table1[[#This Row],[Column1]:[Column3]])</f>
        <v>3</v>
      </c>
      <c r="E60">
        <f>MAX(Table1[[#This Row],[Column1]:[Column3]])</f>
        <v>21</v>
      </c>
      <c r="G60">
        <v>4</v>
      </c>
      <c r="H60" s="22">
        <v>1</v>
      </c>
      <c r="I60" s="22">
        <v>156</v>
      </c>
      <c r="J60">
        <f>Table1[[#This Row],[weld length ]]*Table1[[#This Row],[No of Runs ]]</f>
        <v>156</v>
      </c>
      <c r="K60">
        <v>400</v>
      </c>
      <c r="L60">
        <f>Table1[[#This Row],[ Total Weld length(mm)]]/Table1[[#This Row],[Average speed (mm/sec)]]</f>
        <v>0.39</v>
      </c>
    </row>
    <row r="61" spans="1:12" x14ac:dyDescent="0.3">
      <c r="A61">
        <v>60</v>
      </c>
      <c r="B61">
        <v>28</v>
      </c>
      <c r="C61">
        <v>3</v>
      </c>
      <c r="D61">
        <f>MIN(Table1[[#This Row],[Column1]:[Column3]])</f>
        <v>3</v>
      </c>
      <c r="E61">
        <f>MAX(Table1[[#This Row],[Column1]:[Column3]])</f>
        <v>28</v>
      </c>
      <c r="G61" s="2">
        <v>4</v>
      </c>
      <c r="H61" s="22">
        <v>1</v>
      </c>
      <c r="I61" s="22">
        <v>140</v>
      </c>
      <c r="J61">
        <f>Table1[[#This Row],[weld length ]]*Table1[[#This Row],[No of Runs ]]</f>
        <v>140</v>
      </c>
      <c r="K61">
        <v>400</v>
      </c>
      <c r="L61">
        <f>Table1[[#This Row],[ Total Weld length(mm)]]/Table1[[#This Row],[Average speed (mm/sec)]]</f>
        <v>0.35</v>
      </c>
    </row>
    <row r="62" spans="1:12" x14ac:dyDescent="0.3">
      <c r="A62">
        <v>61</v>
      </c>
      <c r="B62">
        <v>28</v>
      </c>
      <c r="C62">
        <v>3</v>
      </c>
      <c r="D62">
        <f>MIN(Table1[[#This Row],[Column1]:[Column3]])</f>
        <v>3</v>
      </c>
      <c r="E62">
        <f>MAX(Table1[[#This Row],[Column1]:[Column3]])</f>
        <v>28</v>
      </c>
      <c r="G62" s="2">
        <v>4</v>
      </c>
      <c r="H62" s="22">
        <v>1</v>
      </c>
      <c r="I62" s="22">
        <v>204</v>
      </c>
      <c r="J62">
        <f>Table1[[#This Row],[weld length ]]*Table1[[#This Row],[No of Runs ]]</f>
        <v>204</v>
      </c>
      <c r="K62">
        <v>400</v>
      </c>
      <c r="L62">
        <f>Table1[[#This Row],[ Total Weld length(mm)]]/Table1[[#This Row],[Average speed (mm/sec)]]</f>
        <v>0.51</v>
      </c>
    </row>
    <row r="63" spans="1:12" x14ac:dyDescent="0.3">
      <c r="A63">
        <v>62</v>
      </c>
      <c r="B63">
        <v>31</v>
      </c>
      <c r="C63">
        <v>3</v>
      </c>
      <c r="D63">
        <f>MIN(Table1[[#This Row],[Column1]:[Column3]])</f>
        <v>3</v>
      </c>
      <c r="E63">
        <f>MAX(Table1[[#This Row],[Column1]:[Column3]])</f>
        <v>31</v>
      </c>
      <c r="H63" s="22">
        <v>1</v>
      </c>
      <c r="I63" s="22">
        <v>18.850000000000001</v>
      </c>
      <c r="J63">
        <f>Table1[[#This Row],[weld length ]]*Table1[[#This Row],[No of Runs ]]</f>
        <v>18.850000000000001</v>
      </c>
      <c r="K63">
        <v>400</v>
      </c>
      <c r="L63">
        <f>Table1[[#This Row],[ Total Weld length(mm)]]/Table1[[#This Row],[Average speed (mm/sec)]]</f>
        <v>4.7125E-2</v>
      </c>
    </row>
    <row r="64" spans="1:12" x14ac:dyDescent="0.3">
      <c r="A64">
        <v>63</v>
      </c>
      <c r="B64">
        <v>3</v>
      </c>
      <c r="C64">
        <v>31</v>
      </c>
      <c r="D64">
        <f>MIN(Table1[[#This Row],[Column1]:[Column3]])</f>
        <v>3</v>
      </c>
      <c r="E64">
        <f>MAX(Table1[[#This Row],[Column1]:[Column3]])</f>
        <v>31</v>
      </c>
      <c r="G64">
        <v>3</v>
      </c>
      <c r="H64" s="22">
        <v>1</v>
      </c>
      <c r="I64" s="22">
        <v>56.33</v>
      </c>
      <c r="J64">
        <f>Table1[[#This Row],[weld length ]]*Table1[[#This Row],[No of Runs ]]</f>
        <v>56.33</v>
      </c>
      <c r="K64">
        <v>400</v>
      </c>
      <c r="L64">
        <f>Table1[[#This Row],[ Total Weld length(mm)]]/Table1[[#This Row],[Average speed (mm/sec)]]</f>
        <v>0.14082500000000001</v>
      </c>
    </row>
    <row r="65" spans="1:12" x14ac:dyDescent="0.3">
      <c r="A65">
        <v>64</v>
      </c>
      <c r="B65">
        <v>3</v>
      </c>
      <c r="C65">
        <v>32</v>
      </c>
      <c r="D65">
        <f>MIN(Table1[[#This Row],[Column1]:[Column3]])</f>
        <v>3</v>
      </c>
      <c r="E65">
        <f>MAX(Table1[[#This Row],[Column1]:[Column3]])</f>
        <v>32</v>
      </c>
      <c r="G65">
        <v>3</v>
      </c>
      <c r="H65" s="22">
        <v>1</v>
      </c>
      <c r="I65" s="22">
        <v>113.11</v>
      </c>
      <c r="J65">
        <f>Table1[[#This Row],[weld length ]]*Table1[[#This Row],[No of Runs ]]</f>
        <v>113.11</v>
      </c>
      <c r="K65">
        <v>400</v>
      </c>
      <c r="L65">
        <f>Table1[[#This Row],[ Total Weld length(mm)]]/Table1[[#This Row],[Average speed (mm/sec)]]</f>
        <v>0.282775</v>
      </c>
    </row>
    <row r="66" spans="1:12" x14ac:dyDescent="0.3">
      <c r="A66">
        <v>65</v>
      </c>
      <c r="B66">
        <v>36</v>
      </c>
      <c r="C66">
        <v>3</v>
      </c>
      <c r="D66">
        <f>MIN(Table1[[#This Row],[Column1]:[Column3]])</f>
        <v>3</v>
      </c>
      <c r="E66">
        <f>MAX(Table1[[#This Row],[Column1]:[Column3]])</f>
        <v>36</v>
      </c>
      <c r="G66" s="2">
        <v>3</v>
      </c>
      <c r="H66" s="22">
        <v>1</v>
      </c>
      <c r="I66" s="22">
        <v>90</v>
      </c>
      <c r="J66">
        <f>Table1[[#This Row],[weld length ]]*Table1[[#This Row],[No of Runs ]]</f>
        <v>90</v>
      </c>
      <c r="K66">
        <v>400</v>
      </c>
      <c r="L66">
        <f>Table1[[#This Row],[ Total Weld length(mm)]]/Table1[[#This Row],[Average speed (mm/sec)]]</f>
        <v>0.22500000000000001</v>
      </c>
    </row>
    <row r="67" spans="1:12" x14ac:dyDescent="0.3">
      <c r="A67">
        <v>66</v>
      </c>
      <c r="B67">
        <v>3</v>
      </c>
      <c r="C67">
        <v>37</v>
      </c>
      <c r="D67">
        <f>MIN(Table1[[#This Row],[Column1]:[Column3]])</f>
        <v>3</v>
      </c>
      <c r="E67">
        <f>MAX(Table1[[#This Row],[Column1]:[Column3]])</f>
        <v>37</v>
      </c>
      <c r="G67">
        <v>6</v>
      </c>
      <c r="H67" s="22">
        <v>1</v>
      </c>
      <c r="I67" s="22">
        <v>156</v>
      </c>
      <c r="J67">
        <f>Table1[[#This Row],[weld length ]]*Table1[[#This Row],[No of Runs ]]</f>
        <v>156</v>
      </c>
      <c r="K67">
        <v>400</v>
      </c>
      <c r="L67">
        <f>Table1[[#This Row],[ Total Weld length(mm)]]/Table1[[#This Row],[Average speed (mm/sec)]]</f>
        <v>0.39</v>
      </c>
    </row>
    <row r="68" spans="1:12" x14ac:dyDescent="0.3">
      <c r="A68">
        <v>67</v>
      </c>
      <c r="B68">
        <v>3</v>
      </c>
      <c r="C68">
        <v>37</v>
      </c>
      <c r="D68">
        <f>MIN(Table1[[#This Row],[Column1]:[Column3]])</f>
        <v>3</v>
      </c>
      <c r="E68">
        <f>MAX(Table1[[#This Row],[Column1]:[Column3]])</f>
        <v>37</v>
      </c>
      <c r="F68">
        <v>6</v>
      </c>
      <c r="G68">
        <v>6</v>
      </c>
      <c r="H68" s="22">
        <v>2</v>
      </c>
      <c r="I68" s="22">
        <v>137</v>
      </c>
      <c r="J68">
        <f>Table1[[#This Row],[weld length ]]*Table1[[#This Row],[No of Runs ]]</f>
        <v>274</v>
      </c>
      <c r="K68">
        <v>400</v>
      </c>
      <c r="L68">
        <f>Table1[[#This Row],[ Total Weld length(mm)]]/Table1[[#This Row],[Average speed (mm/sec)]]</f>
        <v>0.68500000000000005</v>
      </c>
    </row>
    <row r="69" spans="1:12" x14ac:dyDescent="0.3">
      <c r="A69">
        <v>68</v>
      </c>
      <c r="B69">
        <v>4</v>
      </c>
      <c r="C69">
        <v>5</v>
      </c>
      <c r="D69">
        <f>MIN(Table1[[#This Row],[Column1]:[Column3]])</f>
        <v>4</v>
      </c>
      <c r="E69">
        <f>MAX(Table1[[#This Row],[Column1]:[Column3]])</f>
        <v>5</v>
      </c>
      <c r="G69">
        <v>6</v>
      </c>
      <c r="H69" s="22">
        <v>1</v>
      </c>
      <c r="I69" s="22">
        <v>496.79</v>
      </c>
      <c r="J69">
        <f>Table1[[#This Row],[weld length ]]*Table1[[#This Row],[No of Runs ]]</f>
        <v>496.79</v>
      </c>
      <c r="K69">
        <v>400</v>
      </c>
      <c r="L69">
        <f>Table1[[#This Row],[ Total Weld length(mm)]]/Table1[[#This Row],[Average speed (mm/sec)]]</f>
        <v>1.2419750000000001</v>
      </c>
    </row>
    <row r="70" spans="1:12" x14ac:dyDescent="0.3">
      <c r="A70">
        <v>69</v>
      </c>
      <c r="B70">
        <v>4</v>
      </c>
      <c r="C70">
        <v>6</v>
      </c>
      <c r="D70">
        <f>MIN(Table1[[#This Row],[Column1]:[Column3]])</f>
        <v>4</v>
      </c>
      <c r="E70">
        <f>MAX(Table1[[#This Row],[Column1]:[Column3]])</f>
        <v>6</v>
      </c>
      <c r="G70">
        <v>4</v>
      </c>
      <c r="H70" s="22">
        <v>1</v>
      </c>
      <c r="I70" s="22">
        <v>462</v>
      </c>
      <c r="J70">
        <f>Table1[[#This Row],[weld length ]]*Table1[[#This Row],[No of Runs ]]</f>
        <v>462</v>
      </c>
      <c r="K70">
        <v>400</v>
      </c>
      <c r="L70">
        <f>Table1[[#This Row],[ Total Weld length(mm)]]/Table1[[#This Row],[Average speed (mm/sec)]]</f>
        <v>1.155</v>
      </c>
    </row>
    <row r="71" spans="1:12" x14ac:dyDescent="0.3">
      <c r="A71">
        <v>70</v>
      </c>
      <c r="B71">
        <v>16</v>
      </c>
      <c r="C71">
        <v>4</v>
      </c>
      <c r="D71">
        <f>MIN(Table1[[#This Row],[Column1]:[Column3]])</f>
        <v>4</v>
      </c>
      <c r="E71">
        <f>MAX(Table1[[#This Row],[Column1]:[Column3]])</f>
        <v>16</v>
      </c>
      <c r="G71" s="2">
        <v>4</v>
      </c>
      <c r="H71" s="22">
        <v>1</v>
      </c>
      <c r="I71" s="22">
        <v>504.822</v>
      </c>
      <c r="J71">
        <f>Table1[[#This Row],[weld length ]]*Table1[[#This Row],[No of Runs ]]</f>
        <v>504.822</v>
      </c>
      <c r="K71">
        <v>400</v>
      </c>
      <c r="L71">
        <f>Table1[[#This Row],[ Total Weld length(mm)]]/Table1[[#This Row],[Average speed (mm/sec)]]</f>
        <v>1.2620549999999999</v>
      </c>
    </row>
    <row r="72" spans="1:12" x14ac:dyDescent="0.3">
      <c r="A72">
        <v>71</v>
      </c>
      <c r="B72">
        <v>17</v>
      </c>
      <c r="C72">
        <v>4</v>
      </c>
      <c r="D72">
        <f>MIN(Table1[[#This Row],[Column1]:[Column3]])</f>
        <v>4</v>
      </c>
      <c r="E72">
        <f>MAX(Table1[[#This Row],[Column1]:[Column3]])</f>
        <v>17</v>
      </c>
      <c r="G72" s="2">
        <v>4</v>
      </c>
      <c r="H72" s="22">
        <v>1</v>
      </c>
      <c r="I72" s="22">
        <v>328</v>
      </c>
      <c r="J72">
        <f>Table1[[#This Row],[weld length ]]*Table1[[#This Row],[No of Runs ]]</f>
        <v>328</v>
      </c>
      <c r="K72">
        <v>400</v>
      </c>
      <c r="L72">
        <f>Table1[[#This Row],[ Total Weld length(mm)]]/Table1[[#This Row],[Average speed (mm/sec)]]</f>
        <v>0.82</v>
      </c>
    </row>
    <row r="73" spans="1:12" x14ac:dyDescent="0.3">
      <c r="A73">
        <v>72</v>
      </c>
      <c r="B73">
        <v>4</v>
      </c>
      <c r="C73">
        <v>22</v>
      </c>
      <c r="D73">
        <f>MIN(Table1[[#This Row],[Column1]:[Column3]])</f>
        <v>4</v>
      </c>
      <c r="E73">
        <f>MAX(Table1[[#This Row],[Column1]:[Column3]])</f>
        <v>22</v>
      </c>
      <c r="G73">
        <v>3</v>
      </c>
      <c r="H73" s="22">
        <v>1</v>
      </c>
      <c r="I73" s="22">
        <v>120</v>
      </c>
      <c r="J73">
        <f>Table1[[#This Row],[weld length ]]*Table1[[#This Row],[No of Runs ]]</f>
        <v>120</v>
      </c>
      <c r="K73">
        <v>400</v>
      </c>
      <c r="L73">
        <f>Table1[[#This Row],[ Total Weld length(mm)]]/Table1[[#This Row],[Average speed (mm/sec)]]</f>
        <v>0.3</v>
      </c>
    </row>
    <row r="74" spans="1:12" x14ac:dyDescent="0.3">
      <c r="A74">
        <v>73</v>
      </c>
      <c r="B74">
        <v>27</v>
      </c>
      <c r="C74">
        <v>4</v>
      </c>
      <c r="D74">
        <f>MIN(Table1[[#This Row],[Column1]:[Column3]])</f>
        <v>4</v>
      </c>
      <c r="E74">
        <f>MAX(Table1[[#This Row],[Column1]:[Column3]])</f>
        <v>27</v>
      </c>
      <c r="G74">
        <v>6</v>
      </c>
      <c r="H74" s="22">
        <v>1</v>
      </c>
      <c r="I74" s="22">
        <v>459.38600000000002</v>
      </c>
      <c r="J74">
        <f>Table1[[#This Row],[weld length ]]*Table1[[#This Row],[No of Runs ]]</f>
        <v>459.38600000000002</v>
      </c>
      <c r="K74">
        <v>400</v>
      </c>
      <c r="L74">
        <f>Table1[[#This Row],[ Total Weld length(mm)]]/Table1[[#This Row],[Average speed (mm/sec)]]</f>
        <v>1.1484650000000001</v>
      </c>
    </row>
    <row r="75" spans="1:12" x14ac:dyDescent="0.3">
      <c r="A75">
        <v>74</v>
      </c>
      <c r="B75">
        <v>4</v>
      </c>
      <c r="C75">
        <v>31</v>
      </c>
      <c r="D75">
        <f>MIN(Table1[[#This Row],[Column1]:[Column3]])</f>
        <v>4</v>
      </c>
      <c r="E75">
        <f>MAX(Table1[[#This Row],[Column1]:[Column3]])</f>
        <v>31</v>
      </c>
      <c r="G75">
        <v>3</v>
      </c>
      <c r="H75" s="22">
        <v>1</v>
      </c>
      <c r="I75" s="22">
        <v>56.55</v>
      </c>
      <c r="J75">
        <f>Table1[[#This Row],[weld length ]]*Table1[[#This Row],[No of Runs ]]</f>
        <v>56.55</v>
      </c>
      <c r="K75">
        <v>400</v>
      </c>
      <c r="L75">
        <f>Table1[[#This Row],[ Total Weld length(mm)]]/Table1[[#This Row],[Average speed (mm/sec)]]</f>
        <v>0.141375</v>
      </c>
    </row>
    <row r="76" spans="1:12" x14ac:dyDescent="0.3">
      <c r="A76">
        <v>75</v>
      </c>
      <c r="B76">
        <v>4</v>
      </c>
      <c r="C76">
        <v>32</v>
      </c>
      <c r="D76">
        <f>MIN(Table1[[#This Row],[Column1]:[Column3]])</f>
        <v>4</v>
      </c>
      <c r="E76">
        <f>MAX(Table1[[#This Row],[Column1]:[Column3]])</f>
        <v>32</v>
      </c>
      <c r="G76">
        <v>3</v>
      </c>
      <c r="H76" s="22">
        <v>1</v>
      </c>
      <c r="I76" s="22">
        <v>113.11</v>
      </c>
      <c r="J76">
        <f>Table1[[#This Row],[weld length ]]*Table1[[#This Row],[No of Runs ]]</f>
        <v>113.11</v>
      </c>
      <c r="K76">
        <v>400</v>
      </c>
      <c r="L76">
        <f>Table1[[#This Row],[ Total Weld length(mm)]]/Table1[[#This Row],[Average speed (mm/sec)]]</f>
        <v>0.282775</v>
      </c>
    </row>
    <row r="77" spans="1:12" x14ac:dyDescent="0.3">
      <c r="A77">
        <v>76</v>
      </c>
      <c r="B77">
        <v>5</v>
      </c>
      <c r="C77">
        <v>20</v>
      </c>
      <c r="D77">
        <f>MIN(Table1[[#This Row],[Column1]:[Column3]])</f>
        <v>5</v>
      </c>
      <c r="E77">
        <f>MAX(Table1[[#This Row],[Column1]:[Column3]])</f>
        <v>20</v>
      </c>
      <c r="F77">
        <v>7</v>
      </c>
      <c r="G77" s="2">
        <v>8</v>
      </c>
      <c r="H77" s="24">
        <v>2</v>
      </c>
      <c r="I77" s="24">
        <v>80</v>
      </c>
      <c r="J77">
        <f>Table1[[#This Row],[weld length ]]*Table1[[#This Row],[No of Runs ]]</f>
        <v>160</v>
      </c>
      <c r="K77">
        <v>350</v>
      </c>
      <c r="L77">
        <f>Table1[[#This Row],[ Total Weld length(mm)]]/Table1[[#This Row],[Average speed (mm/sec)]]</f>
        <v>0.45714285714285713</v>
      </c>
    </row>
    <row r="78" spans="1:12" x14ac:dyDescent="0.3">
      <c r="A78">
        <v>77</v>
      </c>
      <c r="B78">
        <v>17</v>
      </c>
      <c r="C78">
        <v>6</v>
      </c>
      <c r="D78">
        <f>MIN(Table1[[#This Row],[Column1]:[Column3]])</f>
        <v>6</v>
      </c>
      <c r="E78">
        <f>MAX(Table1[[#This Row],[Column1]:[Column3]])</f>
        <v>17</v>
      </c>
      <c r="G78" s="2">
        <v>4</v>
      </c>
      <c r="H78" s="22">
        <v>1</v>
      </c>
      <c r="I78" s="22">
        <v>65</v>
      </c>
      <c r="J78">
        <f>Table1[[#This Row],[weld length ]]*Table1[[#This Row],[No of Runs ]]</f>
        <v>65</v>
      </c>
      <c r="K78">
        <v>400</v>
      </c>
      <c r="L78">
        <f>Table1[[#This Row],[ Total Weld length(mm)]]/Table1[[#This Row],[Average speed (mm/sec)]]</f>
        <v>0.16250000000000001</v>
      </c>
    </row>
    <row r="79" spans="1:12" x14ac:dyDescent="0.3">
      <c r="A79">
        <v>78</v>
      </c>
      <c r="B79">
        <v>6</v>
      </c>
      <c r="C79">
        <v>18</v>
      </c>
      <c r="D79">
        <f>MIN(Table1[[#This Row],[Column1]:[Column3]])</f>
        <v>6</v>
      </c>
      <c r="E79">
        <f>MAX(Table1[[#This Row],[Column1]:[Column3]])</f>
        <v>18</v>
      </c>
      <c r="G79">
        <v>4</v>
      </c>
      <c r="H79" s="22">
        <v>1</v>
      </c>
      <c r="I79" s="22">
        <v>163.37</v>
      </c>
      <c r="J79">
        <f>Table1[[#This Row],[weld length ]]*Table1[[#This Row],[No of Runs ]]</f>
        <v>163.37</v>
      </c>
      <c r="K79">
        <v>400</v>
      </c>
      <c r="L79">
        <f>Table1[[#This Row],[ Total Weld length(mm)]]/Table1[[#This Row],[Average speed (mm/sec)]]</f>
        <v>0.40842500000000004</v>
      </c>
    </row>
    <row r="80" spans="1:12" x14ac:dyDescent="0.3">
      <c r="A80">
        <v>79</v>
      </c>
      <c r="B80">
        <v>6</v>
      </c>
      <c r="C80">
        <v>32</v>
      </c>
      <c r="D80">
        <f>MIN(Table1[[#This Row],[Column1]:[Column3]])</f>
        <v>6</v>
      </c>
      <c r="E80">
        <f>MAX(Table1[[#This Row],[Column1]:[Column3]])</f>
        <v>32</v>
      </c>
      <c r="G80">
        <v>3</v>
      </c>
      <c r="H80" s="22">
        <v>1</v>
      </c>
      <c r="I80" s="22">
        <v>113.11</v>
      </c>
      <c r="J80">
        <f>Table1[[#This Row],[weld length ]]*Table1[[#This Row],[No of Runs ]]</f>
        <v>113.11</v>
      </c>
      <c r="K80">
        <v>400</v>
      </c>
      <c r="L80">
        <f>Table1[[#This Row],[ Total Weld length(mm)]]/Table1[[#This Row],[Average speed (mm/sec)]]</f>
        <v>0.282775</v>
      </c>
    </row>
    <row r="81" spans="1:12" x14ac:dyDescent="0.3">
      <c r="A81">
        <v>80</v>
      </c>
      <c r="B81">
        <v>7</v>
      </c>
      <c r="C81">
        <v>8</v>
      </c>
      <c r="D81">
        <f>MIN(Table1[[#This Row],[Column1]:[Column3]])</f>
        <v>7</v>
      </c>
      <c r="E81">
        <f>MAX(Table1[[#This Row],[Column1]:[Column3]])</f>
        <v>8</v>
      </c>
      <c r="G81">
        <v>6</v>
      </c>
      <c r="H81" s="22">
        <v>1</v>
      </c>
      <c r="I81" s="22">
        <v>892.63</v>
      </c>
      <c r="J81">
        <f>Table1[[#This Row],[weld length ]]*Table1[[#This Row],[No of Runs ]]</f>
        <v>892.63</v>
      </c>
      <c r="K81">
        <v>400</v>
      </c>
      <c r="L81">
        <f>Table1[[#This Row],[ Total Weld length(mm)]]/Table1[[#This Row],[Average speed (mm/sec)]]</f>
        <v>2.2315749999999999</v>
      </c>
    </row>
    <row r="82" spans="1:12" x14ac:dyDescent="0.3">
      <c r="A82">
        <v>81</v>
      </c>
      <c r="B82">
        <v>7</v>
      </c>
      <c r="C82">
        <v>21</v>
      </c>
      <c r="D82">
        <f>MIN(Table1[[#This Row],[Column1]:[Column3]])</f>
        <v>7</v>
      </c>
      <c r="E82">
        <f>MAX(Table1[[#This Row],[Column1]:[Column3]])</f>
        <v>21</v>
      </c>
      <c r="G82">
        <v>4</v>
      </c>
      <c r="H82" s="22">
        <v>1</v>
      </c>
      <c r="I82" s="22">
        <v>60</v>
      </c>
      <c r="J82">
        <f>Table1[[#This Row],[weld length ]]*Table1[[#This Row],[No of Runs ]]</f>
        <v>60</v>
      </c>
      <c r="K82">
        <v>400</v>
      </c>
      <c r="L82">
        <f>Table1[[#This Row],[ Total Weld length(mm)]]/Table1[[#This Row],[Average speed (mm/sec)]]</f>
        <v>0.15</v>
      </c>
    </row>
    <row r="83" spans="1:12" x14ac:dyDescent="0.3">
      <c r="A83">
        <v>82</v>
      </c>
      <c r="B83">
        <v>7</v>
      </c>
      <c r="C83">
        <v>31</v>
      </c>
      <c r="D83">
        <f>MIN(Table1[[#This Row],[Column1]:[Column3]])</f>
        <v>7</v>
      </c>
      <c r="E83">
        <f>MAX(Table1[[#This Row],[Column1]:[Column3]])</f>
        <v>31</v>
      </c>
      <c r="G83">
        <v>3</v>
      </c>
      <c r="H83" s="22">
        <v>1</v>
      </c>
      <c r="I83" s="22">
        <v>37</v>
      </c>
      <c r="J83">
        <f>Table1[[#This Row],[weld length ]]*Table1[[#This Row],[No of Runs ]]</f>
        <v>37</v>
      </c>
      <c r="K83">
        <v>400</v>
      </c>
      <c r="L83">
        <f>Table1[[#This Row],[ Total Weld length(mm)]]/Table1[[#This Row],[Average speed (mm/sec)]]</f>
        <v>9.2499999999999999E-2</v>
      </c>
    </row>
    <row r="84" spans="1:12" x14ac:dyDescent="0.3">
      <c r="A84">
        <v>83</v>
      </c>
      <c r="B84">
        <v>7</v>
      </c>
      <c r="C84">
        <v>31</v>
      </c>
      <c r="D84">
        <f>MIN(Table1[[#This Row],[Column1]:[Column3]])</f>
        <v>7</v>
      </c>
      <c r="E84">
        <f>MAX(Table1[[#This Row],[Column1]:[Column3]])</f>
        <v>31</v>
      </c>
      <c r="G84">
        <v>3</v>
      </c>
      <c r="H84" s="22">
        <v>1</v>
      </c>
      <c r="I84" s="22">
        <v>18.850000000000001</v>
      </c>
      <c r="J84">
        <f>Table1[[#This Row],[weld length ]]*Table1[[#This Row],[No of Runs ]]</f>
        <v>18.850000000000001</v>
      </c>
      <c r="K84">
        <v>400</v>
      </c>
      <c r="L84">
        <f>Table1[[#This Row],[ Total Weld length(mm)]]/Table1[[#This Row],[Average speed (mm/sec)]]</f>
        <v>4.7125E-2</v>
      </c>
    </row>
    <row r="85" spans="1:12" x14ac:dyDescent="0.3">
      <c r="A85">
        <v>84</v>
      </c>
      <c r="B85">
        <v>10</v>
      </c>
      <c r="C85">
        <v>9</v>
      </c>
      <c r="D85">
        <f>MIN(Table1[[#This Row],[Column1]:[Column3]])</f>
        <v>9</v>
      </c>
      <c r="E85">
        <f>MAX(Table1[[#This Row],[Column1]:[Column3]])</f>
        <v>10</v>
      </c>
      <c r="G85" s="2">
        <v>5</v>
      </c>
      <c r="H85" s="22">
        <v>1</v>
      </c>
      <c r="I85" s="22">
        <v>135.078</v>
      </c>
      <c r="J85">
        <f>Table1[[#This Row],[weld length ]]*Table1[[#This Row],[No of Runs ]]</f>
        <v>135.078</v>
      </c>
      <c r="K85">
        <v>400</v>
      </c>
      <c r="L85">
        <f>Table1[[#This Row],[ Total Weld length(mm)]]/Table1[[#This Row],[Average speed (mm/sec)]]</f>
        <v>0.33769500000000002</v>
      </c>
    </row>
    <row r="86" spans="1:12" x14ac:dyDescent="0.3">
      <c r="A86">
        <v>85</v>
      </c>
      <c r="B86">
        <v>10</v>
      </c>
      <c r="C86">
        <v>9</v>
      </c>
      <c r="D86">
        <f>MIN(Table1[[#This Row],[Column1]:[Column3]])</f>
        <v>9</v>
      </c>
      <c r="E86">
        <f>MAX(Table1[[#This Row],[Column1]:[Column3]])</f>
        <v>10</v>
      </c>
      <c r="G86" s="2">
        <v>5</v>
      </c>
      <c r="H86" s="22">
        <v>1</v>
      </c>
      <c r="I86" s="22">
        <v>120</v>
      </c>
      <c r="J86">
        <f>Table1[[#This Row],[weld length ]]*Table1[[#This Row],[No of Runs ]]</f>
        <v>120</v>
      </c>
      <c r="K86">
        <v>400</v>
      </c>
      <c r="L86">
        <f>Table1[[#This Row],[ Total Weld length(mm)]]/Table1[[#This Row],[Average speed (mm/sec)]]</f>
        <v>0.3</v>
      </c>
    </row>
    <row r="87" spans="1:12" x14ac:dyDescent="0.3">
      <c r="A87">
        <v>86</v>
      </c>
      <c r="B87">
        <v>9</v>
      </c>
      <c r="C87">
        <v>12</v>
      </c>
      <c r="D87">
        <f>MIN(Table1[[#This Row],[Column1]:[Column3]])</f>
        <v>9</v>
      </c>
      <c r="E87">
        <f>MAX(Table1[[#This Row],[Column1]:[Column3]])</f>
        <v>12</v>
      </c>
      <c r="G87">
        <v>5</v>
      </c>
      <c r="H87" s="22">
        <v>1</v>
      </c>
      <c r="I87" s="22">
        <v>26.041</v>
      </c>
      <c r="J87">
        <f>Table1[[#This Row],[weld length ]]*Table1[[#This Row],[No of Runs ]]</f>
        <v>26.041</v>
      </c>
      <c r="K87">
        <v>400</v>
      </c>
      <c r="L87">
        <f>Table1[[#This Row],[ Total Weld length(mm)]]/Table1[[#This Row],[Average speed (mm/sec)]]</f>
        <v>6.5102500000000008E-2</v>
      </c>
    </row>
    <row r="88" spans="1:12" x14ac:dyDescent="0.3">
      <c r="A88">
        <v>87</v>
      </c>
      <c r="B88">
        <v>9</v>
      </c>
      <c r="C88">
        <v>12</v>
      </c>
      <c r="D88">
        <f>MIN(Table1[[#This Row],[Column1]:[Column3]])</f>
        <v>9</v>
      </c>
      <c r="E88">
        <f>MAX(Table1[[#This Row],[Column1]:[Column3]])</f>
        <v>12</v>
      </c>
      <c r="G88">
        <v>5</v>
      </c>
      <c r="H88" s="22">
        <v>1</v>
      </c>
      <c r="I88" s="22">
        <v>140.36199999999999</v>
      </c>
      <c r="J88">
        <f>Table1[[#This Row],[weld length ]]*Table1[[#This Row],[No of Runs ]]</f>
        <v>140.36199999999999</v>
      </c>
      <c r="K88">
        <v>400</v>
      </c>
      <c r="L88">
        <f>Table1[[#This Row],[ Total Weld length(mm)]]/Table1[[#This Row],[Average speed (mm/sec)]]</f>
        <v>0.35090499999999997</v>
      </c>
    </row>
    <row r="89" spans="1:12" x14ac:dyDescent="0.3">
      <c r="A89">
        <v>88</v>
      </c>
      <c r="B89">
        <v>9</v>
      </c>
      <c r="C89">
        <v>25</v>
      </c>
      <c r="D89">
        <f>MIN(Table1[[#This Row],[Column1]:[Column3]])</f>
        <v>9</v>
      </c>
      <c r="E89">
        <f>MAX(Table1[[#This Row],[Column1]:[Column3]])</f>
        <v>25</v>
      </c>
      <c r="G89">
        <v>3</v>
      </c>
      <c r="H89" s="22">
        <v>1</v>
      </c>
      <c r="I89" s="22">
        <v>125.62</v>
      </c>
      <c r="J89">
        <f>Table1[[#This Row],[weld length ]]*Table1[[#This Row],[No of Runs ]]</f>
        <v>125.62</v>
      </c>
      <c r="K89">
        <v>400</v>
      </c>
      <c r="L89">
        <f>Table1[[#This Row],[ Total Weld length(mm)]]/Table1[[#This Row],[Average speed (mm/sec)]]</f>
        <v>0.31405</v>
      </c>
    </row>
    <row r="90" spans="1:12" x14ac:dyDescent="0.3">
      <c r="A90">
        <v>89</v>
      </c>
      <c r="B90">
        <v>9</v>
      </c>
      <c r="C90">
        <v>35</v>
      </c>
      <c r="D90">
        <f>MIN(Table1[[#This Row],[Column1]:[Column3]])</f>
        <v>9</v>
      </c>
      <c r="E90">
        <f>MAX(Table1[[#This Row],[Column1]:[Column3]])</f>
        <v>35</v>
      </c>
      <c r="G90">
        <v>4</v>
      </c>
      <c r="H90" s="22">
        <v>1</v>
      </c>
      <c r="I90" s="22">
        <v>94</v>
      </c>
      <c r="J90">
        <f>Table1[[#This Row],[weld length ]]*Table1[[#This Row],[No of Runs ]]</f>
        <v>94</v>
      </c>
      <c r="K90">
        <v>400</v>
      </c>
      <c r="L90">
        <f>Table1[[#This Row],[ Total Weld length(mm)]]/Table1[[#This Row],[Average speed (mm/sec)]]</f>
        <v>0.23499999999999999</v>
      </c>
    </row>
    <row r="91" spans="1:12" x14ac:dyDescent="0.3">
      <c r="A91">
        <v>90</v>
      </c>
      <c r="B91">
        <v>10</v>
      </c>
      <c r="C91">
        <v>26</v>
      </c>
      <c r="D91">
        <f>MIN(Table1[[#This Row],[Column1]:[Column3]])</f>
        <v>10</v>
      </c>
      <c r="E91">
        <f>MAX(Table1[[#This Row],[Column1]:[Column3]])</f>
        <v>26</v>
      </c>
      <c r="G91">
        <v>3</v>
      </c>
      <c r="H91" s="22">
        <v>1</v>
      </c>
      <c r="I91" s="22">
        <v>61.689</v>
      </c>
      <c r="J91">
        <f>Table1[[#This Row],[weld length ]]*Table1[[#This Row],[No of Runs ]]</f>
        <v>61.689</v>
      </c>
      <c r="K91">
        <v>400</v>
      </c>
      <c r="L91">
        <f>Table1[[#This Row],[ Total Weld length(mm)]]/Table1[[#This Row],[Average speed (mm/sec)]]</f>
        <v>0.15422250000000001</v>
      </c>
    </row>
    <row r="92" spans="1:12" x14ac:dyDescent="0.3">
      <c r="A92">
        <v>91</v>
      </c>
      <c r="B92">
        <v>11</v>
      </c>
      <c r="C92">
        <v>12</v>
      </c>
      <c r="D92">
        <f>MIN(Table1[[#This Row],[Column1]:[Column3]])</f>
        <v>11</v>
      </c>
      <c r="E92">
        <f>MAX(Table1[[#This Row],[Column1]:[Column3]])</f>
        <v>12</v>
      </c>
      <c r="G92">
        <v>6</v>
      </c>
      <c r="H92" s="22">
        <v>1</v>
      </c>
      <c r="I92" s="22">
        <v>160</v>
      </c>
      <c r="J92">
        <f>Table1[[#This Row],[weld length ]]*Table1[[#This Row],[No of Runs ]]</f>
        <v>160</v>
      </c>
      <c r="K92">
        <v>400</v>
      </c>
      <c r="L92">
        <f>Table1[[#This Row],[ Total Weld length(mm)]]/Table1[[#This Row],[Average speed (mm/sec)]]</f>
        <v>0.4</v>
      </c>
    </row>
    <row r="93" spans="1:12" x14ac:dyDescent="0.3">
      <c r="A93">
        <v>92</v>
      </c>
      <c r="B93">
        <v>14</v>
      </c>
      <c r="C93">
        <v>12</v>
      </c>
      <c r="D93">
        <f>MIN(Table1[[#This Row],[Column1]:[Column3]])</f>
        <v>12</v>
      </c>
      <c r="E93">
        <f>MAX(Table1[[#This Row],[Column1]:[Column3]])</f>
        <v>14</v>
      </c>
      <c r="G93" s="2">
        <v>6</v>
      </c>
      <c r="H93" s="22">
        <v>1</v>
      </c>
      <c r="I93" s="22">
        <v>388</v>
      </c>
      <c r="J93">
        <f>Table1[[#This Row],[weld length ]]*Table1[[#This Row],[No of Runs ]]</f>
        <v>388</v>
      </c>
      <c r="K93">
        <v>400</v>
      </c>
      <c r="L93">
        <f>Table1[[#This Row],[ Total Weld length(mm)]]/Table1[[#This Row],[Average speed (mm/sec)]]</f>
        <v>0.97</v>
      </c>
    </row>
    <row r="94" spans="1:12" x14ac:dyDescent="0.3">
      <c r="A94">
        <v>93</v>
      </c>
      <c r="B94">
        <v>12</v>
      </c>
      <c r="C94">
        <v>33</v>
      </c>
      <c r="D94">
        <f>MIN(Table1[[#This Row],[Column1]:[Column3]])</f>
        <v>12</v>
      </c>
      <c r="E94">
        <f>MAX(Table1[[#This Row],[Column1]:[Column3]])</f>
        <v>33</v>
      </c>
      <c r="G94">
        <v>6</v>
      </c>
      <c r="H94" s="22">
        <v>1</v>
      </c>
      <c r="I94" s="22">
        <v>414.72</v>
      </c>
      <c r="J94">
        <f>Table1[[#This Row],[weld length ]]*Table1[[#This Row],[No of Runs ]]</f>
        <v>414.72</v>
      </c>
      <c r="K94">
        <v>400</v>
      </c>
      <c r="L94">
        <f>Table1[[#This Row],[ Total Weld length(mm)]]/Table1[[#This Row],[Average speed (mm/sec)]]</f>
        <v>1.0368000000000002</v>
      </c>
    </row>
    <row r="95" spans="1:12" x14ac:dyDescent="0.3">
      <c r="A95">
        <v>94</v>
      </c>
      <c r="B95">
        <v>34</v>
      </c>
      <c r="C95">
        <v>12</v>
      </c>
      <c r="D95">
        <f>MIN(Table1[[#This Row],[Column1]:[Column3]])</f>
        <v>12</v>
      </c>
      <c r="E95">
        <f>MAX(Table1[[#This Row],[Column1]:[Column3]])</f>
        <v>34</v>
      </c>
      <c r="G95" s="2">
        <v>3</v>
      </c>
      <c r="H95" s="22">
        <v>1</v>
      </c>
      <c r="I95" s="22">
        <v>81.680999999999997</v>
      </c>
      <c r="J95">
        <f>Table1[[#This Row],[weld length ]]*Table1[[#This Row],[No of Runs ]]</f>
        <v>81.680999999999997</v>
      </c>
      <c r="K95">
        <v>400</v>
      </c>
      <c r="L95">
        <f>Table1[[#This Row],[ Total Weld length(mm)]]/Table1[[#This Row],[Average speed (mm/sec)]]</f>
        <v>0.20420249999999998</v>
      </c>
    </row>
    <row r="96" spans="1:12" x14ac:dyDescent="0.3">
      <c r="A96">
        <v>95</v>
      </c>
      <c r="B96">
        <v>14</v>
      </c>
      <c r="C96">
        <v>13</v>
      </c>
      <c r="D96">
        <f>MIN(Table1[[#This Row],[Column1]:[Column3]])</f>
        <v>13</v>
      </c>
      <c r="E96">
        <f>MAX(Table1[[#This Row],[Column1]:[Column3]])</f>
        <v>14</v>
      </c>
      <c r="G96" s="2">
        <v>6</v>
      </c>
      <c r="H96" s="22">
        <v>1</v>
      </c>
      <c r="I96" s="22">
        <v>326.90800000000002</v>
      </c>
      <c r="J96">
        <f>Table1[[#This Row],[weld length ]]*Table1[[#This Row],[No of Runs ]]</f>
        <v>326.90800000000002</v>
      </c>
      <c r="K96">
        <v>400</v>
      </c>
      <c r="L96">
        <f>Table1[[#This Row],[ Total Weld length(mm)]]/Table1[[#This Row],[Average speed (mm/sec)]]</f>
        <v>0.81727000000000005</v>
      </c>
    </row>
    <row r="97" spans="1:16" x14ac:dyDescent="0.3">
      <c r="A97">
        <v>96</v>
      </c>
      <c r="B97">
        <v>19</v>
      </c>
      <c r="C97">
        <v>20</v>
      </c>
      <c r="D97">
        <f>MIN(Table1[[#This Row],[Column1]:[Column3]])</f>
        <v>19</v>
      </c>
      <c r="E97">
        <f>MAX(Table1[[#This Row],[Column1]:[Column3]])</f>
        <v>20</v>
      </c>
      <c r="G97">
        <v>4</v>
      </c>
      <c r="H97" s="22">
        <v>1</v>
      </c>
      <c r="I97" s="22">
        <v>560</v>
      </c>
      <c r="J97">
        <f>Table1[[#This Row],[weld length ]]*Table1[[#This Row],[No of Runs ]]</f>
        <v>560</v>
      </c>
      <c r="K97">
        <v>400</v>
      </c>
      <c r="L97">
        <f>Table1[[#This Row],[ Total Weld length(mm)]]/Table1[[#This Row],[Average speed (mm/sec)]]</f>
        <v>1.4</v>
      </c>
    </row>
    <row r="98" spans="1:16" x14ac:dyDescent="0.3">
      <c r="A98">
        <v>97</v>
      </c>
      <c r="B98">
        <v>21</v>
      </c>
      <c r="C98">
        <v>31</v>
      </c>
      <c r="D98">
        <f>MIN(Table1[[#This Row],[Column1]:[Column3]])</f>
        <v>21</v>
      </c>
      <c r="E98">
        <f>MAX(Table1[[#This Row],[Column1]:[Column3]])</f>
        <v>31</v>
      </c>
      <c r="G98">
        <v>3</v>
      </c>
      <c r="H98" s="22">
        <v>1</v>
      </c>
      <c r="I98" s="22">
        <v>18.850000000000001</v>
      </c>
      <c r="J98">
        <f>Table1[[#This Row],[weld length ]]*Table1[[#This Row],[No of Runs ]]</f>
        <v>18.850000000000001</v>
      </c>
      <c r="K98">
        <v>400</v>
      </c>
      <c r="L98">
        <f>Table1[[#This Row],[ Total Weld length(mm)]]/Table1[[#This Row],[Average speed (mm/sec)]]</f>
        <v>4.7125E-2</v>
      </c>
    </row>
    <row r="99" spans="1:16" x14ac:dyDescent="0.3">
      <c r="A99">
        <v>98</v>
      </c>
      <c r="B99">
        <v>22</v>
      </c>
      <c r="C99">
        <v>22</v>
      </c>
      <c r="D99">
        <f>MIN(Table1[[#This Row],[Column1]:[Column3]])</f>
        <v>22</v>
      </c>
      <c r="E99">
        <f>MAX(Table1[[#This Row],[Column1]:[Column3]])</f>
        <v>22</v>
      </c>
      <c r="G99">
        <v>3</v>
      </c>
      <c r="H99" s="22">
        <v>1</v>
      </c>
      <c r="I99" s="22">
        <v>111.98</v>
      </c>
      <c r="J99">
        <f>Table1[[#This Row],[weld length ]]*Table1[[#This Row],[No of Runs ]]</f>
        <v>111.98</v>
      </c>
      <c r="K99">
        <v>400</v>
      </c>
      <c r="L99">
        <f>Table1[[#This Row],[ Total Weld length(mm)]]/Table1[[#This Row],[Average speed (mm/sec)]]</f>
        <v>0.27995000000000003</v>
      </c>
    </row>
    <row r="100" spans="1:16" x14ac:dyDescent="0.3">
      <c r="A100">
        <v>99</v>
      </c>
      <c r="B100">
        <v>22</v>
      </c>
      <c r="C100">
        <v>23</v>
      </c>
      <c r="D100">
        <f>MIN(Table1[[#This Row],[Column1]:[Column3]])</f>
        <v>22</v>
      </c>
      <c r="E100">
        <f>MAX(Table1[[#This Row],[Column1]:[Column3]])</f>
        <v>23</v>
      </c>
      <c r="G100">
        <v>3</v>
      </c>
      <c r="H100" s="22">
        <v>1</v>
      </c>
      <c r="I100" s="22">
        <v>62.454000000000001</v>
      </c>
      <c r="J100">
        <f>Table1[[#This Row],[weld length ]]*Table1[[#This Row],[No of Runs ]]</f>
        <v>62.454000000000001</v>
      </c>
      <c r="K100">
        <v>400</v>
      </c>
      <c r="L100">
        <f>Table1[[#This Row],[ Total Weld length(mm)]]/Table1[[#This Row],[Average speed (mm/sec)]]</f>
        <v>0.156135</v>
      </c>
    </row>
    <row r="101" spans="1:16" x14ac:dyDescent="0.3">
      <c r="A101">
        <v>100</v>
      </c>
      <c r="B101">
        <v>24</v>
      </c>
      <c r="C101">
        <v>29</v>
      </c>
      <c r="D101">
        <f>MIN(Table1[[#This Row],[Column1]:[Column3]])</f>
        <v>24</v>
      </c>
      <c r="E101">
        <f>MAX(Table1[[#This Row],[Column1]:[Column3]])</f>
        <v>29</v>
      </c>
      <c r="G101" s="2">
        <v>3</v>
      </c>
      <c r="H101" s="22">
        <v>1</v>
      </c>
      <c r="I101" s="22">
        <v>46.176000000000002</v>
      </c>
      <c r="J101">
        <f>Table1[[#This Row],[weld length ]]*Table1[[#This Row],[No of Runs ]]</f>
        <v>46.176000000000002</v>
      </c>
      <c r="K101">
        <v>400</v>
      </c>
      <c r="L101">
        <f>Table1[[#This Row],[ Total Weld length(mm)]]/Table1[[#This Row],[Average speed (mm/sec)]]</f>
        <v>0.11544</v>
      </c>
    </row>
    <row r="102" spans="1:16" x14ac:dyDescent="0.3">
      <c r="A102" s="1"/>
      <c r="B102" s="1"/>
      <c r="C102" s="1"/>
      <c r="D102" s="1"/>
      <c r="E102" s="1"/>
      <c r="F102" s="1"/>
      <c r="G102" s="1"/>
      <c r="H102" s="21"/>
      <c r="I102" s="21"/>
      <c r="J102" s="1">
        <f>SUM(J2:J101)</f>
        <v>30341.529000000006</v>
      </c>
      <c r="L102" s="1"/>
    </row>
    <row r="103" spans="1:16" x14ac:dyDescent="0.3">
      <c r="D103" s="20">
        <f>MIN(Table1[[#This Row],[Column1]:[Column3]])</f>
        <v>0</v>
      </c>
      <c r="E103" s="20">
        <f>MAX(Table1[[#This Row],[Column1]:[Column3]])</f>
        <v>0</v>
      </c>
      <c r="G103" t="s">
        <v>123</v>
      </c>
      <c r="J103">
        <f>J102/1000</f>
        <v>30.341529000000005</v>
      </c>
      <c r="L103" t="e">
        <f>Table1[[#This Row],[ Total Weld length(mm)]]/Table1[[#This Row],[Average speed (mm/sec)]]</f>
        <v>#DIV/0!</v>
      </c>
    </row>
    <row r="106" spans="1:16" x14ac:dyDescent="0.3">
      <c r="O106" s="26"/>
      <c r="P106" s="26"/>
    </row>
    <row r="107" spans="1:16" x14ac:dyDescent="0.3">
      <c r="O107" s="23" t="s">
        <v>128</v>
      </c>
      <c r="P107" s="23" t="s">
        <v>7</v>
      </c>
    </row>
    <row r="108" spans="1:16" x14ac:dyDescent="0.3">
      <c r="O108" t="s">
        <v>129</v>
      </c>
      <c r="P108" t="s">
        <v>130</v>
      </c>
    </row>
    <row r="109" spans="1:16" x14ac:dyDescent="0.3">
      <c r="O109" t="s">
        <v>127</v>
      </c>
      <c r="P109">
        <v>400</v>
      </c>
    </row>
    <row r="110" spans="1:16" x14ac:dyDescent="0.3">
      <c r="O110">
        <v>8</v>
      </c>
      <c r="P110">
        <v>350</v>
      </c>
    </row>
    <row r="111" spans="1:16" x14ac:dyDescent="0.3">
      <c r="O111">
        <v>10</v>
      </c>
      <c r="P111">
        <v>300</v>
      </c>
    </row>
  </sheetData>
  <mergeCells count="1">
    <mergeCell ref="O106:P106"/>
  </mergeCells>
  <phoneticPr fontId="2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0D9B1-7097-442B-9BB1-DA35897B6DCF}">
  <dimension ref="A1:J5"/>
  <sheetViews>
    <sheetView workbookViewId="0">
      <selection activeCell="G13" sqref="G13"/>
    </sheetView>
  </sheetViews>
  <sheetFormatPr defaultRowHeight="14.4" x14ac:dyDescent="0.3"/>
  <cols>
    <col min="1" max="1" width="5.6640625" customWidth="1"/>
    <col min="2" max="3" width="8.88671875" hidden="1" customWidth="1"/>
    <col min="4" max="4" width="13.109375" customWidth="1"/>
    <col min="5" max="5" width="12.77734375" customWidth="1"/>
    <col min="6" max="7" width="11.5546875" customWidth="1"/>
    <col min="8" max="8" width="11.88671875" customWidth="1"/>
    <col min="9" max="9" width="15.88671875" customWidth="1"/>
    <col min="10" max="10" width="11.88671875" customWidth="1"/>
  </cols>
  <sheetData>
    <row r="1" spans="1:10" x14ac:dyDescent="0.3">
      <c r="A1" s="4" t="s">
        <v>5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6</v>
      </c>
      <c r="G1" s="3" t="s">
        <v>3</v>
      </c>
      <c r="H1" s="3" t="s">
        <v>2</v>
      </c>
      <c r="I1" s="3" t="s">
        <v>4</v>
      </c>
      <c r="J1" s="5" t="s">
        <v>0</v>
      </c>
    </row>
    <row r="2" spans="1:10" x14ac:dyDescent="0.3">
      <c r="A2" s="6">
        <v>1</v>
      </c>
      <c r="B2" s="7">
        <v>27</v>
      </c>
      <c r="C2" s="7">
        <v>4</v>
      </c>
      <c r="D2" s="7">
        <v>4</v>
      </c>
      <c r="E2" s="7">
        <v>27</v>
      </c>
      <c r="F2" s="7"/>
      <c r="G2" s="7">
        <v>6</v>
      </c>
      <c r="H2" s="7">
        <v>220</v>
      </c>
    </row>
    <row r="3" spans="1:10" x14ac:dyDescent="0.3">
      <c r="A3" s="6">
        <v>2</v>
      </c>
      <c r="B3" s="7">
        <v>2</v>
      </c>
      <c r="C3" s="7">
        <v>27</v>
      </c>
      <c r="D3" s="7">
        <v>2</v>
      </c>
      <c r="E3" s="7">
        <v>26</v>
      </c>
      <c r="F3" s="7"/>
      <c r="G3" s="7">
        <v>6</v>
      </c>
      <c r="H3" s="7">
        <v>238</v>
      </c>
    </row>
    <row r="4" spans="1:10" x14ac:dyDescent="0.3">
      <c r="A4" s="8">
        <v>3</v>
      </c>
      <c r="B4" s="9">
        <v>2</v>
      </c>
      <c r="C4" s="9">
        <v>32</v>
      </c>
      <c r="D4" s="9">
        <v>2</v>
      </c>
      <c r="E4" s="9">
        <v>32</v>
      </c>
      <c r="F4" s="9"/>
      <c r="G4" s="9">
        <v>3</v>
      </c>
      <c r="H4" s="9">
        <v>113.11</v>
      </c>
    </row>
    <row r="5" spans="1:10" x14ac:dyDescent="0.3">
      <c r="A5" s="8">
        <v>4</v>
      </c>
      <c r="B5" s="9">
        <v>3</v>
      </c>
      <c r="C5" s="9">
        <v>32</v>
      </c>
      <c r="D5" s="9">
        <f>MIN([1]!Table1[[#This Row],[Column1]:[Column3]])</f>
        <v>2</v>
      </c>
      <c r="E5" s="9">
        <f>MAX([1]!Table1[[#This Row],[Column1]:[Column3]])</f>
        <v>2</v>
      </c>
      <c r="F5" s="9"/>
      <c r="G5" s="9">
        <v>3</v>
      </c>
      <c r="H5" s="9">
        <v>113.11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F68BB-E015-42F8-9DF1-587A09B78573}">
  <dimension ref="A1:H5"/>
  <sheetViews>
    <sheetView workbookViewId="0">
      <selection sqref="A1:F6"/>
    </sheetView>
  </sheetViews>
  <sheetFormatPr defaultRowHeight="14.4" x14ac:dyDescent="0.3"/>
  <cols>
    <col min="1" max="1" width="5.88671875" customWidth="1"/>
    <col min="2" max="2" width="15.44140625" customWidth="1"/>
    <col min="3" max="3" width="16.21875" customWidth="1"/>
    <col min="4" max="4" width="11.44140625" customWidth="1"/>
    <col min="5" max="5" width="12" customWidth="1"/>
    <col min="6" max="6" width="17" customWidth="1"/>
    <col min="7" max="7" width="13.6640625" customWidth="1"/>
    <col min="8" max="8" width="11.5546875" customWidth="1"/>
  </cols>
  <sheetData>
    <row r="1" spans="1:8" x14ac:dyDescent="0.3">
      <c r="A1" s="4" t="s">
        <v>13</v>
      </c>
      <c r="B1" s="3" t="s">
        <v>122</v>
      </c>
      <c r="C1" s="3" t="s">
        <v>10</v>
      </c>
      <c r="D1" s="3" t="s">
        <v>6</v>
      </c>
      <c r="E1" s="3" t="s">
        <v>3</v>
      </c>
      <c r="F1" s="3" t="s">
        <v>2</v>
      </c>
      <c r="G1" s="3" t="s">
        <v>4</v>
      </c>
      <c r="H1" s="5" t="s">
        <v>0</v>
      </c>
    </row>
    <row r="2" spans="1:8" x14ac:dyDescent="0.3">
      <c r="A2" s="6">
        <v>1</v>
      </c>
      <c r="B2" s="7">
        <v>12</v>
      </c>
      <c r="C2" s="7">
        <v>33</v>
      </c>
      <c r="D2" s="7"/>
      <c r="E2" s="7">
        <v>6</v>
      </c>
      <c r="F2" s="7">
        <v>414.72</v>
      </c>
    </row>
    <row r="3" spans="1:8" x14ac:dyDescent="0.3">
      <c r="A3" s="8">
        <v>2</v>
      </c>
      <c r="B3" s="9">
        <v>19</v>
      </c>
      <c r="C3" s="9">
        <v>20</v>
      </c>
      <c r="D3" s="9"/>
      <c r="E3" s="9">
        <v>4</v>
      </c>
      <c r="F3" s="9">
        <v>410</v>
      </c>
    </row>
    <row r="4" spans="1:8" x14ac:dyDescent="0.3">
      <c r="A4" s="6">
        <v>3</v>
      </c>
      <c r="B4" s="7">
        <v>7</v>
      </c>
      <c r="C4" s="7">
        <v>8</v>
      </c>
      <c r="D4" s="7"/>
      <c r="E4" s="7">
        <v>6</v>
      </c>
      <c r="F4" s="7">
        <v>892.63</v>
      </c>
      <c r="G4" s="9"/>
      <c r="H4" s="9"/>
    </row>
    <row r="5" spans="1:8" x14ac:dyDescent="0.3">
      <c r="A5" s="8">
        <v>4</v>
      </c>
      <c r="B5" s="9">
        <v>28</v>
      </c>
      <c r="C5" s="9">
        <v>3</v>
      </c>
      <c r="D5" s="9"/>
      <c r="E5" s="9">
        <v>4</v>
      </c>
      <c r="F5" s="9">
        <v>140</v>
      </c>
      <c r="G5" s="10"/>
      <c r="H5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289E4-0126-46E6-81CA-95745873D192}">
  <dimension ref="A1:H6"/>
  <sheetViews>
    <sheetView workbookViewId="0">
      <selection activeCell="G9" sqref="G9"/>
    </sheetView>
  </sheetViews>
  <sheetFormatPr defaultRowHeight="14.4" x14ac:dyDescent="0.3"/>
  <cols>
    <col min="2" max="2" width="12" customWidth="1"/>
    <col min="3" max="3" width="12.5546875" customWidth="1"/>
    <col min="4" max="4" width="12.21875" customWidth="1"/>
    <col min="5" max="5" width="12.5546875" customWidth="1"/>
    <col min="6" max="6" width="17.21875" customWidth="1"/>
    <col min="7" max="7" width="14.44140625" customWidth="1"/>
    <col min="8" max="8" width="12.88671875" customWidth="1"/>
  </cols>
  <sheetData>
    <row r="1" spans="1:8" x14ac:dyDescent="0.3">
      <c r="A1" s="4" t="s">
        <v>13</v>
      </c>
      <c r="B1" s="3" t="s">
        <v>122</v>
      </c>
      <c r="C1" s="3" t="s">
        <v>10</v>
      </c>
      <c r="D1" s="3" t="s">
        <v>6</v>
      </c>
      <c r="E1" s="3" t="s">
        <v>3</v>
      </c>
      <c r="F1" s="3" t="s">
        <v>2</v>
      </c>
      <c r="G1" s="3" t="s">
        <v>4</v>
      </c>
      <c r="H1" s="5" t="s">
        <v>0</v>
      </c>
    </row>
    <row r="2" spans="1:8" x14ac:dyDescent="0.3">
      <c r="A2" s="6">
        <v>1</v>
      </c>
      <c r="B2" s="7">
        <v>3</v>
      </c>
      <c r="C2" s="7">
        <v>31</v>
      </c>
      <c r="D2" s="7"/>
      <c r="E2" s="7">
        <v>3</v>
      </c>
      <c r="F2" s="7">
        <v>56.33</v>
      </c>
    </row>
    <row r="3" spans="1:8" x14ac:dyDescent="0.3">
      <c r="A3" s="6">
        <v>2</v>
      </c>
      <c r="B3" s="7">
        <v>4</v>
      </c>
      <c r="C3" s="7">
        <v>31</v>
      </c>
      <c r="D3" s="7"/>
      <c r="E3" s="7">
        <v>3</v>
      </c>
      <c r="F3" s="7">
        <v>56.55</v>
      </c>
    </row>
    <row r="4" spans="1:8" x14ac:dyDescent="0.3">
      <c r="A4" s="8">
        <v>3</v>
      </c>
      <c r="B4" s="9">
        <v>4</v>
      </c>
      <c r="C4" s="9">
        <v>32</v>
      </c>
      <c r="D4" s="9"/>
      <c r="E4" s="9">
        <v>3</v>
      </c>
      <c r="F4" s="9">
        <v>113.11</v>
      </c>
    </row>
    <row r="5" spans="1:8" x14ac:dyDescent="0.3">
      <c r="A5" s="6">
        <v>4</v>
      </c>
      <c r="B5" s="7">
        <v>7</v>
      </c>
      <c r="C5" s="7">
        <v>31</v>
      </c>
      <c r="D5" s="7"/>
      <c r="E5" s="7">
        <v>3</v>
      </c>
      <c r="F5" s="7">
        <v>37</v>
      </c>
    </row>
    <row r="6" spans="1:8" x14ac:dyDescent="0.3">
      <c r="A6" s="8">
        <v>5</v>
      </c>
      <c r="B6" s="9">
        <v>1</v>
      </c>
      <c r="C6" s="9">
        <v>31</v>
      </c>
      <c r="D6" s="9"/>
      <c r="E6" s="9">
        <v>3</v>
      </c>
      <c r="F6" s="9">
        <v>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806DA-2FCF-4A0E-B277-2BA5C3A62C67}">
  <dimension ref="A1:H82"/>
  <sheetViews>
    <sheetView topLeftCell="A13" workbookViewId="0">
      <selection activeCell="H1" sqref="H1"/>
    </sheetView>
  </sheetViews>
  <sheetFormatPr defaultRowHeight="14.4" x14ac:dyDescent="0.3"/>
  <cols>
    <col min="2" max="2" width="14" customWidth="1"/>
    <col min="3" max="3" width="13.21875" customWidth="1"/>
    <col min="4" max="4" width="12.21875" customWidth="1"/>
    <col min="5" max="5" width="11.6640625" customWidth="1"/>
    <col min="6" max="6" width="15.77734375" customWidth="1"/>
    <col min="7" max="7" width="13.44140625" customWidth="1"/>
    <col min="8" max="8" width="10.33203125" bestFit="1" customWidth="1"/>
  </cols>
  <sheetData>
    <row r="1" spans="1:8" x14ac:dyDescent="0.3">
      <c r="A1" s="4" t="s">
        <v>13</v>
      </c>
      <c r="B1" s="3" t="s">
        <v>122</v>
      </c>
      <c r="C1" s="3" t="s">
        <v>10</v>
      </c>
      <c r="D1" s="3" t="s">
        <v>6</v>
      </c>
      <c r="E1" s="3" t="s">
        <v>3</v>
      </c>
      <c r="F1" s="3" t="s">
        <v>2</v>
      </c>
      <c r="G1" s="3" t="s">
        <v>4</v>
      </c>
      <c r="H1" s="12" t="s">
        <v>14</v>
      </c>
    </row>
    <row r="2" spans="1:8" x14ac:dyDescent="0.3">
      <c r="A2" s="6">
        <v>1</v>
      </c>
      <c r="B2" s="7">
        <v>1</v>
      </c>
      <c r="C2" s="7">
        <v>2</v>
      </c>
      <c r="D2" s="7"/>
      <c r="E2" s="11">
        <v>6</v>
      </c>
      <c r="F2" s="7">
        <v>212.852</v>
      </c>
    </row>
    <row r="3" spans="1:8" x14ac:dyDescent="0.3">
      <c r="A3" s="8">
        <v>2</v>
      </c>
      <c r="B3" s="9">
        <v>1</v>
      </c>
      <c r="C3" s="9">
        <v>2</v>
      </c>
      <c r="D3" s="9"/>
      <c r="E3" s="10">
        <v>6</v>
      </c>
      <c r="F3" s="9">
        <v>218.33600000000001</v>
      </c>
    </row>
    <row r="4" spans="1:8" x14ac:dyDescent="0.3">
      <c r="A4" s="6">
        <v>3</v>
      </c>
      <c r="B4" s="7">
        <v>1</v>
      </c>
      <c r="C4" s="7">
        <v>2</v>
      </c>
      <c r="D4" s="7"/>
      <c r="E4" s="11">
        <v>8</v>
      </c>
      <c r="F4" s="7">
        <v>615</v>
      </c>
    </row>
    <row r="5" spans="1:8" x14ac:dyDescent="0.3">
      <c r="A5" s="8">
        <v>4</v>
      </c>
      <c r="B5" s="9">
        <f>MIN([1]!Table1[[#This Row],[Column1]:[Column3]])</f>
        <v>2</v>
      </c>
      <c r="C5" s="9">
        <f>MAX([1]!Table1[[#This Row],[Column1]:[Column3]])</f>
        <v>2</v>
      </c>
      <c r="D5" s="9">
        <v>7</v>
      </c>
      <c r="E5" s="9">
        <v>8</v>
      </c>
      <c r="F5" s="9">
        <v>698</v>
      </c>
    </row>
    <row r="6" spans="1:8" x14ac:dyDescent="0.3">
      <c r="A6" s="6">
        <v>5</v>
      </c>
      <c r="B6" s="7">
        <f>MIN([1]!Table1[[#This Row],[Column1]:[Column3]])</f>
        <v>1</v>
      </c>
      <c r="C6" s="7">
        <f>MAX([1]!Table1[[#This Row],[Column1]:[Column3]])</f>
        <v>2</v>
      </c>
      <c r="D6" s="7"/>
      <c r="E6" s="7">
        <v>6</v>
      </c>
      <c r="F6" s="7">
        <v>70.212999999999994</v>
      </c>
    </row>
    <row r="7" spans="1:8" x14ac:dyDescent="0.3">
      <c r="A7" s="8">
        <v>6</v>
      </c>
      <c r="B7" s="9">
        <f>MIN([1]!Table1[[#This Row],[Column1]:[Column3]])</f>
        <v>1</v>
      </c>
      <c r="C7" s="9">
        <f>MAX([1]!Table1[[#This Row],[Column1]:[Column3]])</f>
        <v>2</v>
      </c>
      <c r="D7" s="9"/>
      <c r="E7" s="9">
        <v>6</v>
      </c>
      <c r="F7" s="9">
        <v>163</v>
      </c>
    </row>
    <row r="8" spans="1:8" x14ac:dyDescent="0.3">
      <c r="A8" s="6">
        <v>7</v>
      </c>
      <c r="B8" s="7">
        <f>MIN([1]!Table1[[#This Row],[Column1]:[Column3]])</f>
        <v>1</v>
      </c>
      <c r="C8" s="7">
        <f>MAX([1]!Table1[[#This Row],[Column1]:[Column3]])</f>
        <v>2</v>
      </c>
      <c r="D8" s="7">
        <v>7</v>
      </c>
      <c r="E8" s="7">
        <v>8</v>
      </c>
      <c r="F8" s="7">
        <v>162</v>
      </c>
    </row>
    <row r="9" spans="1:8" x14ac:dyDescent="0.3">
      <c r="A9" s="8">
        <v>8</v>
      </c>
      <c r="B9" s="9">
        <f>MIN([1]!Table1[[#This Row],[Column1]:[Column3]])</f>
        <v>1</v>
      </c>
      <c r="C9" s="9">
        <f>MAX([1]!Table1[[#This Row],[Column1]:[Column3]])</f>
        <v>2</v>
      </c>
      <c r="D9" s="9"/>
      <c r="E9" s="10" t="s">
        <v>1</v>
      </c>
      <c r="F9" s="9">
        <v>1460</v>
      </c>
    </row>
    <row r="10" spans="1:8" x14ac:dyDescent="0.3">
      <c r="A10" s="6">
        <v>9</v>
      </c>
      <c r="B10" s="7">
        <f>MIN([1]!Table1[[#This Row],[Column1]:[Column3]])</f>
        <v>1</v>
      </c>
      <c r="C10" s="7">
        <f>MAX([1]!Table1[[#This Row],[Column1]:[Column3]])</f>
        <v>2</v>
      </c>
      <c r="D10" s="7"/>
      <c r="E10" s="7">
        <v>6</v>
      </c>
      <c r="F10" s="7">
        <v>52.9</v>
      </c>
    </row>
    <row r="11" spans="1:8" x14ac:dyDescent="0.3">
      <c r="A11" s="8">
        <v>10</v>
      </c>
      <c r="B11" s="9">
        <f>MIN([1]!Table1[[#This Row],[Column1]:[Column3]])</f>
        <v>1</v>
      </c>
      <c r="C11" s="9">
        <f>MAX([1]!Table1[[#This Row],[Column1]:[Column3]])</f>
        <v>2</v>
      </c>
      <c r="D11" s="9">
        <v>7</v>
      </c>
      <c r="E11" s="9">
        <v>8</v>
      </c>
      <c r="F11" s="9">
        <v>730</v>
      </c>
    </row>
    <row r="12" spans="1:8" x14ac:dyDescent="0.3">
      <c r="A12" s="6">
        <v>11</v>
      </c>
      <c r="B12" s="7">
        <f>MIN([1]!Table1[[#This Row],[Column1]:[Column3]])</f>
        <v>1</v>
      </c>
      <c r="C12" s="7">
        <f>MAX([1]!Table1[[#This Row],[Column1]:[Column3]])</f>
        <v>3</v>
      </c>
      <c r="D12" s="7">
        <v>7</v>
      </c>
      <c r="E12" s="7">
        <v>8</v>
      </c>
      <c r="F12" s="7">
        <v>730</v>
      </c>
    </row>
    <row r="13" spans="1:8" x14ac:dyDescent="0.3">
      <c r="A13" s="8">
        <v>12</v>
      </c>
      <c r="B13" s="9">
        <f>MIN([1]!Table1[[#This Row],[Column1]:[Column3]])</f>
        <v>1</v>
      </c>
      <c r="C13" s="9">
        <f>MAX([1]!Table1[[#This Row],[Column1]:[Column3]])</f>
        <v>3</v>
      </c>
      <c r="D13" s="9"/>
      <c r="E13" s="9">
        <v>6</v>
      </c>
      <c r="F13" s="9">
        <v>68.581000000000003</v>
      </c>
    </row>
    <row r="14" spans="1:8" x14ac:dyDescent="0.3">
      <c r="A14" s="6">
        <v>13</v>
      </c>
      <c r="B14" s="7">
        <f>MIN([1]!Table1[[#This Row],[Column1]:[Column3]])</f>
        <v>1</v>
      </c>
      <c r="C14" s="7">
        <f>MAX([1]!Table1[[#This Row],[Column1]:[Column3]])</f>
        <v>3</v>
      </c>
      <c r="D14" s="7"/>
      <c r="E14" s="7">
        <v>6</v>
      </c>
      <c r="F14" s="7">
        <v>860</v>
      </c>
    </row>
    <row r="15" spans="1:8" x14ac:dyDescent="0.3">
      <c r="A15" s="8">
        <v>14</v>
      </c>
      <c r="B15" s="9">
        <f>MIN([1]!Table1[[#This Row],[Column1]:[Column3]])</f>
        <v>1</v>
      </c>
      <c r="C15" s="9">
        <f>MAX([1]!Table1[[#This Row],[Column1]:[Column3]])</f>
        <v>3</v>
      </c>
      <c r="D15" s="9"/>
      <c r="E15" s="9">
        <v>6</v>
      </c>
      <c r="F15" s="9">
        <v>305</v>
      </c>
    </row>
    <row r="16" spans="1:8" x14ac:dyDescent="0.3">
      <c r="A16" s="6">
        <v>15</v>
      </c>
      <c r="B16" s="7">
        <f>MIN([1]!Table1[[#This Row],[Column1]:[Column3]])</f>
        <v>1</v>
      </c>
      <c r="C16" s="7">
        <f>MAX([1]!Table1[[#This Row],[Column1]:[Column3]])</f>
        <v>3</v>
      </c>
      <c r="D16" s="7"/>
      <c r="E16" s="7">
        <v>8</v>
      </c>
      <c r="F16" s="7">
        <v>297</v>
      </c>
    </row>
    <row r="17" spans="1:6" x14ac:dyDescent="0.3">
      <c r="A17" s="8">
        <v>16</v>
      </c>
      <c r="B17" s="9">
        <f>MIN([1]!Table1[[#This Row],[Column1]:[Column3]])</f>
        <v>1</v>
      </c>
      <c r="C17" s="9">
        <f>MAX([1]!Table1[[#This Row],[Column1]:[Column3]])</f>
        <v>4</v>
      </c>
      <c r="D17" s="9">
        <v>7</v>
      </c>
      <c r="E17" s="9">
        <v>8</v>
      </c>
      <c r="F17" s="9">
        <v>198.4</v>
      </c>
    </row>
    <row r="18" spans="1:6" x14ac:dyDescent="0.3">
      <c r="A18" s="6">
        <v>17</v>
      </c>
      <c r="B18" s="7">
        <f>MIN([1]!Table1[[#This Row],[Column1]:[Column3]])</f>
        <v>1</v>
      </c>
      <c r="C18" s="7">
        <f>MAX([1]!Table1[[#This Row],[Column1]:[Column3]])</f>
        <v>4</v>
      </c>
      <c r="D18" s="7"/>
      <c r="E18" s="7">
        <v>6</v>
      </c>
      <c r="F18" s="7">
        <v>404.29700000000003</v>
      </c>
    </row>
    <row r="19" spans="1:6" x14ac:dyDescent="0.3">
      <c r="A19" s="8">
        <v>18</v>
      </c>
      <c r="B19" s="9">
        <f>MIN([1]!Table1[[#This Row],[Column1]:[Column3]])</f>
        <v>1</v>
      </c>
      <c r="C19" s="9">
        <f>MAX([1]!Table1[[#This Row],[Column1]:[Column3]])</f>
        <v>4</v>
      </c>
      <c r="D19" s="9"/>
      <c r="E19" s="9">
        <v>4</v>
      </c>
      <c r="F19" s="9">
        <v>787.24</v>
      </c>
    </row>
    <row r="20" spans="1:6" x14ac:dyDescent="0.3">
      <c r="A20" s="6">
        <v>19</v>
      </c>
      <c r="B20" s="7">
        <f>MIN([1]!Table1[[#This Row],[Column1]:[Column3]])</f>
        <v>1</v>
      </c>
      <c r="C20" s="7">
        <f>MAX([1]!Table1[[#This Row],[Column1]:[Column3]])</f>
        <v>5</v>
      </c>
      <c r="D20" s="7"/>
      <c r="E20" s="7">
        <v>6</v>
      </c>
      <c r="F20" s="7">
        <v>1563.123</v>
      </c>
    </row>
    <row r="21" spans="1:6" x14ac:dyDescent="0.3">
      <c r="A21" s="8">
        <v>20</v>
      </c>
      <c r="B21" s="9">
        <f>MIN([1]!Table1[[#This Row],[Column1]:[Column3]])</f>
        <v>1</v>
      </c>
      <c r="C21" s="9">
        <f>MAX([1]!Table1[[#This Row],[Column1]:[Column3]])</f>
        <v>5</v>
      </c>
      <c r="D21" s="9"/>
      <c r="E21" s="10">
        <v>5</v>
      </c>
      <c r="F21" s="9">
        <v>100</v>
      </c>
    </row>
    <row r="22" spans="1:6" x14ac:dyDescent="0.3">
      <c r="A22" s="6">
        <v>21</v>
      </c>
      <c r="B22" s="7">
        <f>MIN([1]!Table1[[#This Row],[Column1]:[Column3]])</f>
        <v>1</v>
      </c>
      <c r="C22" s="7">
        <f>MAX([1]!Table1[[#This Row],[Column1]:[Column3]])</f>
        <v>6</v>
      </c>
      <c r="D22" s="7"/>
      <c r="E22" s="11">
        <v>5</v>
      </c>
      <c r="F22" s="7">
        <v>205.47200000000001</v>
      </c>
    </row>
    <row r="23" spans="1:6" x14ac:dyDescent="0.3">
      <c r="A23" s="8">
        <v>22</v>
      </c>
      <c r="B23" s="9">
        <f>MIN([1]!Table1[[#This Row],[Column1]:[Column3]])</f>
        <v>1</v>
      </c>
      <c r="C23" s="9">
        <f>MAX([1]!Table1[[#This Row],[Column1]:[Column3]])</f>
        <v>7</v>
      </c>
      <c r="D23" s="9"/>
      <c r="E23" s="10">
        <v>5</v>
      </c>
      <c r="F23" s="9">
        <v>128</v>
      </c>
    </row>
    <row r="24" spans="1:6" x14ac:dyDescent="0.3">
      <c r="A24" s="6">
        <v>23</v>
      </c>
      <c r="B24" s="7">
        <f>MIN([1]!Table1[[#This Row],[Column1]:[Column3]])</f>
        <v>1</v>
      </c>
      <c r="C24" s="7">
        <f>MAX([1]!Table1[[#This Row],[Column1]:[Column3]])</f>
        <v>9</v>
      </c>
      <c r="D24" s="7"/>
      <c r="E24" s="11">
        <v>6</v>
      </c>
      <c r="F24" s="7">
        <v>121.1</v>
      </c>
    </row>
    <row r="25" spans="1:6" x14ac:dyDescent="0.3">
      <c r="A25" s="8">
        <v>24</v>
      </c>
      <c r="B25" s="9">
        <f>MIN([1]!Table1[[#This Row],[Column1]:[Column3]])</f>
        <v>1</v>
      </c>
      <c r="C25" s="9">
        <f>MAX([1]!Table1[[#This Row],[Column1]:[Column3]])</f>
        <v>10</v>
      </c>
      <c r="D25" s="9"/>
      <c r="E25" s="10">
        <v>6</v>
      </c>
      <c r="F25" s="9">
        <v>121.1</v>
      </c>
    </row>
    <row r="26" spans="1:6" x14ac:dyDescent="0.3">
      <c r="A26" s="6">
        <v>25</v>
      </c>
      <c r="B26" s="7">
        <f>MIN([1]!Table1[[#This Row],[Column1]:[Column3]])</f>
        <v>1</v>
      </c>
      <c r="C26" s="7">
        <f>MAX([1]!Table1[[#This Row],[Column1]:[Column3]])</f>
        <v>10</v>
      </c>
      <c r="D26" s="7"/>
      <c r="E26" s="7">
        <v>6</v>
      </c>
      <c r="F26" s="7"/>
    </row>
    <row r="27" spans="1:6" x14ac:dyDescent="0.3">
      <c r="A27" s="8">
        <v>26</v>
      </c>
      <c r="B27" s="9">
        <f>MIN([1]!Table1[[#This Row],[Column1]:[Column3]])</f>
        <v>1</v>
      </c>
      <c r="C27" s="9">
        <f>MAX([1]!Table1[[#This Row],[Column1]:[Column3]])</f>
        <v>13</v>
      </c>
      <c r="D27" s="9"/>
      <c r="E27" s="10"/>
      <c r="F27" s="9"/>
    </row>
    <row r="28" spans="1:6" x14ac:dyDescent="0.3">
      <c r="A28" s="6">
        <v>27</v>
      </c>
      <c r="B28" s="7">
        <f>MIN([1]!Table1[[#This Row],[Column1]:[Column3]])</f>
        <v>1</v>
      </c>
      <c r="C28" s="7">
        <f>MAX([1]!Table1[[#This Row],[Column1]:[Column3]])</f>
        <v>13</v>
      </c>
      <c r="D28" s="7"/>
      <c r="E28" s="11">
        <v>6</v>
      </c>
      <c r="F28" s="7">
        <v>1091.5809999999999</v>
      </c>
    </row>
    <row r="29" spans="1:6" x14ac:dyDescent="0.3">
      <c r="A29" s="8">
        <v>28</v>
      </c>
      <c r="B29" s="9">
        <f>MIN([1]!Table1[[#This Row],[Column1]:[Column3]])</f>
        <v>1</v>
      </c>
      <c r="C29" s="9">
        <f>MAX([1]!Table1[[#This Row],[Column1]:[Column3]])</f>
        <v>13</v>
      </c>
      <c r="D29" s="9"/>
      <c r="E29" s="10">
        <v>6</v>
      </c>
      <c r="F29" s="9">
        <v>181</v>
      </c>
    </row>
    <row r="30" spans="1:6" x14ac:dyDescent="0.3">
      <c r="A30" s="6">
        <v>29</v>
      </c>
      <c r="B30" s="7">
        <f>MIN([1]!Table1[[#This Row],[Column1]:[Column3]])</f>
        <v>1</v>
      </c>
      <c r="C30" s="7">
        <f>MAX([1]!Table1[[#This Row],[Column1]:[Column3]])</f>
        <v>14</v>
      </c>
      <c r="D30" s="7"/>
      <c r="E30" s="7">
        <v>6</v>
      </c>
      <c r="F30" s="7">
        <v>477.31400000000002</v>
      </c>
    </row>
    <row r="31" spans="1:6" x14ac:dyDescent="0.3">
      <c r="A31" s="8">
        <v>30</v>
      </c>
      <c r="B31" s="9">
        <f>MIN([1]!Table1[[#This Row],[Column1]:[Column3]])</f>
        <v>1</v>
      </c>
      <c r="C31" s="9">
        <f>MAX([1]!Table1[[#This Row],[Column1]:[Column3]])</f>
        <v>15</v>
      </c>
      <c r="D31" s="9"/>
      <c r="E31" s="9">
        <v>4</v>
      </c>
      <c r="F31" s="9">
        <v>338.6</v>
      </c>
    </row>
    <row r="32" spans="1:6" x14ac:dyDescent="0.3">
      <c r="A32" s="6">
        <v>31</v>
      </c>
      <c r="B32" s="7">
        <f>MIN([1]!Table1[[#This Row],[Column1]:[Column3]])</f>
        <v>1</v>
      </c>
      <c r="C32" s="7">
        <f>MAX([1]!Table1[[#This Row],[Column1]:[Column3]])</f>
        <v>20</v>
      </c>
      <c r="D32" s="7"/>
      <c r="E32" s="7">
        <v>3</v>
      </c>
      <c r="F32" s="7">
        <v>50</v>
      </c>
    </row>
    <row r="33" spans="1:6" x14ac:dyDescent="0.3">
      <c r="A33" s="8">
        <v>32</v>
      </c>
      <c r="B33" s="9">
        <f>MIN([1]!Table1[[#This Row],[Column1]:[Column3]])</f>
        <v>1</v>
      </c>
      <c r="C33" s="9">
        <f>MAX([1]!Table1[[#This Row],[Column1]:[Column3]])</f>
        <v>20</v>
      </c>
      <c r="D33" s="9"/>
      <c r="E33" s="9">
        <v>3</v>
      </c>
      <c r="F33" s="9">
        <v>71.013000000000005</v>
      </c>
    </row>
    <row r="34" spans="1:6" x14ac:dyDescent="0.3">
      <c r="A34" s="6">
        <v>33</v>
      </c>
      <c r="B34" s="7">
        <f>MIN([1]!Table1[[#This Row],[Column1]:[Column3]])</f>
        <v>1</v>
      </c>
      <c r="C34" s="7">
        <f>MAX([1]!Table1[[#This Row],[Column1]:[Column3]])</f>
        <v>21</v>
      </c>
      <c r="D34" s="7"/>
      <c r="E34" s="11">
        <v>3</v>
      </c>
      <c r="F34" s="7">
        <v>300</v>
      </c>
    </row>
    <row r="35" spans="1:6" x14ac:dyDescent="0.3">
      <c r="A35" s="8">
        <v>34</v>
      </c>
      <c r="B35" s="7">
        <f>MIN([1]!Table1[[#This Row],[Column1]:[Column3]])</f>
        <v>1</v>
      </c>
      <c r="C35" s="7">
        <f>MAX([1]!Table1[[#This Row],[Column1]:[Column3]])</f>
        <v>22</v>
      </c>
      <c r="D35" s="7"/>
      <c r="E35" s="7">
        <v>3</v>
      </c>
      <c r="F35" s="7">
        <v>113.11</v>
      </c>
    </row>
    <row r="36" spans="1:6" x14ac:dyDescent="0.3">
      <c r="A36" s="6">
        <v>35</v>
      </c>
      <c r="B36" s="9">
        <f>MIN([1]!Table1[[#This Row],[Column1]:[Column3]])</f>
        <v>1</v>
      </c>
      <c r="C36" s="9">
        <f>MAX([1]!Table1[[#This Row],[Column1]:[Column3]])</f>
        <v>29</v>
      </c>
      <c r="D36" s="9"/>
      <c r="E36" s="9">
        <v>6</v>
      </c>
      <c r="F36" s="9">
        <v>699.6</v>
      </c>
    </row>
    <row r="37" spans="1:6" x14ac:dyDescent="0.3">
      <c r="A37" s="8">
        <v>36</v>
      </c>
      <c r="B37" s="7">
        <f>MIN([1]!Table1[[#This Row],[Column1]:[Column3]])</f>
        <v>1</v>
      </c>
      <c r="C37" s="7">
        <f>MAX([1]!Table1[[#This Row],[Column1]:[Column3]])</f>
        <v>30</v>
      </c>
      <c r="D37" s="7"/>
      <c r="E37" s="11">
        <v>6</v>
      </c>
      <c r="F37" s="7">
        <v>150</v>
      </c>
    </row>
    <row r="38" spans="1:6" x14ac:dyDescent="0.3">
      <c r="A38" s="6">
        <v>37</v>
      </c>
      <c r="B38" s="9">
        <f>MIN([1]!Table1[[#This Row],[Column1]:[Column3]])</f>
        <v>1</v>
      </c>
      <c r="C38" s="9">
        <f>MAX([1]!Table1[[#This Row],[Column1]:[Column3]])</f>
        <v>31</v>
      </c>
      <c r="D38" s="9"/>
      <c r="E38" s="9">
        <v>6</v>
      </c>
      <c r="F38" s="9">
        <v>284.5</v>
      </c>
    </row>
    <row r="39" spans="1:6" x14ac:dyDescent="0.3">
      <c r="A39" s="8">
        <v>38</v>
      </c>
      <c r="B39" s="7">
        <f>MIN([1]!Table1[[#This Row],[Column1]:[Column3]])</f>
        <v>1</v>
      </c>
      <c r="C39" s="7">
        <f>MAX([1]!Table1[[#This Row],[Column1]:[Column3]])</f>
        <v>32</v>
      </c>
      <c r="D39" s="7"/>
      <c r="E39" s="7">
        <v>5</v>
      </c>
      <c r="F39" s="7">
        <v>135</v>
      </c>
    </row>
    <row r="40" spans="1:6" x14ac:dyDescent="0.3">
      <c r="A40" s="6">
        <v>39</v>
      </c>
      <c r="B40" s="9">
        <f>MIN([1]!Table1[[#This Row],[Column1]:[Column3]])</f>
        <v>1</v>
      </c>
      <c r="C40" s="9">
        <f>MAX([1]!Table1[[#This Row],[Column1]:[Column3]])</f>
        <v>37</v>
      </c>
      <c r="D40" s="9"/>
      <c r="E40" s="9">
        <v>10</v>
      </c>
      <c r="F40" s="9">
        <v>165</v>
      </c>
    </row>
    <row r="41" spans="1:6" x14ac:dyDescent="0.3">
      <c r="A41" s="8">
        <v>40</v>
      </c>
      <c r="B41" s="7">
        <f>MIN([1]!Table1[[#This Row],[Column1]:[Column3]])</f>
        <v>2</v>
      </c>
      <c r="C41" s="7">
        <f>MAX([1]!Table1[[#This Row],[Column1]:[Column3]])</f>
        <v>4</v>
      </c>
      <c r="D41" s="7"/>
      <c r="E41" s="7">
        <v>6</v>
      </c>
      <c r="F41" s="7">
        <v>277</v>
      </c>
    </row>
    <row r="42" spans="1:6" x14ac:dyDescent="0.3">
      <c r="A42" s="6">
        <v>41</v>
      </c>
      <c r="B42" s="9">
        <f>MIN([1]!Table1[[#This Row],[Column1]:[Column3]])</f>
        <v>2</v>
      </c>
      <c r="C42" s="9">
        <f>MAX([1]!Table1[[#This Row],[Column1]:[Column3]])</f>
        <v>4</v>
      </c>
      <c r="D42" s="9">
        <v>7</v>
      </c>
      <c r="E42" s="10">
        <v>8</v>
      </c>
      <c r="F42" s="9">
        <v>101.11</v>
      </c>
    </row>
    <row r="43" spans="1:6" x14ac:dyDescent="0.3">
      <c r="A43" s="8">
        <v>42</v>
      </c>
      <c r="B43" s="7">
        <f>MIN([1]!Table1[[#This Row],[Column1]:[Column3]])</f>
        <v>2</v>
      </c>
      <c r="C43" s="7">
        <f>MAX([1]!Table1[[#This Row],[Column1]:[Column3]])</f>
        <v>9</v>
      </c>
      <c r="D43" s="7"/>
      <c r="E43" s="11">
        <v>6</v>
      </c>
      <c r="F43" s="7">
        <v>894</v>
      </c>
    </row>
    <row r="44" spans="1:6" x14ac:dyDescent="0.3">
      <c r="A44" s="6">
        <v>43</v>
      </c>
      <c r="B44" s="9">
        <f>MIN([1]!Table1[[#This Row],[Column1]:[Column3]])</f>
        <v>2</v>
      </c>
      <c r="C44" s="9">
        <f>MAX([1]!Table1[[#This Row],[Column1]:[Column3]])</f>
        <v>12</v>
      </c>
      <c r="D44" s="9"/>
      <c r="E44" s="10">
        <v>6</v>
      </c>
      <c r="F44" s="9">
        <v>350</v>
      </c>
    </row>
    <row r="45" spans="1:6" x14ac:dyDescent="0.3">
      <c r="A45" s="8">
        <v>44</v>
      </c>
      <c r="B45" s="7">
        <f>MIN([1]!Table1[[#This Row],[Column1]:[Column3]])</f>
        <v>2</v>
      </c>
      <c r="C45" s="7">
        <f>MAX([1]!Table1[[#This Row],[Column1]:[Column3]])</f>
        <v>12</v>
      </c>
      <c r="D45" s="7"/>
      <c r="E45" s="7"/>
      <c r="F45" s="7">
        <v>198</v>
      </c>
    </row>
    <row r="46" spans="1:6" x14ac:dyDescent="0.3">
      <c r="A46" s="6">
        <v>45</v>
      </c>
      <c r="B46" s="9">
        <f>MIN([1]!Table1[[#This Row],[Column1]:[Column3]])</f>
        <v>2</v>
      </c>
      <c r="C46" s="9">
        <f>MAX([1]!Table1[[#This Row],[Column1]:[Column3]])</f>
        <v>13</v>
      </c>
      <c r="D46" s="9"/>
      <c r="E46" s="10">
        <v>8</v>
      </c>
      <c r="F46" s="9">
        <v>280</v>
      </c>
    </row>
    <row r="47" spans="1:6" x14ac:dyDescent="0.3">
      <c r="A47" s="8">
        <v>46</v>
      </c>
      <c r="B47" s="7">
        <f>MIN([1]!Table1[[#This Row],[Column1]:[Column3]])</f>
        <v>2</v>
      </c>
      <c r="C47" s="7">
        <f>MAX([1]!Table1[[#This Row],[Column1]:[Column3]])</f>
        <v>14</v>
      </c>
      <c r="D47" s="7">
        <v>7</v>
      </c>
      <c r="E47" s="11">
        <v>8</v>
      </c>
      <c r="F47" s="7">
        <v>280</v>
      </c>
    </row>
    <row r="48" spans="1:6" x14ac:dyDescent="0.3">
      <c r="A48" s="6">
        <v>47</v>
      </c>
      <c r="B48" s="9">
        <f>MIN([1]!Table1[[#This Row],[Column1]:[Column3]])</f>
        <v>2</v>
      </c>
      <c r="C48" s="9">
        <f>MAX([1]!Table1[[#This Row],[Column1]:[Column3]])</f>
        <v>15</v>
      </c>
      <c r="D48" s="9"/>
      <c r="E48" s="9">
        <v>6</v>
      </c>
      <c r="F48" s="9">
        <v>227</v>
      </c>
    </row>
    <row r="49" spans="1:6" x14ac:dyDescent="0.3">
      <c r="A49" s="8">
        <v>48</v>
      </c>
      <c r="B49" s="7">
        <f>MIN([1]!Table1[[#This Row],[Column1]:[Column3]])</f>
        <v>2</v>
      </c>
      <c r="C49" s="7">
        <f>MAX([1]!Table1[[#This Row],[Column1]:[Column3]])</f>
        <v>27</v>
      </c>
      <c r="D49" s="7"/>
      <c r="E49" s="7">
        <v>10</v>
      </c>
      <c r="F49" s="7">
        <v>165</v>
      </c>
    </row>
    <row r="50" spans="1:6" x14ac:dyDescent="0.3">
      <c r="A50" s="6">
        <v>49</v>
      </c>
      <c r="B50" s="9">
        <f>MIN([1]!Table1[[#This Row],[Column1]:[Column3]])</f>
        <v>2</v>
      </c>
      <c r="C50" s="9">
        <f>MAX([1]!Table1[[#This Row],[Column1]:[Column3]])</f>
        <v>32</v>
      </c>
      <c r="D50" s="9"/>
      <c r="E50" s="9">
        <v>6</v>
      </c>
      <c r="F50" s="9">
        <v>145</v>
      </c>
    </row>
    <row r="51" spans="1:6" x14ac:dyDescent="0.3">
      <c r="A51" s="8">
        <v>50</v>
      </c>
      <c r="B51" s="7">
        <f>MIN([1]!Table1[[#This Row],[Column1]:[Column3]])</f>
        <v>2</v>
      </c>
      <c r="C51" s="7">
        <f>MAX([1]!Table1[[#This Row],[Column1]:[Column3]])</f>
        <v>37</v>
      </c>
      <c r="D51" s="7">
        <v>7</v>
      </c>
      <c r="E51" s="7">
        <v>8</v>
      </c>
      <c r="F51" s="7">
        <v>390</v>
      </c>
    </row>
    <row r="52" spans="1:6" x14ac:dyDescent="0.3">
      <c r="A52" s="6">
        <v>51</v>
      </c>
      <c r="B52" s="9">
        <f>MIN([1]!Table1[[#This Row],[Column1]:[Column3]])</f>
        <v>3</v>
      </c>
      <c r="C52" s="9">
        <f>MAX([1]!Table1[[#This Row],[Column1]:[Column3]])</f>
        <v>4</v>
      </c>
      <c r="D52" s="9"/>
      <c r="E52" s="9">
        <v>8</v>
      </c>
      <c r="F52" s="9">
        <v>15</v>
      </c>
    </row>
    <row r="53" spans="1:6" x14ac:dyDescent="0.3">
      <c r="A53" s="8">
        <v>52</v>
      </c>
      <c r="B53" s="7">
        <f>MIN([1]!Table1[[#This Row],[Column1]:[Column3]])</f>
        <v>3</v>
      </c>
      <c r="C53" s="7">
        <f>MAX([1]!Table1[[#This Row],[Column1]:[Column3]])</f>
        <v>4</v>
      </c>
      <c r="D53" s="7">
        <v>7</v>
      </c>
      <c r="E53" s="11">
        <v>8</v>
      </c>
      <c r="F53" s="7">
        <v>88</v>
      </c>
    </row>
    <row r="54" spans="1:6" x14ac:dyDescent="0.3">
      <c r="A54" s="6">
        <v>53</v>
      </c>
      <c r="B54" s="9">
        <f>MIN([1]!Table1[[#This Row],[Column1]:[Column3]])</f>
        <v>3</v>
      </c>
      <c r="C54" s="9">
        <f>MAX([1]!Table1[[#This Row],[Column1]:[Column3]])</f>
        <v>11</v>
      </c>
      <c r="D54" s="9"/>
      <c r="E54" s="10">
        <v>8</v>
      </c>
      <c r="F54" s="9">
        <v>88</v>
      </c>
    </row>
    <row r="55" spans="1:6" x14ac:dyDescent="0.3">
      <c r="A55" s="8">
        <v>54</v>
      </c>
      <c r="B55" s="7">
        <f>MIN([1]!Table1[[#This Row],[Column1]:[Column3]])</f>
        <v>3</v>
      </c>
      <c r="C55" s="7">
        <f>MAX([1]!Table1[[#This Row],[Column1]:[Column3]])</f>
        <v>12</v>
      </c>
      <c r="D55" s="7">
        <v>6</v>
      </c>
      <c r="E55" s="7">
        <v>6</v>
      </c>
      <c r="F55" s="7">
        <v>285</v>
      </c>
    </row>
    <row r="56" spans="1:6" x14ac:dyDescent="0.3">
      <c r="A56" s="6">
        <v>55</v>
      </c>
      <c r="B56" s="9">
        <f>MIN([1]!Table1[[#This Row],[Column1]:[Column3]])</f>
        <v>3</v>
      </c>
      <c r="C56" s="9">
        <f>MAX([1]!Table1[[#This Row],[Column1]:[Column3]])</f>
        <v>12</v>
      </c>
      <c r="D56" s="9"/>
      <c r="E56" s="9">
        <v>6</v>
      </c>
      <c r="F56" s="9">
        <v>285</v>
      </c>
    </row>
    <row r="57" spans="1:6" x14ac:dyDescent="0.3">
      <c r="A57" s="8">
        <v>56</v>
      </c>
      <c r="B57" s="7">
        <f>MIN([1]!Table1[[#This Row],[Column1]:[Column3]])</f>
        <v>3</v>
      </c>
      <c r="C57" s="7">
        <f>MAX([1]!Table1[[#This Row],[Column1]:[Column3]])</f>
        <v>12</v>
      </c>
      <c r="D57" s="7"/>
      <c r="E57" s="7">
        <v>4</v>
      </c>
      <c r="F57" s="7">
        <v>156</v>
      </c>
    </row>
    <row r="58" spans="1:6" x14ac:dyDescent="0.3">
      <c r="A58" s="6">
        <v>57</v>
      </c>
      <c r="B58" s="7">
        <f>MIN([1]!Table1[[#This Row],[Column1]:[Column3]])</f>
        <v>3</v>
      </c>
      <c r="C58" s="7">
        <f>MAX([1]!Table1[[#This Row],[Column1]:[Column3]])</f>
        <v>12</v>
      </c>
      <c r="D58" s="7"/>
      <c r="E58" s="11">
        <v>3</v>
      </c>
      <c r="F58" s="7">
        <v>90</v>
      </c>
    </row>
    <row r="59" spans="1:6" x14ac:dyDescent="0.3">
      <c r="A59" s="8">
        <v>58</v>
      </c>
      <c r="B59" s="9">
        <f>MIN([1]!Table1[[#This Row],[Column1]:[Column3]])</f>
        <v>3</v>
      </c>
      <c r="C59" s="9">
        <f>MAX([1]!Table1[[#This Row],[Column1]:[Column3]])</f>
        <v>13</v>
      </c>
      <c r="D59" s="9"/>
      <c r="E59" s="9">
        <v>6</v>
      </c>
      <c r="F59" s="9">
        <v>156</v>
      </c>
    </row>
    <row r="60" spans="1:6" x14ac:dyDescent="0.3">
      <c r="A60" s="6">
        <v>59</v>
      </c>
      <c r="B60" s="7">
        <f>MIN([1]!Table1[[#This Row],[Column1]:[Column3]])</f>
        <v>3</v>
      </c>
      <c r="C60" s="7">
        <f>MAX([1]!Table1[[#This Row],[Column1]:[Column3]])</f>
        <v>13</v>
      </c>
      <c r="D60" s="7">
        <v>6</v>
      </c>
      <c r="E60" s="7">
        <v>6</v>
      </c>
      <c r="F60" s="7">
        <v>137</v>
      </c>
    </row>
    <row r="61" spans="1:6" x14ac:dyDescent="0.3">
      <c r="A61" s="8">
        <v>60</v>
      </c>
      <c r="B61" s="9">
        <f>MIN([1]!Table1[[#This Row],[Column1]:[Column3]])</f>
        <v>3</v>
      </c>
      <c r="C61" s="9">
        <f>MAX([1]!Table1[[#This Row],[Column1]:[Column3]])</f>
        <v>14</v>
      </c>
      <c r="D61" s="9"/>
      <c r="E61" s="9">
        <v>6</v>
      </c>
      <c r="F61" s="9">
        <v>496.79</v>
      </c>
    </row>
    <row r="62" spans="1:6" x14ac:dyDescent="0.3">
      <c r="A62" s="6">
        <v>61</v>
      </c>
      <c r="B62" s="7">
        <f>MIN([1]!Table1[[#This Row],[Column1]:[Column3]])</f>
        <v>3</v>
      </c>
      <c r="C62" s="7">
        <f>MAX([1]!Table1[[#This Row],[Column1]:[Column3]])</f>
        <v>14</v>
      </c>
      <c r="D62" s="7"/>
      <c r="E62" s="7">
        <v>4</v>
      </c>
      <c r="F62" s="7">
        <v>462</v>
      </c>
    </row>
    <row r="63" spans="1:6" x14ac:dyDescent="0.3">
      <c r="A63" s="8">
        <v>62</v>
      </c>
      <c r="B63" s="9">
        <f>MIN([1]!Table1[[#This Row],[Column1]:[Column3]])</f>
        <v>3</v>
      </c>
      <c r="C63" s="9">
        <f>MAX([1]!Table1[[#This Row],[Column1]:[Column3]])</f>
        <v>21</v>
      </c>
      <c r="D63" s="9"/>
      <c r="E63" s="10">
        <v>4</v>
      </c>
      <c r="F63" s="9">
        <v>504.822</v>
      </c>
    </row>
    <row r="64" spans="1:6" x14ac:dyDescent="0.3">
      <c r="A64" s="6">
        <v>63</v>
      </c>
      <c r="B64" s="7">
        <f>MIN([1]!Table1[[#This Row],[Column1]:[Column3]])</f>
        <v>3</v>
      </c>
      <c r="C64" s="7">
        <f>MAX([1]!Table1[[#This Row],[Column1]:[Column3]])</f>
        <v>28</v>
      </c>
      <c r="D64" s="7"/>
      <c r="E64" s="11">
        <v>4</v>
      </c>
      <c r="F64" s="7">
        <v>328</v>
      </c>
    </row>
    <row r="65" spans="1:6" x14ac:dyDescent="0.3">
      <c r="A65" s="8">
        <v>64</v>
      </c>
      <c r="B65" s="9">
        <f>MIN([1]!Table1[[#This Row],[Column1]:[Column3]])</f>
        <v>3</v>
      </c>
      <c r="C65" s="9">
        <f>MAX([1]!Table1[[#This Row],[Column1]:[Column3]])</f>
        <v>31</v>
      </c>
      <c r="D65" s="9"/>
      <c r="E65" s="9">
        <v>3</v>
      </c>
      <c r="F65" s="9">
        <v>120</v>
      </c>
    </row>
    <row r="66" spans="1:6" x14ac:dyDescent="0.3">
      <c r="A66" s="6">
        <v>65</v>
      </c>
      <c r="B66" s="9">
        <f>MIN([1]!Table1[[#This Row],[Column1]:[Column3]])</f>
        <v>3</v>
      </c>
      <c r="C66" s="9">
        <f>MAX([1]!Table1[[#This Row],[Column1]:[Column3]])</f>
        <v>32</v>
      </c>
      <c r="D66" s="9">
        <v>7</v>
      </c>
      <c r="E66" s="10">
        <v>8</v>
      </c>
      <c r="F66" s="9">
        <v>80</v>
      </c>
    </row>
    <row r="67" spans="1:6" x14ac:dyDescent="0.3">
      <c r="A67" s="8">
        <v>66</v>
      </c>
      <c r="B67" s="7">
        <f>MIN([1]!Table1[[#This Row],[Column1]:[Column3]])</f>
        <v>3</v>
      </c>
      <c r="C67" s="7">
        <f>MAX([1]!Table1[[#This Row],[Column1]:[Column3]])</f>
        <v>36</v>
      </c>
      <c r="D67" s="7"/>
      <c r="E67" s="11">
        <v>4</v>
      </c>
      <c r="F67" s="7">
        <v>65</v>
      </c>
    </row>
    <row r="68" spans="1:6" x14ac:dyDescent="0.3">
      <c r="A68" s="6">
        <v>67</v>
      </c>
      <c r="B68" s="7">
        <f>MIN([1]!Table1[[#This Row],[Column1]:[Column3]])</f>
        <v>3</v>
      </c>
      <c r="C68" s="7">
        <f>MAX([1]!Table1[[#This Row],[Column1]:[Column3]])</f>
        <v>37</v>
      </c>
      <c r="D68" s="7"/>
      <c r="E68" s="7">
        <v>3</v>
      </c>
      <c r="F68" s="7">
        <v>113.11</v>
      </c>
    </row>
    <row r="69" spans="1:6" x14ac:dyDescent="0.3">
      <c r="A69" s="8">
        <v>68</v>
      </c>
      <c r="B69" s="7">
        <f>MIN([1]!Table1[[#This Row],[Column1]:[Column3]])</f>
        <v>3</v>
      </c>
      <c r="C69" s="7">
        <f>MAX([1]!Table1[[#This Row],[Column1]:[Column3]])</f>
        <v>37</v>
      </c>
      <c r="D69" s="7"/>
      <c r="E69" s="7">
        <v>4</v>
      </c>
      <c r="F69" s="7">
        <v>60</v>
      </c>
    </row>
    <row r="70" spans="1:6" x14ac:dyDescent="0.3">
      <c r="A70" s="6">
        <v>69</v>
      </c>
      <c r="B70" s="7">
        <f>MIN([1]!Table1[[#This Row],[Column1]:[Column3]])</f>
        <v>4</v>
      </c>
      <c r="C70" s="7">
        <f>MAX([1]!Table1[[#This Row],[Column1]:[Column3]])</f>
        <v>5</v>
      </c>
      <c r="D70" s="7"/>
      <c r="E70" s="11">
        <v>5</v>
      </c>
      <c r="F70" s="7">
        <v>135.078</v>
      </c>
    </row>
    <row r="71" spans="1:6" x14ac:dyDescent="0.3">
      <c r="A71" s="8">
        <v>70</v>
      </c>
      <c r="B71" s="9">
        <f>MIN([1]!Table1[[#This Row],[Column1]:[Column3]])</f>
        <v>4</v>
      </c>
      <c r="C71" s="9">
        <f>MAX([1]!Table1[[#This Row],[Column1]:[Column3]])</f>
        <v>6</v>
      </c>
      <c r="D71" s="9"/>
      <c r="E71" s="10">
        <v>5</v>
      </c>
      <c r="F71" s="9">
        <v>120</v>
      </c>
    </row>
    <row r="72" spans="1:6" x14ac:dyDescent="0.3">
      <c r="A72" s="6">
        <v>71</v>
      </c>
      <c r="B72" s="7">
        <f>MIN([1]!Table1[[#This Row],[Column1]:[Column3]])</f>
        <v>4</v>
      </c>
      <c r="C72" s="7">
        <f>MAX([1]!Table1[[#This Row],[Column1]:[Column3]])</f>
        <v>16</v>
      </c>
      <c r="D72" s="7"/>
      <c r="E72" s="7">
        <v>5</v>
      </c>
      <c r="F72" s="7">
        <v>26.041</v>
      </c>
    </row>
    <row r="73" spans="1:6" x14ac:dyDescent="0.3">
      <c r="A73" s="8">
        <v>72</v>
      </c>
      <c r="B73" s="9">
        <f>MIN([1]!Table1[[#This Row],[Column1]:[Column3]])</f>
        <v>4</v>
      </c>
      <c r="C73" s="9">
        <f>MAX([1]!Table1[[#This Row],[Column1]:[Column3]])</f>
        <v>17</v>
      </c>
      <c r="D73" s="9"/>
      <c r="E73" s="9">
        <v>5</v>
      </c>
      <c r="F73" s="9">
        <v>140.36199999999999</v>
      </c>
    </row>
    <row r="74" spans="1:6" x14ac:dyDescent="0.3">
      <c r="A74" s="6">
        <v>73</v>
      </c>
      <c r="B74" s="9">
        <f>MIN([1]!Table1[[#This Row],[Column1]:[Column3]])</f>
        <v>4</v>
      </c>
      <c r="C74" s="9">
        <f>MAX([1]!Table1[[#This Row],[Column1]:[Column3]])</f>
        <v>22</v>
      </c>
      <c r="D74" s="9"/>
      <c r="E74" s="9">
        <v>4</v>
      </c>
      <c r="F74" s="9">
        <v>94</v>
      </c>
    </row>
    <row r="75" spans="1:6" x14ac:dyDescent="0.3">
      <c r="A75" s="8">
        <v>74</v>
      </c>
      <c r="B75" s="9">
        <f>MIN([1]!Table1[[#This Row],[Column1]:[Column3]])</f>
        <v>4</v>
      </c>
      <c r="C75" s="9">
        <f>MAX([1]!Table1[[#This Row],[Column1]:[Column3]])</f>
        <v>27</v>
      </c>
      <c r="D75" s="9"/>
      <c r="E75" s="9">
        <v>6</v>
      </c>
      <c r="F75" s="9">
        <v>160</v>
      </c>
    </row>
    <row r="76" spans="1:6" x14ac:dyDescent="0.3">
      <c r="A76" s="6">
        <v>75</v>
      </c>
      <c r="B76" s="7">
        <f>MIN([1]!Table1[[#This Row],[Column1]:[Column3]])</f>
        <v>4</v>
      </c>
      <c r="C76" s="7">
        <f>MAX([1]!Table1[[#This Row],[Column1]:[Column3]])</f>
        <v>31</v>
      </c>
      <c r="D76" s="7"/>
      <c r="E76" s="11">
        <v>6</v>
      </c>
      <c r="F76" s="7">
        <v>388</v>
      </c>
    </row>
    <row r="77" spans="1:6" x14ac:dyDescent="0.3">
      <c r="A77" s="8">
        <v>76</v>
      </c>
      <c r="B77" s="7">
        <f>MIN([1]!Table1[[#This Row],[Column1]:[Column3]])</f>
        <v>4</v>
      </c>
      <c r="C77" s="7">
        <f>MAX([1]!Table1[[#This Row],[Column1]:[Column3]])</f>
        <v>32</v>
      </c>
      <c r="D77" s="7"/>
      <c r="E77" s="11">
        <v>3</v>
      </c>
      <c r="F77" s="7">
        <v>81.680999999999997</v>
      </c>
    </row>
    <row r="78" spans="1:6" x14ac:dyDescent="0.3">
      <c r="A78" s="6">
        <v>77</v>
      </c>
      <c r="B78" s="9">
        <f>MIN([1]!Table1[[#This Row],[Column1]:[Column3]])</f>
        <v>5</v>
      </c>
      <c r="C78" s="9">
        <f>MAX([1]!Table1[[#This Row],[Column1]:[Column3]])</f>
        <v>20</v>
      </c>
      <c r="D78" s="9"/>
      <c r="E78" s="10">
        <v>6</v>
      </c>
      <c r="F78" s="9">
        <v>326.90800000000002</v>
      </c>
    </row>
    <row r="79" spans="1:6" x14ac:dyDescent="0.3">
      <c r="A79" s="8">
        <v>78</v>
      </c>
      <c r="B79" s="9">
        <f>MIN([1]!Table1[[#This Row],[Column1]:[Column3]])</f>
        <v>6</v>
      </c>
      <c r="C79" s="9">
        <f>MAX([1]!Table1[[#This Row],[Column1]:[Column3]])</f>
        <v>17</v>
      </c>
      <c r="D79" s="9"/>
      <c r="E79" s="9">
        <v>3</v>
      </c>
      <c r="F79" s="9">
        <v>18.850000000000001</v>
      </c>
    </row>
    <row r="80" spans="1:6" x14ac:dyDescent="0.3">
      <c r="A80" s="6">
        <v>79</v>
      </c>
      <c r="B80" s="7">
        <f>MIN([1]!Table1[[#This Row],[Column1]:[Column3]])</f>
        <v>6</v>
      </c>
      <c r="C80" s="7">
        <f>MAX([1]!Table1[[#This Row],[Column1]:[Column3]])</f>
        <v>18</v>
      </c>
      <c r="D80" s="7"/>
      <c r="E80" s="7">
        <v>3</v>
      </c>
      <c r="F80" s="7">
        <v>111.98</v>
      </c>
    </row>
    <row r="81" spans="1:6" x14ac:dyDescent="0.3">
      <c r="A81" s="8">
        <v>80</v>
      </c>
      <c r="B81" s="9">
        <f>MIN([1]!Table1[[#This Row],[Column1]:[Column3]])</f>
        <v>6</v>
      </c>
      <c r="C81" s="9">
        <f>MAX([1]!Table1[[#This Row],[Column1]:[Column3]])</f>
        <v>32</v>
      </c>
      <c r="D81" s="9"/>
      <c r="E81" s="9">
        <v>3</v>
      </c>
      <c r="F81" s="9">
        <v>62.454000000000001</v>
      </c>
    </row>
    <row r="82" spans="1:6" x14ac:dyDescent="0.3">
      <c r="A82" s="6">
        <v>81</v>
      </c>
      <c r="B82" s="7">
        <f>MIN([1]!Table1[[#This Row],[Column1]:[Column3]])</f>
        <v>7</v>
      </c>
      <c r="C82" s="7">
        <f>MAX([1]!Table1[[#This Row],[Column1]:[Column3]])</f>
        <v>8</v>
      </c>
      <c r="D82" s="7"/>
      <c r="E82" s="11">
        <v>3</v>
      </c>
      <c r="F82" s="7">
        <v>46.176000000000002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C036F-0724-4CD4-B3C0-3675E61B7679}">
  <dimension ref="A1:H4"/>
  <sheetViews>
    <sheetView workbookViewId="0">
      <selection activeCell="C2" sqref="C2"/>
    </sheetView>
  </sheetViews>
  <sheetFormatPr defaultRowHeight="14.4" x14ac:dyDescent="0.3"/>
  <cols>
    <col min="2" max="2" width="15.21875" customWidth="1"/>
    <col min="3" max="3" width="14.77734375" customWidth="1"/>
    <col min="4" max="4" width="11.5546875" customWidth="1"/>
    <col min="5" max="5" width="12.5546875" customWidth="1"/>
    <col min="6" max="6" width="17.6640625" customWidth="1"/>
    <col min="7" max="7" width="14.44140625" customWidth="1"/>
    <col min="8" max="8" width="13" customWidth="1"/>
  </cols>
  <sheetData>
    <row r="1" spans="1:8" x14ac:dyDescent="0.3">
      <c r="A1" s="4" t="s">
        <v>13</v>
      </c>
      <c r="B1" s="3" t="s">
        <v>122</v>
      </c>
      <c r="C1" s="3" t="s">
        <v>10</v>
      </c>
      <c r="D1" s="3" t="s">
        <v>6</v>
      </c>
      <c r="E1" s="3" t="s">
        <v>3</v>
      </c>
      <c r="F1" s="3" t="s">
        <v>2</v>
      </c>
      <c r="G1" s="3" t="s">
        <v>4</v>
      </c>
      <c r="H1" s="5" t="s">
        <v>0</v>
      </c>
    </row>
    <row r="2" spans="1:8" x14ac:dyDescent="0.3">
      <c r="A2" s="8">
        <v>1</v>
      </c>
      <c r="B2" s="9">
        <v>6</v>
      </c>
      <c r="C2" s="9">
        <v>18</v>
      </c>
      <c r="D2" s="9"/>
      <c r="E2" s="9">
        <v>4</v>
      </c>
      <c r="F2" s="9">
        <v>163.37</v>
      </c>
    </row>
    <row r="3" spans="1:8" x14ac:dyDescent="0.3">
      <c r="A3" s="8">
        <v>2</v>
      </c>
      <c r="B3" s="9">
        <v>9</v>
      </c>
      <c r="C3" s="9">
        <v>25</v>
      </c>
      <c r="D3" s="9"/>
      <c r="E3" s="9">
        <v>3</v>
      </c>
      <c r="F3" s="9">
        <v>125.62</v>
      </c>
    </row>
    <row r="4" spans="1:8" x14ac:dyDescent="0.3">
      <c r="A4" s="8">
        <v>3</v>
      </c>
      <c r="B4" s="9">
        <v>10</v>
      </c>
      <c r="C4" s="9">
        <v>26</v>
      </c>
      <c r="D4" s="9"/>
      <c r="E4" s="9">
        <v>3</v>
      </c>
      <c r="F4" s="9">
        <v>61.689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BOM</vt:lpstr>
      <vt:lpstr>DRAWINGS</vt:lpstr>
      <vt:lpstr>Master Sheet</vt:lpstr>
      <vt:lpstr>Sub-Assembly Fixture 1</vt:lpstr>
      <vt:lpstr>Sub-Assembly Fixture 2</vt:lpstr>
      <vt:lpstr>Tacking Fixture</vt:lpstr>
      <vt:lpstr>Full Welding Manipulator</vt:lpstr>
      <vt:lpstr>Post Welding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naysh</dc:creator>
  <cp:lastModifiedBy>naysh</cp:lastModifiedBy>
  <dcterms:created xsi:type="dcterms:W3CDTF">2022-06-11T04:37:56Z</dcterms:created>
  <dcterms:modified xsi:type="dcterms:W3CDTF">2022-07-10T04:46:32Z</dcterms:modified>
</cp:coreProperties>
</file>