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sh\Desktop\VSM MINI EX\WA\"/>
    </mc:Choice>
  </mc:AlternateContent>
  <xr:revisionPtr revIDLastSave="0" documentId="13_ncr:1_{94005379-CFCB-4978-BAD5-3903308D3AE8}" xr6:coauthVersionLast="47" xr6:coauthVersionMax="47" xr10:uidLastSave="{00000000-0000-0000-0000-000000000000}"/>
  <bookViews>
    <workbookView xWindow="-108" yWindow="-108" windowWidth="23256" windowHeight="12576" activeTab="3" xr2:uid="{F02CA99E-58D3-4B82-8759-CFF95CB94FFD}"/>
  </bookViews>
  <sheets>
    <sheet name="Welding" sheetId="3" r:id="rId1"/>
    <sheet name="tacking fixture" sheetId="1" r:id="rId2"/>
    <sheet name="post welding" sheetId="5" r:id="rId3"/>
    <sheet name="quality check " sheetId="2" r:id="rId4"/>
    <sheet name="sub assembl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5" l="1"/>
  <c r="H92" i="3"/>
  <c r="G92" i="3"/>
  <c r="C92" i="3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0" i="5"/>
  <c r="F81" i="3"/>
  <c r="F82" i="3"/>
  <c r="F83" i="3"/>
  <c r="F84" i="3"/>
  <c r="F85" i="3"/>
  <c r="F86" i="3"/>
  <c r="F80" i="3"/>
  <c r="F79" i="3"/>
  <c r="F7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87" i="3" s="1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9" i="3"/>
  <c r="K100" i="1"/>
  <c r="D19" i="5"/>
  <c r="D18" i="5"/>
  <c r="D17" i="5"/>
  <c r="D16" i="5"/>
  <c r="E16" i="5" s="1"/>
  <c r="D15" i="5"/>
  <c r="D14" i="5"/>
  <c r="D13" i="5"/>
  <c r="D12" i="5"/>
  <c r="D11" i="5"/>
  <c r="D10" i="5"/>
  <c r="D9" i="5"/>
  <c r="D8" i="5"/>
  <c r="D7" i="5"/>
  <c r="D6" i="5"/>
  <c r="F96" i="1" l="1"/>
  <c r="E13" i="5"/>
  <c r="E12" i="5"/>
  <c r="E17" i="5"/>
  <c r="E10" i="5"/>
  <c r="E19" i="5"/>
  <c r="E11" i="5"/>
  <c r="E18" i="5"/>
  <c r="E8" i="5"/>
  <c r="E14" i="5"/>
  <c r="E9" i="5"/>
  <c r="E15" i="5"/>
  <c r="E6" i="5"/>
  <c r="E7" i="5"/>
  <c r="F3" i="2" l="1"/>
  <c r="F4" i="2"/>
  <c r="F5" i="2"/>
  <c r="F6" i="2"/>
  <c r="F7" i="2"/>
  <c r="F8" i="2"/>
  <c r="F9" i="2"/>
  <c r="F2" i="2"/>
  <c r="F11" i="2" s="1"/>
</calcChain>
</file>

<file path=xl/sharedStrings.xml><?xml version="1.0" encoding="utf-8"?>
<sst xmlns="http://schemas.openxmlformats.org/spreadsheetml/2006/main" count="540" uniqueCount="162">
  <si>
    <t>S.No</t>
  </si>
  <si>
    <t>Activity name</t>
  </si>
  <si>
    <t>Duration(sec)</t>
  </si>
  <si>
    <t>VA/NVA</t>
  </si>
  <si>
    <t xml:space="preserve">Scope of improvement </t>
  </si>
  <si>
    <t>starting time (sec)</t>
  </si>
  <si>
    <t xml:space="preserve"> Ending time(sec)</t>
  </si>
  <si>
    <t>Action description</t>
  </si>
  <si>
    <t>Walk</t>
  </si>
  <si>
    <t>Movement for lifting part</t>
  </si>
  <si>
    <t>moving to take crane pendant</t>
  </si>
  <si>
    <t>Clamp tackle</t>
  </si>
  <si>
    <t>Lift</t>
  </si>
  <si>
    <t>Remove tackle</t>
  </si>
  <si>
    <t xml:space="preserve">removing crane tackle </t>
  </si>
  <si>
    <t>attaching tackle to plate placed over the required bottom plate</t>
  </si>
  <si>
    <t>Loading the plate to ground</t>
  </si>
  <si>
    <t>talk</t>
  </si>
  <si>
    <t>walk</t>
  </si>
  <si>
    <t xml:space="preserve">moving to take required plate </t>
  </si>
  <si>
    <t>attach tackle to the base plate</t>
  </si>
  <si>
    <t>loading of part to the tack fixture</t>
  </si>
  <si>
    <t xml:space="preserve">Lift </t>
  </si>
  <si>
    <t xml:space="preserve">placing </t>
  </si>
  <si>
    <t>placing part to tacking fixture</t>
  </si>
  <si>
    <t xml:space="preserve">removing tackle from base plate </t>
  </si>
  <si>
    <t>to take crane pendent to take sub assembly</t>
  </si>
  <si>
    <t>clamping tackle to the sub assembly</t>
  </si>
  <si>
    <t xml:space="preserve">lifting and placing </t>
  </si>
  <si>
    <t>remove tackle</t>
  </si>
  <si>
    <t>lifting the  sub assembly and load it to the base plate of tacking fixture</t>
  </si>
  <si>
    <t>removing tackle from subassembly</t>
  </si>
  <si>
    <t>measuring tap</t>
  </si>
  <si>
    <t>bring measuring tape</t>
  </si>
  <si>
    <t>measure</t>
  </si>
  <si>
    <t>measure the dimesions of placed sub assembly and placing it correct with hammer</t>
  </si>
  <si>
    <t>walk to other side of fixture to measure</t>
  </si>
  <si>
    <t>hammer</t>
  </si>
  <si>
    <t>fixing the sub assembly on base plate</t>
  </si>
  <si>
    <t xml:space="preserve">walk </t>
  </si>
  <si>
    <t>measure and fix</t>
  </si>
  <si>
    <t>meassure and fix</t>
  </si>
  <si>
    <t>taking parts</t>
  </si>
  <si>
    <t>taking parts and placing it to their places</t>
  </si>
  <si>
    <t>dimensions</t>
  </si>
  <si>
    <t>checking dimesions and placing sub assembly correct</t>
  </si>
  <si>
    <t>walk to bring the motor spline(401/C0284)</t>
  </si>
  <si>
    <t>placing the motor spline(401/C0284)</t>
  </si>
  <si>
    <t>bring electrode torch pipe from other station</t>
  </si>
  <si>
    <t>check</t>
  </si>
  <si>
    <t>checking jib boom and and manipulator</t>
  </si>
  <si>
    <t xml:space="preserve">walk to throgh away the used wire </t>
  </si>
  <si>
    <t>talking</t>
  </si>
  <si>
    <t>setting</t>
  </si>
  <si>
    <t xml:space="preserve">set jib boom welding time   </t>
  </si>
  <si>
    <t>sr.No</t>
  </si>
  <si>
    <t>Activity description</t>
  </si>
  <si>
    <t>starting time</t>
  </si>
  <si>
    <t>Ending time</t>
  </si>
  <si>
    <t>Duration</t>
  </si>
  <si>
    <t>Scope of improvement</t>
  </si>
  <si>
    <t>fix</t>
  </si>
  <si>
    <t>fixing electrode to the jib boom</t>
  </si>
  <si>
    <t>PPE</t>
  </si>
  <si>
    <t>wearing ppr kit</t>
  </si>
  <si>
    <t>hammering</t>
  </si>
  <si>
    <t xml:space="preserve">unloading </t>
  </si>
  <si>
    <t>unloading of fix from finish welding fix</t>
  </si>
  <si>
    <t>rotation</t>
  </si>
  <si>
    <t xml:space="preserve">waiting </t>
  </si>
  <si>
    <t xml:space="preserve">waiting for QC person </t>
  </si>
  <si>
    <t xml:space="preserve">QUALITY CHECK </t>
  </si>
  <si>
    <t xml:space="preserve">loading </t>
  </si>
  <si>
    <t>loading of fix on finish weld fix</t>
  </si>
  <si>
    <t>WALK</t>
  </si>
  <si>
    <t>Action Description</t>
  </si>
  <si>
    <t xml:space="preserve">Start time </t>
  </si>
  <si>
    <t>End Time</t>
  </si>
  <si>
    <t>Duration
    (sec)</t>
  </si>
  <si>
    <t>Crane time (sec)</t>
  </si>
  <si>
    <t>Jib time (sec)</t>
  </si>
  <si>
    <t>VA /NVA</t>
  </si>
  <si>
    <t>Grinder wheel changing</t>
  </si>
  <si>
    <t>NVA</t>
  </si>
  <si>
    <t xml:space="preserve">NVA movement </t>
  </si>
  <si>
    <t>wearing PPE</t>
  </si>
  <si>
    <t>Grinder setting</t>
  </si>
  <si>
    <t>Sprag removal using hammer</t>
  </si>
  <si>
    <t>SVA</t>
  </si>
  <si>
    <t xml:space="preserve">Grinding </t>
  </si>
  <si>
    <t>spatter removal</t>
  </si>
  <si>
    <t>Rotation of fixture at 90'</t>
  </si>
  <si>
    <t>Hammering</t>
  </si>
  <si>
    <t>Grinding</t>
  </si>
  <si>
    <t>SR.NO</t>
  </si>
  <si>
    <t>LOADING OF FIXTURE</t>
  </si>
  <si>
    <t>movement of jib boom to take torch</t>
  </si>
  <si>
    <t>welding(attaching 4 boss to slew frame)</t>
  </si>
  <si>
    <t xml:space="preserve">movement </t>
  </si>
  <si>
    <t>VA</t>
  </si>
  <si>
    <t xml:space="preserve"> CHILD PARTS </t>
  </si>
  <si>
    <t xml:space="preserve">moving to jib boom to take electrode </t>
  </si>
  <si>
    <t>weld</t>
  </si>
  <si>
    <t>clamping</t>
  </si>
  <si>
    <t xml:space="preserve">to bring key for fixing </t>
  </si>
  <si>
    <t xml:space="preserve">NVA MOVEMENT </t>
  </si>
  <si>
    <t>WELD</t>
  </si>
  <si>
    <t>TO BRING CHILD PART AND WELD ON ANOTHER FIX</t>
  </si>
  <si>
    <t>checking dimensions</t>
  </si>
  <si>
    <t xml:space="preserve">fixing </t>
  </si>
  <si>
    <t>welding</t>
  </si>
  <si>
    <t>moving to take child parts and clamp it</t>
  </si>
  <si>
    <t>check dimension and place it</t>
  </si>
  <si>
    <t>checking dimesions and place it</t>
  </si>
  <si>
    <t>moving to take child parts</t>
  </si>
  <si>
    <t>check and fix</t>
  </si>
  <si>
    <t xml:space="preserve">moving to take antispatter and spraying it </t>
  </si>
  <si>
    <t>moving to other side of the system and take parts</t>
  </si>
  <si>
    <t>moving to take child part</t>
  </si>
  <si>
    <t xml:space="preserve">moving to take child part </t>
  </si>
  <si>
    <t>dimension check and placing it</t>
  </si>
  <si>
    <t>dimension check and fixing it</t>
  </si>
  <si>
    <t xml:space="preserve">Total time </t>
  </si>
  <si>
    <t>Total time</t>
  </si>
  <si>
    <t xml:space="preserve">activity </t>
  </si>
  <si>
    <t>activity description</t>
  </si>
  <si>
    <t xml:space="preserve">starting time </t>
  </si>
  <si>
    <t xml:space="preserve">ending time </t>
  </si>
  <si>
    <t xml:space="preserve">Sr.no </t>
  </si>
  <si>
    <t>duration(sec)</t>
  </si>
  <si>
    <t>clamp tackle to the tacked part</t>
  </si>
  <si>
    <t>Weld</t>
  </si>
  <si>
    <t xml:space="preserve">Moving on top of fixture for welding </t>
  </si>
  <si>
    <t xml:space="preserve">fixing electrode </t>
  </si>
  <si>
    <t>change position for welding</t>
  </si>
  <si>
    <t xml:space="preserve">moving to opposite side of fixture </t>
  </si>
  <si>
    <t xml:space="preserve">rotation of the fixture </t>
  </si>
  <si>
    <t xml:space="preserve">movement of jib boom to take electrode  </t>
  </si>
  <si>
    <t xml:space="preserve">movement to the opposite side of fixture </t>
  </si>
  <si>
    <t xml:space="preserve">to bring antispatter </t>
  </si>
  <si>
    <t xml:space="preserve">spraying antispatter </t>
  </si>
  <si>
    <t xml:space="preserve">movement to the other side of fixture </t>
  </si>
  <si>
    <t xml:space="preserve">weld  </t>
  </si>
  <si>
    <t xml:space="preserve">movement to opposite side of fixture </t>
  </si>
  <si>
    <t>movement to bring antispatter and spraying on the fixture</t>
  </si>
  <si>
    <t xml:space="preserve">fixing electrode and movement to opposite side of fixture </t>
  </si>
  <si>
    <t xml:space="preserve">checking weld </t>
  </si>
  <si>
    <t xml:space="preserve">welding </t>
  </si>
  <si>
    <t xml:space="preserve">movement to other side of fixture </t>
  </si>
  <si>
    <t xml:space="preserve">Loading the plate to fixture </t>
  </si>
  <si>
    <r>
      <rPr>
        <b/>
        <sz val="11"/>
        <color theme="1" tint="4.9989318521683403E-2"/>
        <rFont val="Calibri"/>
        <family val="2"/>
        <scheme val="minor"/>
      </rPr>
      <t>TOTAL TIME</t>
    </r>
    <r>
      <rPr>
        <sz val="11"/>
        <color theme="1" tint="4.9989318521683403E-2"/>
        <rFont val="Calibri"/>
        <family val="2"/>
        <scheme val="minor"/>
      </rPr>
      <t xml:space="preserve"> </t>
    </r>
  </si>
  <si>
    <t>VA/NVA/SVA</t>
  </si>
  <si>
    <t>measure and fiX the sub assembly</t>
  </si>
  <si>
    <t xml:space="preserve">moving to bring the part and placing over the fixture  </t>
  </si>
  <si>
    <t xml:space="preserve">VA/NVA/SVA </t>
  </si>
  <si>
    <t xml:space="preserve">movement for taking sprag rods </t>
  </si>
  <si>
    <t xml:space="preserve">attaching sprag rod to the fixture </t>
  </si>
  <si>
    <t>rotation of PART</t>
  </si>
  <si>
    <t>VA duration</t>
  </si>
  <si>
    <t>NVA duration</t>
  </si>
  <si>
    <t>SVA duration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</si>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</sst>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20" fontId="0" fillId="0" borderId="0" xfId="0" applyNumberFormat="1"/>
    <xf numFmtId="0" fontId="0" fillId="0" borderId="0" xfId="0" applyAlignment="1">
      <alignment wrapText="1"/>
    </xf>
    <xf numFmtId="21" fontId="0" fillId="0" borderId="2" xfId="0" applyNumberFormat="1" applyBorder="1"/>
    <xf numFmtId="45" fontId="0" fillId="0" borderId="2" xfId="0" applyNumberFormat="1" applyBorder="1"/>
    <xf numFmtId="45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45" fontId="1" fillId="2" borderId="3" xfId="0" applyNumberFormat="1" applyFont="1" applyFill="1" applyBorder="1" applyAlignment="1">
      <alignment horizontal="center" vertical="center" wrapText="1"/>
    </xf>
    <xf numFmtId="45" fontId="1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5" fontId="1" fillId="0" borderId="1" xfId="0" applyNumberFormat="1" applyFont="1" applyBorder="1" applyAlignment="1">
      <alignment horizontal="center" vertical="center" wrapText="1"/>
    </xf>
    <xf numFmtId="4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5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21" fontId="0" fillId="0" borderId="0" xfId="0" applyNumberFormat="1"/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45" fontId="0" fillId="0" borderId="6" xfId="0" applyNumberFormat="1" applyBorder="1"/>
    <xf numFmtId="0" fontId="0" fillId="0" borderId="7" xfId="0" applyBorder="1"/>
    <xf numFmtId="0" fontId="0" fillId="0" borderId="8" xfId="0" applyBorder="1"/>
    <xf numFmtId="45" fontId="0" fillId="0" borderId="8" xfId="0" applyNumberFormat="1" applyBorder="1"/>
    <xf numFmtId="0" fontId="0" fillId="0" borderId="9" xfId="0" applyBorder="1"/>
    <xf numFmtId="0" fontId="4" fillId="0" borderId="8" xfId="0" applyFont="1" applyBorder="1"/>
    <xf numFmtId="21" fontId="0" fillId="0" borderId="8" xfId="0" applyNumberForma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 vertical="top"/>
    </xf>
    <xf numFmtId="0" fontId="4" fillId="0" borderId="6" xfId="0" applyFont="1" applyBorder="1"/>
    <xf numFmtId="0" fontId="4" fillId="0" borderId="6" xfId="0" applyFont="1" applyBorder="1" applyAlignment="1">
      <alignment horizontal="left" vertical="top"/>
    </xf>
    <xf numFmtId="0" fontId="4" fillId="0" borderId="7" xfId="0" applyFont="1" applyBorder="1"/>
    <xf numFmtId="0" fontId="7" fillId="2" borderId="2" xfId="0" applyFont="1" applyFill="1" applyBorder="1"/>
    <xf numFmtId="45" fontId="7" fillId="2" borderId="2" xfId="0" applyNumberFormat="1" applyFon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6" borderId="15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7" borderId="14" xfId="0" applyFill="1" applyBorder="1" applyAlignment="1">
      <alignment horizontal="center" vertical="top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81-48C6-8A79-23DD92ECE6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81-48C6-8A79-23DD92ECE6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81-48C6-8A79-23DD92ECE6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Welding!$B$89:$B$91</c:f>
              <c:strCache>
                <c:ptCount val="3"/>
                <c:pt idx="0">
                  <c:v>VA duration</c:v>
                </c:pt>
                <c:pt idx="1">
                  <c:v>NVA duration</c:v>
                </c:pt>
                <c:pt idx="2">
                  <c:v>SVA duration</c:v>
                </c:pt>
              </c:strCache>
            </c:strRef>
          </c:cat>
          <c:val>
            <c:numRef>
              <c:f>Welding!$C$89:$C$91</c:f>
              <c:numCache>
                <c:formatCode>General</c:formatCode>
                <c:ptCount val="3"/>
                <c:pt idx="0">
                  <c:v>5799</c:v>
                </c:pt>
                <c:pt idx="1">
                  <c:v>1245</c:v>
                </c:pt>
                <c:pt idx="2">
                  <c:v>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B8C-B338-AB413580BC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9199475065615"/>
          <c:y val="0.20358814523184601"/>
          <c:w val="0.38930511811023621"/>
          <c:h val="0.6488418635170604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E2-46CC-84F9-DD4CCD97A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E2-46CC-84F9-DD4CCD97A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E2-46CC-84F9-DD4CCD97A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'tacking fixture'!$B$98:$B$100</c:f>
              <c:strCache>
                <c:ptCount val="3"/>
                <c:pt idx="0">
                  <c:v>VA duration</c:v>
                </c:pt>
                <c:pt idx="1">
                  <c:v>NVA duration</c:v>
                </c:pt>
                <c:pt idx="2">
                  <c:v>SVA duration</c:v>
                </c:pt>
              </c:strCache>
            </c:strRef>
          </c:cat>
          <c:val>
            <c:numRef>
              <c:f>'tacking fixture'!$C$98:$C$100</c:f>
              <c:numCache>
                <c:formatCode>General</c:formatCode>
                <c:ptCount val="3"/>
                <c:pt idx="0">
                  <c:v>2373</c:v>
                </c:pt>
                <c:pt idx="1">
                  <c:v>1949</c:v>
                </c:pt>
                <c:pt idx="2">
                  <c:v>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B-4840-85F9-7FC3BA0DE2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3F-46EC-9BDB-3CE519328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3F-46EC-9BDB-3CE519328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3F-46EC-9BDB-3CE519328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 welding'!$A$23:$A$25</c:f>
              <c:strCache>
                <c:ptCount val="3"/>
                <c:pt idx="0">
                  <c:v>VA duration</c:v>
                </c:pt>
                <c:pt idx="1">
                  <c:v>NVA duration</c:v>
                </c:pt>
                <c:pt idx="2">
                  <c:v>SVA duration</c:v>
                </c:pt>
              </c:strCache>
            </c:strRef>
          </c:cat>
          <c:val>
            <c:numRef>
              <c:f>'post welding'!$B$23:$B$25</c:f>
              <c:numCache>
                <c:formatCode>General</c:formatCode>
                <c:ptCount val="3"/>
                <c:pt idx="0">
                  <c:v>440</c:v>
                </c:pt>
                <c:pt idx="1">
                  <c:v>1886</c:v>
                </c:pt>
                <c:pt idx="2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AA9-A3C1-DBFF7AFA1E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1-4F51-A4DE-B1868733C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1-4F51-A4DE-B1868733C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81-4F51-A4DE-B1868733C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'quality check '!$B$13:$B$15</c:f>
              <c:strCache>
                <c:ptCount val="3"/>
                <c:pt idx="0">
                  <c:v>VA duration</c:v>
                </c:pt>
                <c:pt idx="1">
                  <c:v>NVA duration</c:v>
                </c:pt>
                <c:pt idx="2">
                  <c:v>SVA duration</c:v>
                </c:pt>
              </c:strCache>
            </c:strRef>
          </c:cat>
          <c:val>
            <c:numRef>
              <c:f>'quality check '!$C$13:$C$15</c:f>
              <c:numCache>
                <c:formatCode>General</c:formatCode>
                <c:ptCount val="3"/>
                <c:pt idx="0">
                  <c:v>0</c:v>
                </c:pt>
                <c:pt idx="1">
                  <c:v>222</c:v>
                </c:pt>
                <c:pt idx="2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C-407F-B3F0-FB0DE0C84F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11723</xdr:colOff>
      <xdr:row>92</xdr:row>
      <xdr:rowOff>161193</xdr:rowOff>
    </xdr:from>
    <xdr:to>
      <xdr:col>5</xdr:col>
      <xdr:colOff>17584</xdr:colOff>
      <xdr:row>107</xdr:row>
      <xdr:rowOff>178778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3C479-B439-D8E9-3950-C42EE18C4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536714</xdr:colOff>
      <xdr:row>101</xdr:row>
      <xdr:rowOff>1</xdr:rowOff>
    </xdr:from>
    <xdr:to>
      <xdr:col>2</xdr:col>
      <xdr:colOff>3293166</xdr:colOff>
      <xdr:row>115</xdr:row>
      <xdr:rowOff>145775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81371-8FA9-CAD0-6229-12A67478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22860</xdr:rowOff>
    </xdr:from>
    <xdr:to>
      <xdr:col>9</xdr:col>
      <xdr:colOff>99060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04CB2-F42B-848D-4B0D-4BB1CA965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16</xdr:row>
      <xdr:rowOff>0</xdr:rowOff>
    </xdr:from>
    <xdr:to>
      <xdr:col>6</xdr:col>
      <xdr:colOff>502920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66E6E-AB28-8CC3-1C6C-802B32947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B4472-93AE-4A05-8AEC-F62D3D964721}" name="Table2" displayName="Table2" ref="A1:H95" totalsRowShown="0">
  <autoFilter ref="A1:H95" xr:uid="{7A8B4472-93AE-4A05-8AEC-F62D3D964721}"/>
  <tableColumns count="8">
    <tableColumn id="1" xr3:uid="{831892F1-5294-43FB-97CB-B4262D349161}" name="S.No"/>
    <tableColumn id="2" xr3:uid="{88CE8EF4-62D9-46B1-BFCB-BD99DF1C6286}" name="Activity name"/>
    <tableColumn id="10" xr3:uid="{998D0488-98F8-4FA0-9E64-D3F356A7F781}" name="Action description"/>
    <tableColumn id="9" xr3:uid="{1BDDCDDA-B9A8-4150-B6B3-0FA1DCA592A8}" name="starting time (sec)"/>
    <tableColumn id="3" xr3:uid="{5F7AEFBF-B7EF-4715-8A7E-3126920F32AC}" name=" Ending time(sec)"/>
    <tableColumn id="4" xr3:uid="{48F7121E-5B61-4532-8B39-66512F8E0594}" name="Duration(sec)" dataDxfId="0"/>
    <tableColumn id="7" xr3:uid="{BB3B8698-E7FB-4896-8E7F-7004BB75DE63}" name="VA/NVA/SVA"/>
    <tableColumn id="8" xr3:uid="{E7864DA2-9705-473A-A3CF-39CC8518B523}" name="Scope of improveme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75D7-ECA9-4A34-92CE-C208A7EAB7CD}">
  <dimension ref="A1:H92"/>
  <sheetViews>
    <sheetView topLeftCell="A80" zoomScale="145" zoomScaleNormal="145" workbookViewId="0">
      <selection activeCell="B98" sqref="B98"/>
    </sheetView>
  </sheetViews>
  <sheetFormatPr defaultRowHeight="14.4" x14ac:dyDescent="0.3"/>
  <cols>
    <col min="2" max="2" width="13.109375" bestFit="1" customWidth="1"/>
    <col min="3" max="3" width="53.109375" bestFit="1" customWidth="1"/>
    <col min="4" max="4" width="11.6640625" style="6" hidden="1" customWidth="1"/>
    <col min="5" max="5" width="10.77734375" style="6" hidden="1" customWidth="1"/>
    <col min="6" max="6" width="12" bestFit="1" customWidth="1"/>
    <col min="7" max="7" width="12.88671875" bestFit="1" customWidth="1"/>
    <col min="8" max="8" width="20.44140625" bestFit="1" customWidth="1"/>
  </cols>
  <sheetData>
    <row r="1" spans="1:8" ht="23.4" customHeight="1" x14ac:dyDescent="0.3">
      <c r="A1" s="48" t="s">
        <v>128</v>
      </c>
      <c r="B1" s="48" t="s">
        <v>124</v>
      </c>
      <c r="C1" s="48" t="s">
        <v>125</v>
      </c>
      <c r="D1" s="49" t="s">
        <v>126</v>
      </c>
      <c r="E1" s="49" t="s">
        <v>127</v>
      </c>
      <c r="F1" s="48" t="s">
        <v>129</v>
      </c>
      <c r="G1" s="48" t="s">
        <v>154</v>
      </c>
      <c r="H1" s="48" t="s">
        <v>4</v>
      </c>
    </row>
    <row r="2" spans="1:8" x14ac:dyDescent="0.3">
      <c r="A2" s="1">
        <v>1</v>
      </c>
      <c r="B2" s="1" t="s">
        <v>8</v>
      </c>
      <c r="C2" s="1" t="s">
        <v>9</v>
      </c>
      <c r="D2" s="5">
        <v>0.41597222222222219</v>
      </c>
      <c r="E2" s="5"/>
      <c r="F2" s="50">
        <v>10</v>
      </c>
      <c r="G2" s="1" t="s">
        <v>83</v>
      </c>
      <c r="H2" s="1"/>
    </row>
    <row r="3" spans="1:8" x14ac:dyDescent="0.3">
      <c r="A3" s="1">
        <v>2</v>
      </c>
      <c r="B3" s="1" t="s">
        <v>8</v>
      </c>
      <c r="C3" s="1" t="s">
        <v>10</v>
      </c>
      <c r="D3" s="5"/>
      <c r="E3" s="5"/>
      <c r="F3" s="50">
        <v>20</v>
      </c>
      <c r="G3" s="1" t="s">
        <v>83</v>
      </c>
      <c r="H3" s="1"/>
    </row>
    <row r="4" spans="1:8" ht="16.2" customHeight="1" x14ac:dyDescent="0.3">
      <c r="A4" s="1">
        <v>3</v>
      </c>
      <c r="B4" s="1" t="s">
        <v>11</v>
      </c>
      <c r="C4" s="1" t="s">
        <v>130</v>
      </c>
      <c r="D4" s="5"/>
      <c r="E4" s="5"/>
      <c r="F4" s="50">
        <v>40</v>
      </c>
      <c r="G4" s="1" t="s">
        <v>83</v>
      </c>
      <c r="H4" s="1"/>
    </row>
    <row r="5" spans="1:8" x14ac:dyDescent="0.3">
      <c r="A5" s="1">
        <v>4</v>
      </c>
      <c r="B5" s="1" t="s">
        <v>12</v>
      </c>
      <c r="C5" s="1" t="s">
        <v>149</v>
      </c>
      <c r="D5" s="5"/>
      <c r="E5" s="5"/>
      <c r="F5" s="50">
        <v>25</v>
      </c>
      <c r="G5" s="1" t="s">
        <v>88</v>
      </c>
      <c r="H5" s="1"/>
    </row>
    <row r="6" spans="1:8" x14ac:dyDescent="0.3">
      <c r="A6" s="1">
        <v>5</v>
      </c>
      <c r="B6" s="1" t="s">
        <v>103</v>
      </c>
      <c r="C6" s="1"/>
      <c r="D6" s="5"/>
      <c r="E6" s="5"/>
      <c r="F6" s="50">
        <v>120</v>
      </c>
      <c r="G6" s="1" t="s">
        <v>88</v>
      </c>
      <c r="H6" s="1"/>
    </row>
    <row r="7" spans="1:8" x14ac:dyDescent="0.3">
      <c r="A7" s="1">
        <v>6</v>
      </c>
      <c r="B7" s="1" t="s">
        <v>13</v>
      </c>
      <c r="C7" s="1" t="s">
        <v>14</v>
      </c>
      <c r="D7" s="5"/>
      <c r="E7" s="5"/>
      <c r="F7" s="50">
        <v>10</v>
      </c>
      <c r="G7" s="1" t="s">
        <v>83</v>
      </c>
      <c r="H7" s="1"/>
    </row>
    <row r="8" spans="1:8" x14ac:dyDescent="0.3">
      <c r="A8" s="1">
        <v>7</v>
      </c>
      <c r="B8" s="1" t="s">
        <v>39</v>
      </c>
      <c r="C8" s="1" t="s">
        <v>137</v>
      </c>
      <c r="D8" s="5"/>
      <c r="E8" s="5"/>
      <c r="F8" s="50">
        <v>20</v>
      </c>
      <c r="G8" s="1" t="s">
        <v>83</v>
      </c>
      <c r="H8" s="1"/>
    </row>
    <row r="9" spans="1:8" x14ac:dyDescent="0.3">
      <c r="A9" s="1">
        <v>8</v>
      </c>
      <c r="B9" s="1" t="s">
        <v>131</v>
      </c>
      <c r="C9" s="1"/>
      <c r="D9" s="5">
        <v>0</v>
      </c>
      <c r="E9" s="5">
        <v>9.8379629629629642E-4</v>
      </c>
      <c r="F9" s="50">
        <f t="shared" ref="F9:F40" si="0">(E9-D9)*86400</f>
        <v>85.000000000000014</v>
      </c>
      <c r="G9" s="1" t="s">
        <v>99</v>
      </c>
      <c r="H9" s="1"/>
    </row>
    <row r="10" spans="1:8" x14ac:dyDescent="0.3">
      <c r="A10" s="1">
        <v>9</v>
      </c>
      <c r="B10" s="1" t="s">
        <v>39</v>
      </c>
      <c r="C10" s="1" t="s">
        <v>132</v>
      </c>
      <c r="D10" s="5">
        <v>9.8379629629629642E-4</v>
      </c>
      <c r="E10" s="5">
        <v>1.3888888888888889E-3</v>
      </c>
      <c r="F10" s="50">
        <f t="shared" si="0"/>
        <v>34.999999999999993</v>
      </c>
      <c r="G10" s="1" t="s">
        <v>88</v>
      </c>
      <c r="H10" s="1"/>
    </row>
    <row r="11" spans="1:8" x14ac:dyDescent="0.3">
      <c r="A11" s="1">
        <v>10</v>
      </c>
      <c r="B11" s="1" t="s">
        <v>102</v>
      </c>
      <c r="C11" s="1"/>
      <c r="D11" s="5">
        <v>1.3888888888888889E-3</v>
      </c>
      <c r="E11" s="5">
        <v>3.7500000000000003E-3</v>
      </c>
      <c r="F11" s="50">
        <f t="shared" si="0"/>
        <v>204.00000000000003</v>
      </c>
      <c r="G11" s="1" t="s">
        <v>99</v>
      </c>
      <c r="H11" s="1"/>
    </row>
    <row r="12" spans="1:8" x14ac:dyDescent="0.3">
      <c r="A12" s="1">
        <v>11</v>
      </c>
      <c r="B12" s="1"/>
      <c r="C12" s="1" t="s">
        <v>105</v>
      </c>
      <c r="D12" s="5">
        <v>3.7500000000000003E-3</v>
      </c>
      <c r="E12" s="5">
        <v>6.0069444444444441E-3</v>
      </c>
      <c r="F12" s="50">
        <f t="shared" si="0"/>
        <v>194.99999999999994</v>
      </c>
      <c r="G12" s="1" t="s">
        <v>83</v>
      </c>
      <c r="H12" s="1"/>
    </row>
    <row r="13" spans="1:8" x14ac:dyDescent="0.3">
      <c r="A13" s="1">
        <v>12</v>
      </c>
      <c r="B13" s="1" t="s">
        <v>102</v>
      </c>
      <c r="C13" s="1"/>
      <c r="D13" s="5">
        <v>6.0069444444444441E-3</v>
      </c>
      <c r="E13" s="5">
        <v>6.8055555555555569E-3</v>
      </c>
      <c r="F13" s="50">
        <f t="shared" si="0"/>
        <v>69.000000000000142</v>
      </c>
      <c r="G13" s="1" t="s">
        <v>99</v>
      </c>
      <c r="H13" s="1"/>
    </row>
    <row r="14" spans="1:8" x14ac:dyDescent="0.3">
      <c r="A14" s="1">
        <v>13</v>
      </c>
      <c r="B14" s="1"/>
      <c r="C14" s="1" t="s">
        <v>133</v>
      </c>
      <c r="D14" s="5">
        <v>6.8055555555555569E-3</v>
      </c>
      <c r="E14" s="5">
        <v>7.6041666666666662E-3</v>
      </c>
      <c r="F14" s="50">
        <f t="shared" si="0"/>
        <v>68.999999999999844</v>
      </c>
      <c r="G14" s="1" t="s">
        <v>83</v>
      </c>
      <c r="H14" s="1"/>
    </row>
    <row r="15" spans="1:8" x14ac:dyDescent="0.3">
      <c r="A15" s="1">
        <v>14</v>
      </c>
      <c r="B15" s="1" t="s">
        <v>102</v>
      </c>
      <c r="C15" s="1"/>
      <c r="D15" s="5">
        <v>7.6041666666666662E-3</v>
      </c>
      <c r="E15" s="5">
        <v>1.4050925925925927E-2</v>
      </c>
      <c r="F15" s="50">
        <f t="shared" si="0"/>
        <v>557.00000000000011</v>
      </c>
      <c r="G15" s="1" t="s">
        <v>99</v>
      </c>
      <c r="H15" s="1"/>
    </row>
    <row r="16" spans="1:8" x14ac:dyDescent="0.3">
      <c r="A16" s="1">
        <v>15</v>
      </c>
      <c r="B16" s="1"/>
      <c r="C16" s="1" t="s">
        <v>134</v>
      </c>
      <c r="D16" s="5">
        <v>1.4050925925925927E-2</v>
      </c>
      <c r="E16" s="5">
        <v>1.4409722222222221E-2</v>
      </c>
      <c r="F16" s="50">
        <f t="shared" si="0"/>
        <v>30.999999999999851</v>
      </c>
      <c r="G16" s="1" t="s">
        <v>88</v>
      </c>
      <c r="H16" s="1"/>
    </row>
    <row r="17" spans="1:8" x14ac:dyDescent="0.3">
      <c r="A17" s="1">
        <v>16</v>
      </c>
      <c r="B17" s="1" t="s">
        <v>102</v>
      </c>
      <c r="C17" s="1"/>
      <c r="D17" s="5">
        <v>1.4409722222222221E-2</v>
      </c>
      <c r="E17" s="5">
        <v>1.5659722222222224E-2</v>
      </c>
      <c r="F17" s="50">
        <f t="shared" si="0"/>
        <v>108.00000000000024</v>
      </c>
      <c r="G17" s="1" t="s">
        <v>99</v>
      </c>
      <c r="H17" s="1"/>
    </row>
    <row r="18" spans="1:8" x14ac:dyDescent="0.3">
      <c r="A18" s="1">
        <v>17</v>
      </c>
      <c r="B18" s="1"/>
      <c r="C18" s="1" t="s">
        <v>135</v>
      </c>
      <c r="D18" s="5">
        <v>1.5659722222222224E-2</v>
      </c>
      <c r="E18" s="5">
        <v>1.5972222222222224E-2</v>
      </c>
      <c r="F18" s="50">
        <f t="shared" si="0"/>
        <v>27.000000000000025</v>
      </c>
      <c r="G18" s="1" t="s">
        <v>83</v>
      </c>
      <c r="H18" s="1"/>
    </row>
    <row r="19" spans="1:8" x14ac:dyDescent="0.3">
      <c r="A19" s="1">
        <v>18</v>
      </c>
      <c r="B19" s="1" t="s">
        <v>131</v>
      </c>
      <c r="C19" s="1"/>
      <c r="D19" s="5">
        <v>1.5972222222222224E-2</v>
      </c>
      <c r="E19" s="5">
        <v>1.8043981481481484E-2</v>
      </c>
      <c r="F19" s="50">
        <f t="shared" si="0"/>
        <v>179</v>
      </c>
      <c r="G19" s="1" t="s">
        <v>99</v>
      </c>
      <c r="H19" s="1"/>
    </row>
    <row r="20" spans="1:8" x14ac:dyDescent="0.3">
      <c r="A20" s="1">
        <v>19</v>
      </c>
      <c r="B20" s="1" t="s">
        <v>68</v>
      </c>
      <c r="C20" s="1" t="s">
        <v>136</v>
      </c>
      <c r="D20" s="5">
        <v>0</v>
      </c>
      <c r="E20" s="5">
        <v>1.3888888888888889E-3</v>
      </c>
      <c r="F20" s="50">
        <f t="shared" si="0"/>
        <v>120</v>
      </c>
      <c r="G20" s="1" t="s">
        <v>88</v>
      </c>
      <c r="H20" s="1"/>
    </row>
    <row r="21" spans="1:8" x14ac:dyDescent="0.3">
      <c r="A21" s="1">
        <v>20</v>
      </c>
      <c r="B21" s="1" t="s">
        <v>39</v>
      </c>
      <c r="C21" s="1" t="s">
        <v>137</v>
      </c>
      <c r="D21" s="5">
        <v>1.3888888888888889E-3</v>
      </c>
      <c r="E21" s="5">
        <v>1.5624999999999999E-3</v>
      </c>
      <c r="F21" s="50">
        <f t="shared" si="0"/>
        <v>14.999999999999984</v>
      </c>
      <c r="G21" s="1" t="s">
        <v>83</v>
      </c>
      <c r="H21" s="1"/>
    </row>
    <row r="22" spans="1:8" x14ac:dyDescent="0.3">
      <c r="A22" s="1">
        <v>21</v>
      </c>
      <c r="B22" s="1" t="s">
        <v>102</v>
      </c>
      <c r="C22" s="1"/>
      <c r="D22" s="5">
        <v>0</v>
      </c>
      <c r="E22" s="5">
        <v>1.1111111111111111E-3</v>
      </c>
      <c r="F22" s="50">
        <f t="shared" si="0"/>
        <v>96</v>
      </c>
      <c r="G22" s="1" t="s">
        <v>99</v>
      </c>
      <c r="H22" s="1"/>
    </row>
    <row r="23" spans="1:8" x14ac:dyDescent="0.3">
      <c r="A23" s="1">
        <v>22</v>
      </c>
      <c r="B23" s="1" t="s">
        <v>18</v>
      </c>
      <c r="C23" s="1"/>
      <c r="D23" s="5">
        <v>1.1111111111111111E-3</v>
      </c>
      <c r="E23" s="5">
        <v>1.3425925925925925E-3</v>
      </c>
      <c r="F23" s="50">
        <f t="shared" si="0"/>
        <v>19.999999999999993</v>
      </c>
      <c r="G23" s="1" t="s">
        <v>83</v>
      </c>
      <c r="H23" s="1"/>
    </row>
    <row r="24" spans="1:8" x14ac:dyDescent="0.3">
      <c r="A24" s="1">
        <v>23</v>
      </c>
      <c r="B24" s="1" t="s">
        <v>102</v>
      </c>
      <c r="C24" s="1"/>
      <c r="D24" s="5">
        <v>1.3425925925925925E-3</v>
      </c>
      <c r="E24" s="5">
        <v>3.1249999999999997E-3</v>
      </c>
      <c r="F24" s="50">
        <f t="shared" si="0"/>
        <v>154</v>
      </c>
      <c r="G24" s="1" t="s">
        <v>99</v>
      </c>
      <c r="H24" s="1"/>
    </row>
    <row r="25" spans="1:8" x14ac:dyDescent="0.3">
      <c r="A25" s="1">
        <v>24</v>
      </c>
      <c r="B25" s="1"/>
      <c r="C25" s="1" t="s">
        <v>138</v>
      </c>
      <c r="D25" s="5">
        <v>3.1249999999999997E-3</v>
      </c>
      <c r="E25" s="5">
        <v>3.2060185185185191E-3</v>
      </c>
      <c r="F25" s="50">
        <f t="shared" si="0"/>
        <v>7.0000000000000702</v>
      </c>
      <c r="G25" s="1" t="s">
        <v>83</v>
      </c>
      <c r="H25" s="1"/>
    </row>
    <row r="26" spans="1:8" x14ac:dyDescent="0.3">
      <c r="A26" s="1">
        <v>25</v>
      </c>
      <c r="B26" s="1" t="s">
        <v>102</v>
      </c>
      <c r="C26" s="1"/>
      <c r="D26" s="5">
        <v>3.2060185185185191E-3</v>
      </c>
      <c r="E26" s="5">
        <v>5.6365740740740742E-3</v>
      </c>
      <c r="F26" s="50">
        <f t="shared" si="0"/>
        <v>209.99999999999997</v>
      </c>
      <c r="G26" s="1" t="s">
        <v>99</v>
      </c>
      <c r="H26" s="1"/>
    </row>
    <row r="27" spans="1:8" x14ac:dyDescent="0.3">
      <c r="A27" s="1">
        <v>26</v>
      </c>
      <c r="B27" s="1"/>
      <c r="C27" s="1" t="s">
        <v>105</v>
      </c>
      <c r="D27" s="5">
        <v>5.6365740740740742E-3</v>
      </c>
      <c r="E27" s="5">
        <v>6.5509259259259262E-3</v>
      </c>
      <c r="F27" s="50">
        <f t="shared" si="0"/>
        <v>79.000000000000014</v>
      </c>
      <c r="G27" s="1" t="s">
        <v>83</v>
      </c>
      <c r="H27" s="1"/>
    </row>
    <row r="28" spans="1:8" x14ac:dyDescent="0.3">
      <c r="A28" s="1">
        <v>27</v>
      </c>
      <c r="B28" s="1" t="s">
        <v>68</v>
      </c>
      <c r="C28" s="1" t="s">
        <v>136</v>
      </c>
      <c r="D28" s="5">
        <v>6.5509259259259262E-3</v>
      </c>
      <c r="E28" s="5">
        <v>6.9675925925925921E-3</v>
      </c>
      <c r="F28" s="50">
        <f t="shared" si="0"/>
        <v>35.999999999999929</v>
      </c>
      <c r="G28" s="1" t="s">
        <v>88</v>
      </c>
      <c r="H28" s="1"/>
    </row>
    <row r="29" spans="1:8" x14ac:dyDescent="0.3">
      <c r="A29" s="1">
        <v>28</v>
      </c>
      <c r="B29" s="1" t="s">
        <v>102</v>
      </c>
      <c r="C29" s="1"/>
      <c r="D29" s="5">
        <v>6.9675925925925921E-3</v>
      </c>
      <c r="E29" s="5">
        <v>7.6504629629629631E-3</v>
      </c>
      <c r="F29" s="50">
        <f t="shared" si="0"/>
        <v>59.000000000000057</v>
      </c>
      <c r="G29" s="1" t="s">
        <v>99</v>
      </c>
      <c r="H29" s="1"/>
    </row>
    <row r="30" spans="1:8" x14ac:dyDescent="0.3">
      <c r="A30" s="1">
        <v>29</v>
      </c>
      <c r="B30" s="1" t="s">
        <v>18</v>
      </c>
      <c r="C30" s="1" t="s">
        <v>139</v>
      </c>
      <c r="D30" s="5">
        <v>7.6504629629629631E-3</v>
      </c>
      <c r="E30" s="5">
        <v>8.8888888888888889E-3</v>
      </c>
      <c r="F30" s="50">
        <f t="shared" si="0"/>
        <v>106.99999999999999</v>
      </c>
      <c r="G30" s="1" t="s">
        <v>83</v>
      </c>
      <c r="H30" s="1"/>
    </row>
    <row r="31" spans="1:8" x14ac:dyDescent="0.3">
      <c r="A31" s="1">
        <v>30</v>
      </c>
      <c r="B31" s="1"/>
      <c r="C31" s="1" t="s">
        <v>140</v>
      </c>
      <c r="D31" s="5">
        <v>8.8888888888888889E-3</v>
      </c>
      <c r="E31" s="5">
        <v>9.3518518518518525E-3</v>
      </c>
      <c r="F31" s="50">
        <f t="shared" si="0"/>
        <v>40.000000000000057</v>
      </c>
      <c r="G31" s="1" t="s">
        <v>88</v>
      </c>
      <c r="H31" s="1"/>
    </row>
    <row r="32" spans="1:8" x14ac:dyDescent="0.3">
      <c r="A32" s="1">
        <v>31</v>
      </c>
      <c r="B32" s="1" t="s">
        <v>102</v>
      </c>
      <c r="C32" s="1"/>
      <c r="D32" s="5">
        <v>9.3518518518518525E-3</v>
      </c>
      <c r="E32" s="5">
        <v>1.0439814814814813E-2</v>
      </c>
      <c r="F32" s="50">
        <f t="shared" si="0"/>
        <v>93.999999999999801</v>
      </c>
      <c r="G32" s="1" t="s">
        <v>99</v>
      </c>
      <c r="H32" s="1"/>
    </row>
    <row r="33" spans="1:8" x14ac:dyDescent="0.3">
      <c r="A33" s="1">
        <v>32</v>
      </c>
      <c r="B33" s="1"/>
      <c r="C33" s="1" t="s">
        <v>141</v>
      </c>
      <c r="D33" s="5">
        <v>1.0439814814814813E-2</v>
      </c>
      <c r="E33" s="5">
        <v>1.0497685185185186E-2</v>
      </c>
      <c r="F33" s="50">
        <f t="shared" si="0"/>
        <v>5.0000000000002318</v>
      </c>
      <c r="G33" s="1" t="s">
        <v>83</v>
      </c>
      <c r="H33" s="1"/>
    </row>
    <row r="34" spans="1:8" x14ac:dyDescent="0.3">
      <c r="A34" s="1">
        <v>33</v>
      </c>
      <c r="B34" s="1" t="s">
        <v>102</v>
      </c>
      <c r="C34" s="1"/>
      <c r="D34" s="5">
        <v>1.0497685185185186E-2</v>
      </c>
      <c r="E34" s="5">
        <v>1.1932870370370371E-2</v>
      </c>
      <c r="F34" s="50">
        <f t="shared" si="0"/>
        <v>124</v>
      </c>
      <c r="G34" s="1" t="s">
        <v>99</v>
      </c>
      <c r="H34" s="1"/>
    </row>
    <row r="35" spans="1:8" x14ac:dyDescent="0.3">
      <c r="A35" s="1">
        <v>34</v>
      </c>
      <c r="B35" s="1"/>
      <c r="C35" s="1" t="s">
        <v>155</v>
      </c>
      <c r="D35" s="5">
        <v>1.1932870370370371E-2</v>
      </c>
      <c r="E35" s="5">
        <v>1.2731481481481481E-2</v>
      </c>
      <c r="F35" s="50">
        <f t="shared" si="0"/>
        <v>68.999999999999844</v>
      </c>
      <c r="G35" s="1" t="s">
        <v>83</v>
      </c>
      <c r="H35" s="1"/>
    </row>
    <row r="36" spans="1:8" x14ac:dyDescent="0.3">
      <c r="A36" s="1">
        <v>35</v>
      </c>
      <c r="B36" s="1" t="s">
        <v>102</v>
      </c>
      <c r="C36" s="1" t="s">
        <v>156</v>
      </c>
      <c r="D36" s="5">
        <v>1.2731481481481481E-2</v>
      </c>
      <c r="E36" s="5">
        <v>1.2974537037037036E-2</v>
      </c>
      <c r="F36" s="50">
        <f t="shared" si="0"/>
        <v>20.999999999999986</v>
      </c>
      <c r="G36" s="1" t="s">
        <v>88</v>
      </c>
      <c r="H36" s="1"/>
    </row>
    <row r="37" spans="1:8" x14ac:dyDescent="0.3">
      <c r="A37" s="1">
        <v>36</v>
      </c>
      <c r="B37" s="1"/>
      <c r="C37" s="1" t="s">
        <v>138</v>
      </c>
      <c r="D37" s="5">
        <v>1.2974537037037036E-2</v>
      </c>
      <c r="E37" s="5">
        <v>1.3136574074074077E-2</v>
      </c>
      <c r="F37" s="50">
        <f t="shared" si="0"/>
        <v>14.00000000000029</v>
      </c>
      <c r="G37" s="1" t="s">
        <v>83</v>
      </c>
      <c r="H37" s="1"/>
    </row>
    <row r="38" spans="1:8" x14ac:dyDescent="0.3">
      <c r="A38" s="1">
        <v>37</v>
      </c>
      <c r="B38" s="1" t="s">
        <v>102</v>
      </c>
      <c r="C38" s="1"/>
      <c r="D38" s="5">
        <v>1.3136574074074077E-2</v>
      </c>
      <c r="E38" s="5">
        <v>1.3993055555555555E-2</v>
      </c>
      <c r="F38" s="50">
        <f t="shared" si="0"/>
        <v>73.999999999999773</v>
      </c>
      <c r="G38" s="1" t="s">
        <v>99</v>
      </c>
      <c r="H38" s="1"/>
    </row>
    <row r="39" spans="1:8" x14ac:dyDescent="0.3">
      <c r="A39" s="1">
        <v>38</v>
      </c>
      <c r="B39" s="1" t="s">
        <v>68</v>
      </c>
      <c r="C39" s="1" t="s">
        <v>136</v>
      </c>
      <c r="D39" s="5">
        <v>1.3993055555555555E-2</v>
      </c>
      <c r="E39" s="5">
        <v>1.4374999999999999E-2</v>
      </c>
      <c r="F39" s="50">
        <f t="shared" si="0"/>
        <v>32.999999999999915</v>
      </c>
      <c r="G39" s="1" t="s">
        <v>88</v>
      </c>
      <c r="H39" s="1"/>
    </row>
    <row r="40" spans="1:8" x14ac:dyDescent="0.3">
      <c r="A40" s="1">
        <v>39</v>
      </c>
      <c r="B40" s="1" t="s">
        <v>142</v>
      </c>
      <c r="C40" s="1"/>
      <c r="D40" s="5">
        <v>1.4374999999999999E-2</v>
      </c>
      <c r="E40" s="5">
        <v>1.8437499999999999E-2</v>
      </c>
      <c r="F40" s="50">
        <f t="shared" si="0"/>
        <v>351</v>
      </c>
      <c r="G40" s="1" t="s">
        <v>99</v>
      </c>
      <c r="H40" s="1"/>
    </row>
    <row r="41" spans="1:8" x14ac:dyDescent="0.3">
      <c r="A41" s="1">
        <v>40</v>
      </c>
      <c r="B41" s="1"/>
      <c r="C41" s="1" t="s">
        <v>143</v>
      </c>
      <c r="D41" s="5">
        <v>1.8437499999999999E-2</v>
      </c>
      <c r="E41" s="5">
        <v>1.8692129629629631E-2</v>
      </c>
      <c r="F41" s="50">
        <f t="shared" ref="F41:F72" si="1">(E41-D41)*86400</f>
        <v>22.000000000000242</v>
      </c>
      <c r="G41" s="1" t="s">
        <v>83</v>
      </c>
      <c r="H41" s="1"/>
    </row>
    <row r="42" spans="1:8" x14ac:dyDescent="0.3">
      <c r="A42" s="1">
        <v>41</v>
      </c>
      <c r="B42" s="1" t="s">
        <v>102</v>
      </c>
      <c r="C42" s="1"/>
      <c r="D42" s="5">
        <v>1.8692129629629631E-2</v>
      </c>
      <c r="E42" s="5">
        <v>1.954861111111111E-2</v>
      </c>
      <c r="F42" s="50">
        <f t="shared" si="1"/>
        <v>73.999999999999773</v>
      </c>
      <c r="G42" s="1" t="s">
        <v>99</v>
      </c>
      <c r="H42" s="1"/>
    </row>
    <row r="43" spans="1:8" x14ac:dyDescent="0.3">
      <c r="A43" s="1">
        <v>42</v>
      </c>
      <c r="B43" s="1"/>
      <c r="C43" s="1" t="s">
        <v>143</v>
      </c>
      <c r="D43" s="5">
        <v>1.954861111111111E-2</v>
      </c>
      <c r="E43" s="5">
        <v>1.96875E-2</v>
      </c>
      <c r="F43" s="50">
        <f t="shared" si="1"/>
        <v>12.000000000000078</v>
      </c>
      <c r="G43" s="1" t="s">
        <v>83</v>
      </c>
      <c r="H43" s="1"/>
    </row>
    <row r="44" spans="1:8" x14ac:dyDescent="0.3">
      <c r="A44" s="1">
        <v>43</v>
      </c>
      <c r="B44" s="1" t="s">
        <v>102</v>
      </c>
      <c r="C44" s="1"/>
      <c r="D44" s="5">
        <v>1.96875E-2</v>
      </c>
      <c r="E44" s="5">
        <v>2.0902777777777781E-2</v>
      </c>
      <c r="F44" s="50">
        <f t="shared" si="1"/>
        <v>105.00000000000023</v>
      </c>
      <c r="G44" s="1" t="s">
        <v>99</v>
      </c>
      <c r="H44" s="1"/>
    </row>
    <row r="45" spans="1:8" x14ac:dyDescent="0.3">
      <c r="A45" s="1">
        <v>44</v>
      </c>
      <c r="B45" s="1"/>
      <c r="C45" s="1" t="s">
        <v>143</v>
      </c>
      <c r="D45" s="5">
        <v>2.0902777777777781E-2</v>
      </c>
      <c r="E45" s="5">
        <v>2.1064814814814814E-2</v>
      </c>
      <c r="F45" s="50">
        <f t="shared" si="1"/>
        <v>13.999999999999691</v>
      </c>
      <c r="G45" s="1" t="s">
        <v>83</v>
      </c>
      <c r="H45" s="1"/>
    </row>
    <row r="46" spans="1:8" x14ac:dyDescent="0.3">
      <c r="A46" s="1">
        <v>45</v>
      </c>
      <c r="B46" s="1" t="s">
        <v>102</v>
      </c>
      <c r="C46" s="1"/>
      <c r="D46" s="5">
        <v>2.1064814814814814E-2</v>
      </c>
      <c r="E46" s="5">
        <v>2.210648148148148E-2</v>
      </c>
      <c r="F46" s="50">
        <f t="shared" si="1"/>
        <v>89.999999999999986</v>
      </c>
      <c r="G46" s="1" t="s">
        <v>99</v>
      </c>
      <c r="H46" s="1"/>
    </row>
    <row r="47" spans="1:8" x14ac:dyDescent="0.3">
      <c r="A47" s="1">
        <v>46</v>
      </c>
      <c r="B47" s="1"/>
      <c r="C47" s="1" t="s">
        <v>143</v>
      </c>
      <c r="D47" s="5">
        <v>2.210648148148148E-2</v>
      </c>
      <c r="E47" s="5">
        <v>2.225694444444444E-2</v>
      </c>
      <c r="F47" s="50">
        <f t="shared" si="1"/>
        <v>12.999999999999734</v>
      </c>
      <c r="G47" s="1" t="s">
        <v>83</v>
      </c>
      <c r="H47" s="1"/>
    </row>
    <row r="48" spans="1:8" x14ac:dyDescent="0.3">
      <c r="A48" s="1">
        <v>47</v>
      </c>
      <c r="B48" s="1" t="s">
        <v>102</v>
      </c>
      <c r="C48" s="1"/>
      <c r="D48" s="5">
        <v>2.225694444444444E-2</v>
      </c>
      <c r="E48" s="5">
        <v>2.2951388888888886E-2</v>
      </c>
      <c r="F48" s="50">
        <f t="shared" si="1"/>
        <v>60.000000000000085</v>
      </c>
      <c r="G48" s="1" t="s">
        <v>99</v>
      </c>
      <c r="H48" s="1"/>
    </row>
    <row r="49" spans="1:8" x14ac:dyDescent="0.3">
      <c r="A49" s="1">
        <v>48</v>
      </c>
      <c r="B49" s="1" t="s">
        <v>68</v>
      </c>
      <c r="C49" s="1" t="s">
        <v>136</v>
      </c>
      <c r="D49" s="5">
        <v>2.2951388888888886E-2</v>
      </c>
      <c r="E49" s="5">
        <v>2.3310185185185187E-2</v>
      </c>
      <c r="F49" s="50">
        <f t="shared" si="1"/>
        <v>31.000000000000448</v>
      </c>
      <c r="G49" s="1" t="s">
        <v>88</v>
      </c>
      <c r="H49" s="1"/>
    </row>
    <row r="50" spans="1:8" x14ac:dyDescent="0.3">
      <c r="A50" s="1">
        <v>49</v>
      </c>
      <c r="B50" s="1" t="s">
        <v>18</v>
      </c>
      <c r="C50" s="1" t="s">
        <v>144</v>
      </c>
      <c r="D50" s="5">
        <v>2.3310185185185187E-2</v>
      </c>
      <c r="E50" s="5">
        <v>2.4467592592592593E-2</v>
      </c>
      <c r="F50" s="50">
        <f t="shared" si="1"/>
        <v>99.999999999999844</v>
      </c>
      <c r="G50" s="1" t="s">
        <v>83</v>
      </c>
      <c r="H50" s="1"/>
    </row>
    <row r="51" spans="1:8" x14ac:dyDescent="0.3">
      <c r="A51" s="1">
        <v>50</v>
      </c>
      <c r="B51" s="1" t="s">
        <v>142</v>
      </c>
      <c r="C51" s="1"/>
      <c r="D51" s="5">
        <v>2.4467592592592593E-2</v>
      </c>
      <c r="E51" s="5">
        <v>2.7013888888888889E-2</v>
      </c>
      <c r="F51" s="50">
        <f t="shared" si="1"/>
        <v>220.00000000000003</v>
      </c>
      <c r="G51" s="1" t="s">
        <v>99</v>
      </c>
      <c r="H51" s="1"/>
    </row>
    <row r="52" spans="1:8" x14ac:dyDescent="0.3">
      <c r="A52" s="1">
        <v>51</v>
      </c>
      <c r="B52" s="1"/>
      <c r="C52" s="1" t="s">
        <v>143</v>
      </c>
      <c r="D52" s="5">
        <v>2.7013888888888889E-2</v>
      </c>
      <c r="E52" s="5">
        <v>2.7245370370370368E-2</v>
      </c>
      <c r="F52" s="50">
        <f t="shared" si="1"/>
        <v>19.99999999999973</v>
      </c>
      <c r="G52" s="1" t="s">
        <v>83</v>
      </c>
      <c r="H52" s="1"/>
    </row>
    <row r="53" spans="1:8" x14ac:dyDescent="0.3">
      <c r="A53" s="1">
        <v>52</v>
      </c>
      <c r="B53" s="1" t="s">
        <v>102</v>
      </c>
      <c r="C53" s="1"/>
      <c r="D53" s="5">
        <v>2.7245370370370368E-2</v>
      </c>
      <c r="E53" s="5">
        <v>3.0821759259259257E-2</v>
      </c>
      <c r="F53" s="50">
        <f t="shared" si="1"/>
        <v>309.00000000000006</v>
      </c>
      <c r="G53" s="1" t="s">
        <v>99</v>
      </c>
      <c r="H53" s="1"/>
    </row>
    <row r="54" spans="1:8" x14ac:dyDescent="0.3">
      <c r="A54" s="1">
        <v>53</v>
      </c>
      <c r="B54" s="1"/>
      <c r="C54" s="1" t="s">
        <v>145</v>
      </c>
      <c r="D54" s="5">
        <v>3.0821759259259257E-2</v>
      </c>
      <c r="E54" s="5">
        <v>3.0983796296296297E-2</v>
      </c>
      <c r="F54" s="50">
        <f t="shared" si="1"/>
        <v>14.00000000000029</v>
      </c>
      <c r="G54" s="1" t="s">
        <v>83</v>
      </c>
      <c r="H54" s="1"/>
    </row>
    <row r="55" spans="1:8" x14ac:dyDescent="0.3">
      <c r="A55" s="1">
        <v>54</v>
      </c>
      <c r="B55" s="1" t="s">
        <v>102</v>
      </c>
      <c r="C55" s="1"/>
      <c r="D55" s="5">
        <v>3.0983796296296297E-2</v>
      </c>
      <c r="E55" s="5">
        <v>3.2974537037037038E-2</v>
      </c>
      <c r="F55" s="50">
        <f t="shared" si="1"/>
        <v>172</v>
      </c>
      <c r="G55" s="1" t="s">
        <v>99</v>
      </c>
      <c r="H55" s="1"/>
    </row>
    <row r="56" spans="1:8" x14ac:dyDescent="0.3">
      <c r="A56" s="1">
        <v>55</v>
      </c>
      <c r="B56" s="1"/>
      <c r="C56" s="1" t="s">
        <v>105</v>
      </c>
      <c r="D56" s="5">
        <v>3.2974537037037038E-2</v>
      </c>
      <c r="E56" s="5">
        <v>3.4999999999999996E-2</v>
      </c>
      <c r="F56" s="50">
        <f t="shared" si="1"/>
        <v>174.99999999999957</v>
      </c>
      <c r="G56" s="1" t="s">
        <v>83</v>
      </c>
      <c r="H56" s="1"/>
    </row>
    <row r="57" spans="1:8" x14ac:dyDescent="0.3">
      <c r="A57" s="1">
        <v>56</v>
      </c>
      <c r="B57" s="1" t="s">
        <v>68</v>
      </c>
      <c r="C57" s="1" t="s">
        <v>136</v>
      </c>
      <c r="D57" s="5">
        <v>3.4999999999999996E-2</v>
      </c>
      <c r="E57" s="5">
        <v>3.5358796296296298E-2</v>
      </c>
      <c r="F57" s="50">
        <f t="shared" si="1"/>
        <v>31.000000000000448</v>
      </c>
      <c r="G57" s="1" t="s">
        <v>88</v>
      </c>
      <c r="H57" s="1"/>
    </row>
    <row r="58" spans="1:8" x14ac:dyDescent="0.3">
      <c r="A58" s="1">
        <v>57</v>
      </c>
      <c r="B58" s="1" t="s">
        <v>102</v>
      </c>
      <c r="C58" s="1"/>
      <c r="D58" s="5">
        <v>3.5358796296296298E-2</v>
      </c>
      <c r="E58" s="5">
        <v>3.6064814814814813E-2</v>
      </c>
      <c r="F58" s="50">
        <f t="shared" si="1"/>
        <v>60.999999999999744</v>
      </c>
      <c r="G58" s="1" t="s">
        <v>99</v>
      </c>
      <c r="H58" s="1"/>
    </row>
    <row r="59" spans="1:8" x14ac:dyDescent="0.3">
      <c r="A59" s="1">
        <v>58</v>
      </c>
      <c r="B59" s="1"/>
      <c r="C59" s="1" t="s">
        <v>143</v>
      </c>
      <c r="D59" s="5">
        <v>3.6064814814814813E-2</v>
      </c>
      <c r="E59" s="5">
        <v>3.6180555555555556E-2</v>
      </c>
      <c r="F59" s="50">
        <f t="shared" si="1"/>
        <v>10.000000000000163</v>
      </c>
      <c r="G59" s="1" t="s">
        <v>83</v>
      </c>
      <c r="H59" s="1"/>
    </row>
    <row r="60" spans="1:8" x14ac:dyDescent="0.3">
      <c r="A60" s="1">
        <v>59</v>
      </c>
      <c r="B60" s="1" t="s">
        <v>102</v>
      </c>
      <c r="C60" s="1"/>
      <c r="D60" s="5">
        <v>3.6180555555555556E-2</v>
      </c>
      <c r="E60" s="5">
        <v>3.7928240740740742E-2</v>
      </c>
      <c r="F60" s="50">
        <f t="shared" si="1"/>
        <v>151.00000000000003</v>
      </c>
      <c r="G60" s="1" t="s">
        <v>99</v>
      </c>
      <c r="H60" s="1"/>
    </row>
    <row r="61" spans="1:8" x14ac:dyDescent="0.3">
      <c r="A61" s="1">
        <v>60</v>
      </c>
      <c r="B61" s="1"/>
      <c r="C61" s="1" t="s">
        <v>143</v>
      </c>
      <c r="D61" s="5">
        <v>3.7928240740740742E-2</v>
      </c>
      <c r="E61" s="5">
        <v>3.8171296296296293E-2</v>
      </c>
      <c r="F61" s="50">
        <f t="shared" si="1"/>
        <v>20.999999999999687</v>
      </c>
      <c r="G61" s="1" t="s">
        <v>83</v>
      </c>
      <c r="H61" s="1"/>
    </row>
    <row r="62" spans="1:8" x14ac:dyDescent="0.3">
      <c r="A62" s="1">
        <v>61</v>
      </c>
      <c r="B62" s="1" t="s">
        <v>102</v>
      </c>
      <c r="C62" s="1"/>
      <c r="D62" s="5">
        <v>3.8171296296296293E-2</v>
      </c>
      <c r="E62" s="5">
        <v>4.0289351851851847E-2</v>
      </c>
      <c r="F62" s="50">
        <f t="shared" si="1"/>
        <v>182.99999999999983</v>
      </c>
      <c r="G62" s="1" t="s">
        <v>99</v>
      </c>
      <c r="H62" s="1"/>
    </row>
    <row r="63" spans="1:8" x14ac:dyDescent="0.3">
      <c r="A63" s="1">
        <v>62</v>
      </c>
      <c r="B63" s="1"/>
      <c r="C63" s="1" t="s">
        <v>105</v>
      </c>
      <c r="D63" s="5">
        <v>4.0289351851851847E-2</v>
      </c>
      <c r="E63" s="5">
        <v>4.116898148148148E-2</v>
      </c>
      <c r="F63" s="50">
        <f t="shared" si="1"/>
        <v>76.000000000000284</v>
      </c>
      <c r="G63" s="1" t="s">
        <v>83</v>
      </c>
      <c r="H63" s="1"/>
    </row>
    <row r="64" spans="1:8" x14ac:dyDescent="0.3">
      <c r="A64" s="1">
        <v>63</v>
      </c>
      <c r="B64" s="1" t="s">
        <v>68</v>
      </c>
      <c r="C64" s="1" t="s">
        <v>136</v>
      </c>
      <c r="D64" s="5">
        <v>4.116898148148148E-2</v>
      </c>
      <c r="E64" s="5">
        <v>4.1608796296296297E-2</v>
      </c>
      <c r="F64" s="50">
        <f t="shared" si="1"/>
        <v>38.000000000000142</v>
      </c>
      <c r="G64" s="1" t="s">
        <v>88</v>
      </c>
      <c r="H64" s="1"/>
    </row>
    <row r="65" spans="1:8" x14ac:dyDescent="0.3">
      <c r="A65" s="1">
        <v>64</v>
      </c>
      <c r="B65" s="1" t="s">
        <v>102</v>
      </c>
      <c r="C65" s="1"/>
      <c r="D65" s="5">
        <v>4.1608796296296297E-2</v>
      </c>
      <c r="E65" s="5">
        <v>4.3784722222222218E-2</v>
      </c>
      <c r="F65" s="50">
        <f t="shared" si="1"/>
        <v>187.9999999999996</v>
      </c>
      <c r="G65" s="1" t="s">
        <v>99</v>
      </c>
      <c r="H65" s="1"/>
    </row>
    <row r="66" spans="1:8" x14ac:dyDescent="0.3">
      <c r="A66" s="1">
        <v>65</v>
      </c>
      <c r="B66" s="1" t="s">
        <v>68</v>
      </c>
      <c r="C66" s="1" t="s">
        <v>136</v>
      </c>
      <c r="D66" s="5">
        <v>4.3784722222222218E-2</v>
      </c>
      <c r="E66" s="5">
        <v>4.4826388888888895E-2</v>
      </c>
      <c r="F66" s="50">
        <f t="shared" si="1"/>
        <v>90.000000000000881</v>
      </c>
      <c r="G66" s="1" t="s">
        <v>88</v>
      </c>
      <c r="H66" s="1"/>
    </row>
    <row r="67" spans="1:8" x14ac:dyDescent="0.3">
      <c r="A67" s="1">
        <v>66</v>
      </c>
      <c r="B67" s="1"/>
      <c r="C67" s="1" t="s">
        <v>146</v>
      </c>
      <c r="D67" s="5">
        <v>4.4826388888888895E-2</v>
      </c>
      <c r="E67" s="5">
        <v>4.5034722222222219E-2</v>
      </c>
      <c r="F67" s="50">
        <f t="shared" si="1"/>
        <v>17.999999999999218</v>
      </c>
      <c r="G67" s="1" t="s">
        <v>88</v>
      </c>
      <c r="H67" s="1"/>
    </row>
    <row r="68" spans="1:8" x14ac:dyDescent="0.3">
      <c r="A68" s="1">
        <v>67</v>
      </c>
      <c r="B68" s="1" t="s">
        <v>147</v>
      </c>
      <c r="C68" s="1"/>
      <c r="D68" s="5">
        <v>4.5034722222222219E-2</v>
      </c>
      <c r="E68" s="5">
        <v>4.6597222222222227E-2</v>
      </c>
      <c r="F68" s="50">
        <f t="shared" si="1"/>
        <v>135.00000000000071</v>
      </c>
      <c r="G68" s="1" t="s">
        <v>99</v>
      </c>
      <c r="H68" s="1"/>
    </row>
    <row r="69" spans="1:8" x14ac:dyDescent="0.3">
      <c r="A69" s="1">
        <v>68</v>
      </c>
      <c r="B69" s="1" t="s">
        <v>68</v>
      </c>
      <c r="C69" s="1" t="s">
        <v>136</v>
      </c>
      <c r="D69" s="5">
        <v>4.6597222222222227E-2</v>
      </c>
      <c r="E69" s="5">
        <v>4.7812500000000001E-2</v>
      </c>
      <c r="F69" s="50">
        <f t="shared" si="1"/>
        <v>104.99999999999963</v>
      </c>
      <c r="G69" s="1" t="s">
        <v>88</v>
      </c>
      <c r="H69" s="1"/>
    </row>
    <row r="70" spans="1:8" x14ac:dyDescent="0.3">
      <c r="A70" s="1">
        <v>69</v>
      </c>
      <c r="B70" s="1"/>
      <c r="C70" s="1" t="s">
        <v>140</v>
      </c>
      <c r="D70" s="5">
        <v>4.7812500000000001E-2</v>
      </c>
      <c r="E70" s="5">
        <v>4.809027777777778E-2</v>
      </c>
      <c r="F70" s="50">
        <f t="shared" si="1"/>
        <v>24.000000000000156</v>
      </c>
      <c r="G70" s="1" t="s">
        <v>88</v>
      </c>
      <c r="H70" s="1"/>
    </row>
    <row r="71" spans="1:8" x14ac:dyDescent="0.3">
      <c r="A71" s="1">
        <v>70</v>
      </c>
      <c r="B71" s="1" t="s">
        <v>147</v>
      </c>
      <c r="C71" s="1"/>
      <c r="D71" s="5">
        <v>4.809027777777778E-2</v>
      </c>
      <c r="E71" s="5">
        <v>5.0081018518518518E-2</v>
      </c>
      <c r="F71" s="50">
        <f t="shared" si="1"/>
        <v>171.99999999999972</v>
      </c>
      <c r="G71" s="1" t="s">
        <v>99</v>
      </c>
      <c r="H71" s="1"/>
    </row>
    <row r="72" spans="1:8" x14ac:dyDescent="0.3">
      <c r="A72" s="1">
        <v>71</v>
      </c>
      <c r="B72" s="1" t="s">
        <v>68</v>
      </c>
      <c r="C72" s="1" t="s">
        <v>136</v>
      </c>
      <c r="D72" s="5">
        <v>5.0081018518518518E-2</v>
      </c>
      <c r="E72" s="5">
        <v>5.168981481481482E-2</v>
      </c>
      <c r="F72" s="50">
        <f t="shared" si="1"/>
        <v>139.00000000000054</v>
      </c>
      <c r="G72" s="1" t="s">
        <v>88</v>
      </c>
      <c r="H72" s="1"/>
    </row>
    <row r="73" spans="1:8" x14ac:dyDescent="0.3">
      <c r="A73" s="1">
        <v>72</v>
      </c>
      <c r="B73" s="1" t="s">
        <v>102</v>
      </c>
      <c r="C73" s="1"/>
      <c r="D73" s="5">
        <v>0</v>
      </c>
      <c r="E73" s="5">
        <v>4.0972222222222226E-3</v>
      </c>
      <c r="F73" s="50">
        <f t="shared" ref="F73:F86" si="2">(E73-D73)*86400</f>
        <v>354.00000000000006</v>
      </c>
      <c r="G73" s="1" t="s">
        <v>99</v>
      </c>
      <c r="H73" s="1"/>
    </row>
    <row r="74" spans="1:8" x14ac:dyDescent="0.3">
      <c r="A74" s="1">
        <v>73</v>
      </c>
      <c r="B74" s="1"/>
      <c r="C74" s="1" t="s">
        <v>133</v>
      </c>
      <c r="D74" s="5">
        <v>4.0972222222222226E-3</v>
      </c>
      <c r="E74" s="5">
        <v>4.2708333333333339E-3</v>
      </c>
      <c r="F74" s="50">
        <f t="shared" si="2"/>
        <v>15.000000000000021</v>
      </c>
      <c r="G74" s="1" t="s">
        <v>83</v>
      </c>
      <c r="H74" s="1"/>
    </row>
    <row r="75" spans="1:8" x14ac:dyDescent="0.3">
      <c r="A75" s="1">
        <v>74</v>
      </c>
      <c r="B75" s="1" t="s">
        <v>142</v>
      </c>
      <c r="C75" s="1"/>
      <c r="D75" s="5">
        <v>4.2708333333333339E-3</v>
      </c>
      <c r="E75" s="5">
        <v>8.2523148148148148E-3</v>
      </c>
      <c r="F75" s="50">
        <f t="shared" si="2"/>
        <v>343.99999999999994</v>
      </c>
      <c r="G75" s="1" t="s">
        <v>99</v>
      </c>
      <c r="H75" s="1"/>
    </row>
    <row r="76" spans="1:8" x14ac:dyDescent="0.3">
      <c r="A76" s="1">
        <v>75</v>
      </c>
      <c r="B76" s="1"/>
      <c r="C76" s="1" t="s">
        <v>133</v>
      </c>
      <c r="D76" s="5">
        <v>8.2523148148148148E-3</v>
      </c>
      <c r="E76" s="5">
        <v>8.4375000000000006E-3</v>
      </c>
      <c r="F76" s="50">
        <f t="shared" si="2"/>
        <v>16.000000000000053</v>
      </c>
      <c r="G76" s="1" t="s">
        <v>83</v>
      </c>
      <c r="H76" s="1"/>
    </row>
    <row r="77" spans="1:8" x14ac:dyDescent="0.3">
      <c r="A77" s="1">
        <v>76</v>
      </c>
      <c r="B77" s="1" t="s">
        <v>102</v>
      </c>
      <c r="C77" s="1"/>
      <c r="D77" s="5">
        <v>8.4375000000000006E-3</v>
      </c>
      <c r="E77" s="5">
        <v>1.0243055555555556E-2</v>
      </c>
      <c r="F77" s="50">
        <f t="shared" si="2"/>
        <v>155.99999999999994</v>
      </c>
      <c r="G77" s="1" t="s">
        <v>99</v>
      </c>
      <c r="H77" s="1"/>
    </row>
    <row r="78" spans="1:8" x14ac:dyDescent="0.3">
      <c r="A78" s="1">
        <v>77</v>
      </c>
      <c r="B78" s="1" t="s">
        <v>68</v>
      </c>
      <c r="C78" s="1" t="s">
        <v>136</v>
      </c>
      <c r="D78" s="5">
        <v>5.0081018518518518E-2</v>
      </c>
      <c r="E78" s="5">
        <v>5.168981481481482E-2</v>
      </c>
      <c r="F78" s="50">
        <f t="shared" si="2"/>
        <v>139.00000000000054</v>
      </c>
      <c r="G78" s="1" t="s">
        <v>88</v>
      </c>
      <c r="H78" s="1"/>
    </row>
    <row r="79" spans="1:8" x14ac:dyDescent="0.3">
      <c r="A79" s="1">
        <v>78</v>
      </c>
      <c r="B79" s="1" t="s">
        <v>142</v>
      </c>
      <c r="C79" s="1"/>
      <c r="D79" s="5">
        <v>0</v>
      </c>
      <c r="E79" s="5">
        <v>1.8402777777777777E-3</v>
      </c>
      <c r="F79" s="50">
        <f t="shared" si="2"/>
        <v>159</v>
      </c>
      <c r="G79" s="1" t="s">
        <v>99</v>
      </c>
      <c r="H79" s="1"/>
    </row>
    <row r="80" spans="1:8" x14ac:dyDescent="0.3">
      <c r="A80" s="1">
        <v>79</v>
      </c>
      <c r="B80" s="1"/>
      <c r="C80" s="1" t="s">
        <v>148</v>
      </c>
      <c r="D80" s="5">
        <v>1.8402777777777777E-3</v>
      </c>
      <c r="E80" s="5">
        <v>2.1874999999999998E-3</v>
      </c>
      <c r="F80" s="50">
        <f t="shared" si="2"/>
        <v>29.999999999999986</v>
      </c>
      <c r="G80" s="1" t="s">
        <v>83</v>
      </c>
      <c r="H80" s="1"/>
    </row>
    <row r="81" spans="1:8" x14ac:dyDescent="0.3">
      <c r="A81" s="1">
        <v>80</v>
      </c>
      <c r="B81" s="1" t="s">
        <v>102</v>
      </c>
      <c r="C81" s="1"/>
      <c r="D81" s="5">
        <v>2.1874999999999998E-3</v>
      </c>
      <c r="E81" s="5">
        <v>3.2870370370370367E-3</v>
      </c>
      <c r="F81" s="50">
        <f t="shared" si="2"/>
        <v>94.999999999999986</v>
      </c>
      <c r="G81" s="1" t="s">
        <v>99</v>
      </c>
      <c r="H81" s="1"/>
    </row>
    <row r="82" spans="1:8" x14ac:dyDescent="0.3">
      <c r="A82" s="1">
        <v>81</v>
      </c>
      <c r="B82" s="1" t="s">
        <v>102</v>
      </c>
      <c r="C82" s="1"/>
      <c r="D82" s="5">
        <v>4.6990740740740743E-3</v>
      </c>
      <c r="E82" s="5">
        <v>4.8958333333333328E-3</v>
      </c>
      <c r="F82" s="50">
        <f t="shared" si="2"/>
        <v>16.999999999999936</v>
      </c>
      <c r="G82" s="1" t="s">
        <v>99</v>
      </c>
      <c r="H82" s="1"/>
    </row>
    <row r="83" spans="1:8" x14ac:dyDescent="0.3">
      <c r="A83" s="1">
        <v>82</v>
      </c>
      <c r="B83" s="1" t="s">
        <v>68</v>
      </c>
      <c r="C83" s="1" t="s">
        <v>136</v>
      </c>
      <c r="D83" s="5">
        <v>4.8958333333333328E-3</v>
      </c>
      <c r="E83" s="5">
        <v>5.2893518518518515E-3</v>
      </c>
      <c r="F83" s="50">
        <f t="shared" si="2"/>
        <v>34.000000000000021</v>
      </c>
      <c r="G83" s="1" t="s">
        <v>88</v>
      </c>
      <c r="H83" s="1"/>
    </row>
    <row r="84" spans="1:8" x14ac:dyDescent="0.3">
      <c r="A84" s="1">
        <v>83</v>
      </c>
      <c r="B84" s="1" t="s">
        <v>102</v>
      </c>
      <c r="C84" s="1"/>
      <c r="D84" s="5">
        <v>5.2893518518518515E-3</v>
      </c>
      <c r="E84" s="5">
        <v>6.4467592592592597E-3</v>
      </c>
      <c r="F84" s="50">
        <f t="shared" si="2"/>
        <v>100.00000000000007</v>
      </c>
      <c r="G84" s="1" t="s">
        <v>99</v>
      </c>
      <c r="H84" s="1"/>
    </row>
    <row r="85" spans="1:8" x14ac:dyDescent="0.3">
      <c r="A85" s="1">
        <v>84</v>
      </c>
      <c r="B85" s="1" t="s">
        <v>68</v>
      </c>
      <c r="C85" s="1" t="s">
        <v>136</v>
      </c>
      <c r="D85" s="5">
        <v>6.4467592592592597E-3</v>
      </c>
      <c r="E85" s="5">
        <v>7.0601851851851841E-3</v>
      </c>
      <c r="F85" s="50">
        <f t="shared" si="2"/>
        <v>52.999999999999865</v>
      </c>
      <c r="G85" s="1" t="s">
        <v>88</v>
      </c>
      <c r="H85" s="1"/>
    </row>
    <row r="86" spans="1:8" ht="15" thickBot="1" x14ac:dyDescent="0.35">
      <c r="A86" s="38">
        <v>85</v>
      </c>
      <c r="B86" s="38" t="s">
        <v>102</v>
      </c>
      <c r="C86" s="38"/>
      <c r="D86" s="39">
        <v>7.0601851851851841E-3</v>
      </c>
      <c r="E86" s="39">
        <v>1.0416666666666666E-2</v>
      </c>
      <c r="F86" s="51">
        <f t="shared" si="2"/>
        <v>290.00000000000006</v>
      </c>
      <c r="G86" s="38" t="s">
        <v>99</v>
      </c>
      <c r="H86" s="38"/>
    </row>
    <row r="87" spans="1:8" ht="15" thickBot="1" x14ac:dyDescent="0.35">
      <c r="A87" s="34"/>
      <c r="B87" s="35"/>
      <c r="C87" s="35" t="s">
        <v>122</v>
      </c>
      <c r="D87" s="36"/>
      <c r="E87" s="36"/>
      <c r="F87" s="52">
        <f>SUM(F2:F86)</f>
        <v>8207.0000000000036</v>
      </c>
      <c r="G87" s="35"/>
      <c r="H87" s="37"/>
    </row>
    <row r="88" spans="1:8" ht="15" thickBot="1" x14ac:dyDescent="0.35"/>
    <row r="89" spans="1:8" x14ac:dyDescent="0.3">
      <c r="B89" s="53" t="s">
        <v>158</v>
      </c>
      <c r="C89" s="56">
        <v>5799</v>
      </c>
    </row>
    <row r="90" spans="1:8" x14ac:dyDescent="0.3">
      <c r="B90" s="54" t="s">
        <v>159</v>
      </c>
      <c r="C90" s="57">
        <v>1245</v>
      </c>
    </row>
    <row r="91" spans="1:8" ht="15" thickBot="1" x14ac:dyDescent="0.35">
      <c r="B91" s="55" t="s">
        <v>160</v>
      </c>
      <c r="C91" s="58">
        <v>1163</v>
      </c>
    </row>
    <row r="92" spans="1:8" x14ac:dyDescent="0.3">
      <c r="C92">
        <f>SUM(C89:C91)/60</f>
        <v>136.78333333333333</v>
      </c>
      <c r="F92" t="s">
        <v>161</v>
      </c>
      <c r="G92">
        <f>C92*2.5</f>
        <v>341.95833333333331</v>
      </c>
      <c r="H92">
        <f>G92/60</f>
        <v>5.6993055555555552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3AF0-3393-4501-8CE8-9E7F0D105E2C}">
  <dimension ref="A1:K100"/>
  <sheetViews>
    <sheetView topLeftCell="A90" zoomScale="115" zoomScaleNormal="115" workbookViewId="0">
      <selection activeCell="F101" sqref="F101"/>
    </sheetView>
  </sheetViews>
  <sheetFormatPr defaultRowHeight="14.4" x14ac:dyDescent="0.3"/>
  <cols>
    <col min="1" max="1" width="7.88671875" customWidth="1"/>
    <col min="2" max="2" width="18.5546875" customWidth="1"/>
    <col min="3" max="3" width="53.109375" bestFit="1" customWidth="1"/>
    <col min="4" max="4" width="18.33203125" hidden="1" customWidth="1"/>
    <col min="5" max="5" width="17.77734375" hidden="1" customWidth="1"/>
    <col min="6" max="6" width="10.5546875" bestFit="1" customWidth="1"/>
    <col min="7" max="7" width="23.77734375" customWidth="1"/>
    <col min="8" max="8" width="48.6640625" customWidth="1"/>
    <col min="9" max="9" width="22.109375" customWidth="1"/>
  </cols>
  <sheetData>
    <row r="1" spans="1:9" ht="19.8" customHeight="1" x14ac:dyDescent="0.3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2</v>
      </c>
      <c r="G1" t="s">
        <v>151</v>
      </c>
      <c r="H1" t="s">
        <v>4</v>
      </c>
    </row>
    <row r="2" spans="1:9" x14ac:dyDescent="0.3">
      <c r="A2">
        <v>1</v>
      </c>
      <c r="B2" t="s">
        <v>8</v>
      </c>
      <c r="C2" t="s">
        <v>9</v>
      </c>
      <c r="D2" s="2">
        <v>0.41597222222222219</v>
      </c>
      <c r="F2">
        <v>10</v>
      </c>
      <c r="G2" t="s">
        <v>83</v>
      </c>
    </row>
    <row r="3" spans="1:9" x14ac:dyDescent="0.3">
      <c r="A3">
        <v>2</v>
      </c>
      <c r="B3" t="s">
        <v>8</v>
      </c>
      <c r="C3" t="s">
        <v>10</v>
      </c>
      <c r="F3">
        <v>20</v>
      </c>
      <c r="G3" t="s">
        <v>83</v>
      </c>
    </row>
    <row r="4" spans="1:9" ht="16.2" customHeight="1" x14ac:dyDescent="0.3">
      <c r="A4">
        <v>3</v>
      </c>
      <c r="B4" t="s">
        <v>11</v>
      </c>
      <c r="C4" t="s">
        <v>15</v>
      </c>
      <c r="F4">
        <v>25</v>
      </c>
      <c r="G4" t="s">
        <v>83</v>
      </c>
    </row>
    <row r="5" spans="1:9" x14ac:dyDescent="0.3">
      <c r="A5">
        <v>4</v>
      </c>
      <c r="B5" t="s">
        <v>12</v>
      </c>
      <c r="C5" t="s">
        <v>16</v>
      </c>
      <c r="F5">
        <v>25</v>
      </c>
      <c r="G5" t="s">
        <v>88</v>
      </c>
    </row>
    <row r="6" spans="1:9" x14ac:dyDescent="0.3">
      <c r="A6">
        <v>5</v>
      </c>
      <c r="B6" t="s">
        <v>13</v>
      </c>
      <c r="C6" t="s">
        <v>14</v>
      </c>
      <c r="F6">
        <v>24</v>
      </c>
      <c r="G6" t="s">
        <v>83</v>
      </c>
    </row>
    <row r="7" spans="1:9" x14ac:dyDescent="0.3">
      <c r="A7">
        <v>15</v>
      </c>
      <c r="B7" t="s">
        <v>18</v>
      </c>
      <c r="C7" t="s">
        <v>19</v>
      </c>
      <c r="F7">
        <v>15</v>
      </c>
      <c r="G7" t="s">
        <v>83</v>
      </c>
    </row>
    <row r="8" spans="1:9" x14ac:dyDescent="0.3">
      <c r="A8">
        <v>16</v>
      </c>
      <c r="B8" t="s">
        <v>11</v>
      </c>
      <c r="C8" t="s">
        <v>20</v>
      </c>
      <c r="F8">
        <v>12</v>
      </c>
      <c r="G8" t="s">
        <v>83</v>
      </c>
    </row>
    <row r="9" spans="1:9" x14ac:dyDescent="0.3">
      <c r="A9">
        <v>17</v>
      </c>
      <c r="B9" t="s">
        <v>22</v>
      </c>
      <c r="C9" t="s">
        <v>21</v>
      </c>
      <c r="F9">
        <v>24</v>
      </c>
      <c r="G9" t="s">
        <v>88</v>
      </c>
    </row>
    <row r="10" spans="1:9" x14ac:dyDescent="0.3">
      <c r="A10">
        <v>18</v>
      </c>
      <c r="B10" t="s">
        <v>23</v>
      </c>
      <c r="C10" t="s">
        <v>24</v>
      </c>
      <c r="F10">
        <v>35</v>
      </c>
      <c r="G10" t="s">
        <v>88</v>
      </c>
    </row>
    <row r="11" spans="1:9" x14ac:dyDescent="0.3">
      <c r="A11">
        <v>19</v>
      </c>
      <c r="B11" t="s">
        <v>13</v>
      </c>
      <c r="C11" t="s">
        <v>25</v>
      </c>
      <c r="F11">
        <v>14</v>
      </c>
      <c r="G11" t="s">
        <v>83</v>
      </c>
    </row>
    <row r="12" spans="1:9" x14ac:dyDescent="0.3">
      <c r="A12">
        <v>21</v>
      </c>
      <c r="B12" t="s">
        <v>18</v>
      </c>
      <c r="C12" t="s">
        <v>26</v>
      </c>
      <c r="F12">
        <v>30</v>
      </c>
      <c r="G12" t="s">
        <v>83</v>
      </c>
    </row>
    <row r="13" spans="1:9" x14ac:dyDescent="0.3">
      <c r="A13">
        <v>22</v>
      </c>
      <c r="B13" t="s">
        <v>11</v>
      </c>
      <c r="C13" t="s">
        <v>27</v>
      </c>
      <c r="F13">
        <v>37</v>
      </c>
      <c r="G13" t="s">
        <v>83</v>
      </c>
    </row>
    <row r="14" spans="1:9" x14ac:dyDescent="0.3">
      <c r="A14">
        <v>23</v>
      </c>
      <c r="B14" t="s">
        <v>18</v>
      </c>
      <c r="D14">
        <v>37</v>
      </c>
      <c r="E14" s="2">
        <v>4.4444444444444446E-2</v>
      </c>
      <c r="F14">
        <v>27</v>
      </c>
      <c r="G14" t="s">
        <v>83</v>
      </c>
    </row>
    <row r="15" spans="1:9" ht="30.6" customHeight="1" x14ac:dyDescent="0.3">
      <c r="A15">
        <v>24</v>
      </c>
      <c r="B15" t="s">
        <v>28</v>
      </c>
      <c r="C15" s="3" t="s">
        <v>30</v>
      </c>
      <c r="D15" s="2">
        <v>4.4444444444444446E-2</v>
      </c>
      <c r="E15" s="2">
        <v>9.7222222222222224E-2</v>
      </c>
      <c r="F15">
        <v>66</v>
      </c>
      <c r="G15" t="s">
        <v>88</v>
      </c>
      <c r="I15" s="2"/>
    </row>
    <row r="16" spans="1:9" x14ac:dyDescent="0.3">
      <c r="A16">
        <v>25</v>
      </c>
      <c r="B16" t="s">
        <v>29</v>
      </c>
      <c r="C16" t="s">
        <v>31</v>
      </c>
      <c r="D16" s="2">
        <v>9.7222222222222224E-2</v>
      </c>
      <c r="E16" s="2">
        <v>0.10902777777777778</v>
      </c>
      <c r="F16">
        <v>17</v>
      </c>
      <c r="G16" t="s">
        <v>83</v>
      </c>
      <c r="I16" s="2"/>
    </row>
    <row r="17" spans="1:9" x14ac:dyDescent="0.3">
      <c r="A17">
        <v>26</v>
      </c>
      <c r="B17" t="s">
        <v>18</v>
      </c>
      <c r="D17" s="2">
        <v>0.10902777777777778</v>
      </c>
      <c r="E17" s="2">
        <v>0.1423611111111111</v>
      </c>
      <c r="F17">
        <v>48</v>
      </c>
      <c r="G17" t="s">
        <v>83</v>
      </c>
      <c r="I17" s="2"/>
    </row>
    <row r="18" spans="1:9" x14ac:dyDescent="0.3">
      <c r="A18">
        <v>27</v>
      </c>
      <c r="B18" t="s">
        <v>32</v>
      </c>
      <c r="C18" t="s">
        <v>33</v>
      </c>
      <c r="D18" s="2">
        <v>0.1423611111111111</v>
      </c>
      <c r="E18" s="2">
        <v>0.19097222222222221</v>
      </c>
      <c r="F18">
        <v>70</v>
      </c>
      <c r="G18" t="s">
        <v>83</v>
      </c>
      <c r="I18" s="2"/>
    </row>
    <row r="19" spans="1:9" ht="27" customHeight="1" x14ac:dyDescent="0.3">
      <c r="A19">
        <v>28</v>
      </c>
      <c r="B19" t="s">
        <v>34</v>
      </c>
      <c r="C19" s="3" t="s">
        <v>35</v>
      </c>
      <c r="D19" s="2">
        <v>0.19097222222222221</v>
      </c>
      <c r="E19" s="2">
        <v>0.20138888888888887</v>
      </c>
      <c r="F19">
        <v>15</v>
      </c>
      <c r="G19" t="s">
        <v>88</v>
      </c>
      <c r="I19" s="2"/>
    </row>
    <row r="20" spans="1:9" x14ac:dyDescent="0.3">
      <c r="A20">
        <v>29</v>
      </c>
      <c r="B20" t="s">
        <v>18</v>
      </c>
      <c r="C20" t="s">
        <v>36</v>
      </c>
      <c r="D20" s="2">
        <v>0.20138888888888887</v>
      </c>
      <c r="E20" s="2">
        <v>0.20416666666666669</v>
      </c>
      <c r="F20">
        <v>4</v>
      </c>
      <c r="G20" t="s">
        <v>88</v>
      </c>
      <c r="I20" s="2"/>
    </row>
    <row r="21" spans="1:9" x14ac:dyDescent="0.3">
      <c r="A21">
        <v>30</v>
      </c>
      <c r="B21" t="s">
        <v>34</v>
      </c>
      <c r="D21" s="2">
        <v>0.20416666666666669</v>
      </c>
      <c r="E21" s="2">
        <v>0.20902777777777778</v>
      </c>
      <c r="F21">
        <v>7</v>
      </c>
      <c r="G21" t="s">
        <v>88</v>
      </c>
      <c r="I21" s="2"/>
    </row>
    <row r="22" spans="1:9" x14ac:dyDescent="0.3">
      <c r="A22">
        <v>31</v>
      </c>
      <c r="B22" t="s">
        <v>37</v>
      </c>
      <c r="C22" t="s">
        <v>38</v>
      </c>
      <c r="D22" s="2">
        <v>0.20902777777777778</v>
      </c>
      <c r="E22" s="2">
        <v>0.21944444444444444</v>
      </c>
      <c r="F22">
        <v>15</v>
      </c>
      <c r="G22" t="s">
        <v>99</v>
      </c>
      <c r="I22" s="2"/>
    </row>
    <row r="23" spans="1:9" x14ac:dyDescent="0.3">
      <c r="A23">
        <v>32</v>
      </c>
      <c r="B23" t="s">
        <v>40</v>
      </c>
      <c r="C23" t="s">
        <v>152</v>
      </c>
      <c r="D23" s="2">
        <v>0.21944444444444444</v>
      </c>
      <c r="E23" s="2">
        <v>0.22708333333333333</v>
      </c>
      <c r="F23">
        <v>11</v>
      </c>
      <c r="G23" t="s">
        <v>88</v>
      </c>
      <c r="I23" s="2"/>
    </row>
    <row r="24" spans="1:9" x14ac:dyDescent="0.3">
      <c r="A24">
        <v>33</v>
      </c>
      <c r="B24" t="s">
        <v>39</v>
      </c>
      <c r="D24" s="2">
        <v>0.22708333333333333</v>
      </c>
      <c r="E24" s="2">
        <v>0.25</v>
      </c>
      <c r="F24">
        <v>33</v>
      </c>
      <c r="G24" t="s">
        <v>83</v>
      </c>
      <c r="I24" s="2"/>
    </row>
    <row r="25" spans="1:9" x14ac:dyDescent="0.3">
      <c r="A25">
        <v>34</v>
      </c>
      <c r="B25" t="s">
        <v>41</v>
      </c>
      <c r="C25" t="s">
        <v>65</v>
      </c>
      <c r="D25" s="2">
        <v>0.25</v>
      </c>
      <c r="E25" s="2">
        <v>0.27013888888888887</v>
      </c>
      <c r="F25">
        <v>29</v>
      </c>
      <c r="G25" t="s">
        <v>88</v>
      </c>
      <c r="I25" s="2"/>
    </row>
    <row r="26" spans="1:9" x14ac:dyDescent="0.3">
      <c r="A26">
        <v>35</v>
      </c>
      <c r="B26" t="s">
        <v>42</v>
      </c>
      <c r="C26" t="s">
        <v>43</v>
      </c>
      <c r="D26" s="2">
        <v>0.27013888888888887</v>
      </c>
      <c r="E26" s="2">
        <v>0.30972222222222223</v>
      </c>
      <c r="F26">
        <v>57</v>
      </c>
      <c r="G26" t="s">
        <v>88</v>
      </c>
      <c r="I26" s="2"/>
    </row>
    <row r="27" spans="1:9" x14ac:dyDescent="0.3">
      <c r="A27">
        <v>36</v>
      </c>
      <c r="B27" t="s">
        <v>44</v>
      </c>
      <c r="C27" t="s">
        <v>45</v>
      </c>
      <c r="D27" s="2">
        <v>0.30972222222222223</v>
      </c>
      <c r="E27" s="2">
        <v>0.37013888888888885</v>
      </c>
      <c r="F27">
        <v>87</v>
      </c>
      <c r="G27" t="s">
        <v>88</v>
      </c>
      <c r="I27" s="2"/>
    </row>
    <row r="28" spans="1:9" x14ac:dyDescent="0.3">
      <c r="A28">
        <v>37</v>
      </c>
      <c r="B28" t="s">
        <v>18</v>
      </c>
      <c r="C28" t="s">
        <v>46</v>
      </c>
      <c r="D28" s="2">
        <v>0.37013888888888885</v>
      </c>
      <c r="E28" s="2">
        <v>0.375</v>
      </c>
      <c r="F28">
        <v>7</v>
      </c>
      <c r="G28" t="s">
        <v>83</v>
      </c>
      <c r="I28" s="2"/>
    </row>
    <row r="29" spans="1:9" x14ac:dyDescent="0.3">
      <c r="A29">
        <v>38</v>
      </c>
      <c r="B29" t="s">
        <v>23</v>
      </c>
      <c r="C29" t="s">
        <v>47</v>
      </c>
      <c r="D29" s="2">
        <v>0.375</v>
      </c>
      <c r="E29" s="2">
        <v>0.40277777777777773</v>
      </c>
      <c r="F29">
        <v>40</v>
      </c>
      <c r="G29" t="s">
        <v>88</v>
      </c>
      <c r="I29" s="2"/>
    </row>
    <row r="30" spans="1:9" x14ac:dyDescent="0.3">
      <c r="A30">
        <v>39</v>
      </c>
      <c r="B30" t="s">
        <v>18</v>
      </c>
      <c r="C30" t="s">
        <v>48</v>
      </c>
      <c r="D30" s="2">
        <v>0.40277777777777773</v>
      </c>
      <c r="E30" s="2">
        <v>0.43402777777777773</v>
      </c>
      <c r="F30">
        <v>45</v>
      </c>
      <c r="G30" t="s">
        <v>83</v>
      </c>
      <c r="I30" s="2"/>
    </row>
    <row r="31" spans="1:9" x14ac:dyDescent="0.3">
      <c r="A31">
        <v>40</v>
      </c>
      <c r="B31" t="s">
        <v>17</v>
      </c>
      <c r="D31" s="2">
        <v>0.43402777777777773</v>
      </c>
      <c r="E31" s="2">
        <v>0.45277777777777778</v>
      </c>
      <c r="F31">
        <v>27</v>
      </c>
      <c r="G31" t="s">
        <v>83</v>
      </c>
      <c r="I31" s="2"/>
    </row>
    <row r="32" spans="1:9" x14ac:dyDescent="0.3">
      <c r="A32">
        <v>41</v>
      </c>
      <c r="B32" t="s">
        <v>49</v>
      </c>
      <c r="C32" t="s">
        <v>50</v>
      </c>
      <c r="D32" s="2">
        <v>0.45277777777777778</v>
      </c>
      <c r="E32" s="2">
        <v>0.4861111111111111</v>
      </c>
      <c r="F32">
        <v>48</v>
      </c>
      <c r="G32" t="s">
        <v>88</v>
      </c>
      <c r="I32" s="2"/>
    </row>
    <row r="33" spans="1:10" x14ac:dyDescent="0.3">
      <c r="A33">
        <v>42</v>
      </c>
      <c r="B33" t="s">
        <v>18</v>
      </c>
      <c r="C33" t="s">
        <v>51</v>
      </c>
      <c r="D33" s="2">
        <v>0.4861111111111111</v>
      </c>
      <c r="E33" s="2">
        <v>0.51458333333333328</v>
      </c>
      <c r="F33">
        <v>41</v>
      </c>
      <c r="G33" t="s">
        <v>83</v>
      </c>
      <c r="I33" s="2"/>
    </row>
    <row r="34" spans="1:10" x14ac:dyDescent="0.3">
      <c r="A34">
        <v>43</v>
      </c>
      <c r="B34" t="s">
        <v>17</v>
      </c>
      <c r="C34" t="s">
        <v>52</v>
      </c>
      <c r="D34" s="2">
        <v>0.51458333333333328</v>
      </c>
      <c r="E34" s="2">
        <v>0.52083333333333337</v>
      </c>
      <c r="F34">
        <v>9</v>
      </c>
      <c r="G34" t="s">
        <v>83</v>
      </c>
      <c r="I34" s="2"/>
    </row>
    <row r="35" spans="1:10" x14ac:dyDescent="0.3">
      <c r="A35">
        <v>44</v>
      </c>
      <c r="B35" t="s">
        <v>18</v>
      </c>
      <c r="C35" t="s">
        <v>100</v>
      </c>
      <c r="D35" s="2">
        <v>0.52083333333333337</v>
      </c>
      <c r="E35" s="2">
        <v>0.56180555555555556</v>
      </c>
      <c r="F35">
        <v>59</v>
      </c>
      <c r="G35" t="s">
        <v>88</v>
      </c>
      <c r="I35" s="2"/>
    </row>
    <row r="36" spans="1:10" x14ac:dyDescent="0.3">
      <c r="A36">
        <v>45</v>
      </c>
      <c r="B36" t="s">
        <v>53</v>
      </c>
      <c r="C36" t="s">
        <v>54</v>
      </c>
      <c r="D36" s="2">
        <v>0.56180555555555556</v>
      </c>
      <c r="E36" s="2">
        <v>0.58680555555555558</v>
      </c>
      <c r="F36">
        <v>36</v>
      </c>
      <c r="G36" t="s">
        <v>88</v>
      </c>
      <c r="I36" s="2"/>
    </row>
    <row r="37" spans="1:10" x14ac:dyDescent="0.3">
      <c r="A37">
        <v>46</v>
      </c>
      <c r="B37" t="s">
        <v>18</v>
      </c>
      <c r="D37" s="2">
        <v>0.58680555555555558</v>
      </c>
      <c r="E37" s="2">
        <v>0.6333333333333333</v>
      </c>
      <c r="F37">
        <v>67</v>
      </c>
      <c r="G37" t="s">
        <v>83</v>
      </c>
      <c r="I37" s="2"/>
    </row>
    <row r="38" spans="1:10" x14ac:dyDescent="0.3">
      <c r="A38">
        <v>47</v>
      </c>
      <c r="B38" t="s">
        <v>61</v>
      </c>
      <c r="C38" t="s">
        <v>62</v>
      </c>
      <c r="D38" s="2">
        <v>0.6333333333333333</v>
      </c>
      <c r="E38" s="2">
        <v>0.67361111111111116</v>
      </c>
      <c r="F38">
        <v>58</v>
      </c>
      <c r="G38" t="s">
        <v>83</v>
      </c>
      <c r="I38" s="2"/>
    </row>
    <row r="39" spans="1:10" x14ac:dyDescent="0.3">
      <c r="A39">
        <v>48</v>
      </c>
      <c r="B39" t="s">
        <v>18</v>
      </c>
      <c r="D39" s="2">
        <v>0.67361111111111116</v>
      </c>
      <c r="E39" s="2">
        <v>0.68055555555555547</v>
      </c>
      <c r="F39">
        <v>10</v>
      </c>
      <c r="G39" t="s">
        <v>83</v>
      </c>
      <c r="I39" s="2"/>
    </row>
    <row r="40" spans="1:10" x14ac:dyDescent="0.3">
      <c r="A40">
        <v>49</v>
      </c>
      <c r="B40" t="s">
        <v>63</v>
      </c>
      <c r="C40" t="s">
        <v>64</v>
      </c>
      <c r="D40" s="2">
        <v>0.68055555555555547</v>
      </c>
      <c r="E40" s="2">
        <v>0.71111111111111114</v>
      </c>
      <c r="F40">
        <v>44</v>
      </c>
      <c r="G40" t="s">
        <v>88</v>
      </c>
      <c r="I40" s="2"/>
    </row>
    <row r="41" spans="1:10" x14ac:dyDescent="0.3">
      <c r="A41">
        <v>50</v>
      </c>
      <c r="B41" t="s">
        <v>18</v>
      </c>
      <c r="D41" s="2">
        <v>0.71111111111111114</v>
      </c>
      <c r="E41" s="2">
        <v>0.76597222222222217</v>
      </c>
      <c r="F41">
        <v>79</v>
      </c>
      <c r="G41" t="s">
        <v>83</v>
      </c>
      <c r="I41" s="2"/>
    </row>
    <row r="42" spans="1:10" x14ac:dyDescent="0.3">
      <c r="A42">
        <v>53</v>
      </c>
      <c r="B42" t="s">
        <v>44</v>
      </c>
      <c r="C42" t="s">
        <v>45</v>
      </c>
      <c r="D42" s="31">
        <v>0</v>
      </c>
      <c r="E42" s="31">
        <v>1.7592592592592592E-3</v>
      </c>
      <c r="F42">
        <f>(Table2[[#This Row],[ Ending time(sec)]]-Table2[[#This Row],[starting time (sec)]])*86400</f>
        <v>152</v>
      </c>
      <c r="G42" t="s">
        <v>88</v>
      </c>
      <c r="I42" s="32"/>
      <c r="J42" s="32"/>
    </row>
    <row r="43" spans="1:10" x14ac:dyDescent="0.3">
      <c r="A43">
        <v>54</v>
      </c>
      <c r="B43" t="s">
        <v>74</v>
      </c>
      <c r="C43" t="s">
        <v>101</v>
      </c>
      <c r="D43" s="31">
        <v>1.7592592592592592E-3</v>
      </c>
      <c r="E43" s="31">
        <v>2.0601851851851853E-3</v>
      </c>
      <c r="F43">
        <f>(Table2[[#This Row],[ Ending time(sec)]]-Table2[[#This Row],[starting time (sec)]])*86400</f>
        <v>26.000000000000011</v>
      </c>
      <c r="G43" t="s">
        <v>83</v>
      </c>
      <c r="I43" s="32"/>
      <c r="J43" s="32"/>
    </row>
    <row r="44" spans="1:10" x14ac:dyDescent="0.3">
      <c r="A44">
        <v>55</v>
      </c>
      <c r="B44" t="s">
        <v>102</v>
      </c>
      <c r="D44" s="31">
        <v>2.0601851851851853E-3</v>
      </c>
      <c r="E44" s="31">
        <v>2.1759259259259258E-3</v>
      </c>
      <c r="F44">
        <f>(Table2[[#This Row],[ Ending time(sec)]]-Table2[[#This Row],[starting time (sec)]])*86400</f>
        <v>9.9999999999999769</v>
      </c>
      <c r="G44" t="s">
        <v>99</v>
      </c>
      <c r="I44" s="32"/>
      <c r="J44" s="32"/>
    </row>
    <row r="45" spans="1:10" x14ac:dyDescent="0.3">
      <c r="A45">
        <v>56</v>
      </c>
      <c r="B45" t="s">
        <v>103</v>
      </c>
      <c r="D45" s="31">
        <v>2.1759259259259258E-3</v>
      </c>
      <c r="E45" s="31">
        <v>3.9004629629629632E-3</v>
      </c>
      <c r="F45">
        <f>(Table2[[#This Row],[ Ending time(sec)]]-Table2[[#This Row],[starting time (sec)]])*86400</f>
        <v>149.00000000000003</v>
      </c>
      <c r="G45" t="s">
        <v>88</v>
      </c>
      <c r="I45" s="32"/>
      <c r="J45" s="32"/>
    </row>
    <row r="46" spans="1:10" x14ac:dyDescent="0.3">
      <c r="A46">
        <v>57</v>
      </c>
      <c r="B46" t="s">
        <v>18</v>
      </c>
      <c r="C46" t="s">
        <v>104</v>
      </c>
      <c r="D46" s="31">
        <v>3.9004629629629632E-3</v>
      </c>
      <c r="E46" s="31">
        <v>5.9490740740740745E-3</v>
      </c>
      <c r="F46">
        <f>(Table2[[#This Row],[ Ending time(sec)]]-Table2[[#This Row],[starting time (sec)]])*86400</f>
        <v>177.00000000000003</v>
      </c>
      <c r="G46" t="s">
        <v>83</v>
      </c>
      <c r="I46" s="32"/>
      <c r="J46" s="32"/>
    </row>
    <row r="47" spans="1:10" x14ac:dyDescent="0.3">
      <c r="A47">
        <v>58</v>
      </c>
      <c r="B47" t="s">
        <v>17</v>
      </c>
      <c r="D47" s="31">
        <v>5.9490740740740745E-3</v>
      </c>
      <c r="E47" s="31">
        <v>7.0717592592592594E-3</v>
      </c>
      <c r="F47">
        <f>(Table2[[#This Row],[ Ending time(sec)]]-Table2[[#This Row],[starting time (sec)]])*86400</f>
        <v>96.999999999999972</v>
      </c>
      <c r="G47" t="s">
        <v>83</v>
      </c>
      <c r="I47" s="32"/>
      <c r="J47" s="32"/>
    </row>
    <row r="48" spans="1:10" x14ac:dyDescent="0.3">
      <c r="A48">
        <v>59</v>
      </c>
      <c r="B48" t="s">
        <v>103</v>
      </c>
      <c r="D48" s="31">
        <v>7.0717592592592594E-3</v>
      </c>
      <c r="E48" s="31">
        <v>7.8240740740740753E-3</v>
      </c>
      <c r="F48">
        <f>(Table2[[#This Row],[ Ending time(sec)]]-Table2[[#This Row],[starting time (sec)]])*86400</f>
        <v>65.000000000000099</v>
      </c>
      <c r="G48" t="s">
        <v>88</v>
      </c>
      <c r="I48" s="32"/>
      <c r="J48" s="32"/>
    </row>
    <row r="49" spans="1:10" x14ac:dyDescent="0.3">
      <c r="A49">
        <v>60</v>
      </c>
      <c r="C49" t="s">
        <v>105</v>
      </c>
      <c r="D49" s="31">
        <v>7.8240740740740753E-3</v>
      </c>
      <c r="E49" s="31">
        <v>9.6527777777777775E-3</v>
      </c>
      <c r="F49">
        <f>(Table2[[#This Row],[ Ending time(sec)]]-Table2[[#This Row],[starting time (sec)]])*86400</f>
        <v>157.99999999999986</v>
      </c>
      <c r="G49" t="s">
        <v>83</v>
      </c>
      <c r="I49" s="32"/>
      <c r="J49" s="32"/>
    </row>
    <row r="50" spans="1:10" x14ac:dyDescent="0.3">
      <c r="A50">
        <v>61</v>
      </c>
      <c r="B50" t="s">
        <v>106</v>
      </c>
      <c r="D50" s="31">
        <v>9.6527777777777775E-3</v>
      </c>
      <c r="E50" s="31">
        <v>1.1469907407407408E-2</v>
      </c>
      <c r="F50">
        <f>(Table2[[#This Row],[ Ending time(sec)]]-Table2[[#This Row],[starting time (sec)]])*86400</f>
        <v>157.00000000000006</v>
      </c>
      <c r="G50" t="s">
        <v>99</v>
      </c>
      <c r="I50" s="32"/>
      <c r="J50" s="32"/>
    </row>
    <row r="51" spans="1:10" x14ac:dyDescent="0.3">
      <c r="A51">
        <v>62</v>
      </c>
      <c r="B51" t="s">
        <v>74</v>
      </c>
      <c r="C51" t="s">
        <v>107</v>
      </c>
      <c r="D51" s="31">
        <v>1.1469907407407408E-2</v>
      </c>
      <c r="E51" s="31">
        <v>1.2499999999999999E-2</v>
      </c>
      <c r="F51">
        <f>(Table2[[#This Row],[ Ending time(sec)]]-Table2[[#This Row],[starting time (sec)]])*86400</f>
        <v>88.999999999999872</v>
      </c>
      <c r="G51" t="s">
        <v>88</v>
      </c>
      <c r="I51" s="32"/>
      <c r="J51" s="32"/>
    </row>
    <row r="52" spans="1:10" x14ac:dyDescent="0.3">
      <c r="A52">
        <v>63</v>
      </c>
      <c r="B52" t="s">
        <v>106</v>
      </c>
      <c r="D52" s="31">
        <v>1.2499999999999999E-2</v>
      </c>
      <c r="E52" s="31">
        <v>1.4270833333333335E-2</v>
      </c>
      <c r="F52">
        <f>(Table2[[#This Row],[ Ending time(sec)]]-Table2[[#This Row],[starting time (sec)]])*86400</f>
        <v>153.00000000000023</v>
      </c>
      <c r="G52" t="s">
        <v>99</v>
      </c>
      <c r="I52" s="32"/>
      <c r="J52" s="32"/>
    </row>
    <row r="53" spans="1:10" x14ac:dyDescent="0.3">
      <c r="A53">
        <v>64</v>
      </c>
      <c r="B53" t="s">
        <v>74</v>
      </c>
      <c r="C53" t="s">
        <v>107</v>
      </c>
      <c r="D53" s="31">
        <v>1.4270833333333335E-2</v>
      </c>
      <c r="E53" s="31">
        <v>1.4930555555555556E-2</v>
      </c>
      <c r="F53">
        <f>(Table2[[#This Row],[ Ending time(sec)]]-Table2[[#This Row],[starting time (sec)]])*86400</f>
        <v>56.999999999999915</v>
      </c>
      <c r="G53" t="s">
        <v>88</v>
      </c>
      <c r="I53" s="32"/>
      <c r="J53" s="32"/>
    </row>
    <row r="54" spans="1:10" x14ac:dyDescent="0.3">
      <c r="A54">
        <v>65</v>
      </c>
      <c r="B54" t="s">
        <v>106</v>
      </c>
      <c r="D54" s="31">
        <v>1.4930555555555556E-2</v>
      </c>
      <c r="E54" s="31">
        <v>1.5983796296296295E-2</v>
      </c>
      <c r="F54">
        <f>(Table2[[#This Row],[ Ending time(sec)]]-Table2[[#This Row],[starting time (sec)]])*86400</f>
        <v>90.999999999999787</v>
      </c>
      <c r="G54" t="s">
        <v>99</v>
      </c>
      <c r="I54" s="32"/>
      <c r="J54" s="32"/>
    </row>
    <row r="55" spans="1:10" x14ac:dyDescent="0.3">
      <c r="A55">
        <v>66</v>
      </c>
      <c r="B55" t="s">
        <v>44</v>
      </c>
      <c r="C55" t="s">
        <v>45</v>
      </c>
      <c r="D55" s="31">
        <v>1.5983796296296295E-2</v>
      </c>
      <c r="E55" s="31">
        <v>1.7349537037037038E-2</v>
      </c>
      <c r="F55">
        <f>(Table2[[#This Row],[ Ending time(sec)]]-Table2[[#This Row],[starting time (sec)]])*86400</f>
        <v>118.00000000000026</v>
      </c>
      <c r="G55" t="s">
        <v>88</v>
      </c>
      <c r="I55" s="32"/>
      <c r="J55" s="32"/>
    </row>
    <row r="56" spans="1:10" x14ac:dyDescent="0.3">
      <c r="A56">
        <v>68</v>
      </c>
      <c r="B56" t="s">
        <v>106</v>
      </c>
      <c r="D56" s="31">
        <v>0</v>
      </c>
      <c r="E56" s="31">
        <v>1.8055555555555557E-3</v>
      </c>
      <c r="F56">
        <f>(Table2[[#This Row],[ Ending time(sec)]]-Table2[[#This Row],[starting time (sec)]])*86400</f>
        <v>156</v>
      </c>
      <c r="G56" t="s">
        <v>99</v>
      </c>
      <c r="I56" s="32"/>
      <c r="J56" s="32"/>
    </row>
    <row r="57" spans="1:10" x14ac:dyDescent="0.3">
      <c r="A57">
        <v>69</v>
      </c>
      <c r="B57" t="s">
        <v>44</v>
      </c>
      <c r="C57" t="s">
        <v>108</v>
      </c>
      <c r="D57" s="31">
        <v>1.8055555555555557E-3</v>
      </c>
      <c r="E57" s="31">
        <v>3.2060185185185191E-3</v>
      </c>
      <c r="F57">
        <f>(Table2[[#This Row],[ Ending time(sec)]]-Table2[[#This Row],[starting time (sec)]])*86400</f>
        <v>121.00000000000004</v>
      </c>
      <c r="G57" t="s">
        <v>88</v>
      </c>
      <c r="I57" s="32"/>
      <c r="J57" s="32"/>
    </row>
    <row r="58" spans="1:10" x14ac:dyDescent="0.3">
      <c r="A58">
        <v>70</v>
      </c>
      <c r="B58" t="s">
        <v>102</v>
      </c>
      <c r="D58" s="31">
        <v>3.2060185185185191E-3</v>
      </c>
      <c r="E58" s="31">
        <v>3.472222222222222E-3</v>
      </c>
      <c r="F58">
        <f>(Table2[[#This Row],[ Ending time(sec)]]-Table2[[#This Row],[starting time (sec)]])*86400</f>
        <v>22.999999999999936</v>
      </c>
      <c r="G58" t="s">
        <v>99</v>
      </c>
      <c r="I58" s="32"/>
      <c r="J58" s="32"/>
    </row>
    <row r="59" spans="1:10" x14ac:dyDescent="0.3">
      <c r="A59">
        <v>71</v>
      </c>
      <c r="B59" t="s">
        <v>103</v>
      </c>
      <c r="D59" s="31">
        <v>0</v>
      </c>
      <c r="E59" s="31">
        <v>3.4722222222222224E-4</v>
      </c>
      <c r="F59">
        <f>(Table2[[#This Row],[ Ending time(sec)]]-Table2[[#This Row],[starting time (sec)]])*86400</f>
        <v>30</v>
      </c>
      <c r="G59" t="s">
        <v>88</v>
      </c>
      <c r="I59" s="32"/>
      <c r="J59" s="32"/>
    </row>
    <row r="60" spans="1:10" x14ac:dyDescent="0.3">
      <c r="A60">
        <v>72</v>
      </c>
      <c r="B60" t="s">
        <v>102</v>
      </c>
      <c r="D60" s="31">
        <v>3.4722222222222224E-4</v>
      </c>
      <c r="E60" s="31">
        <v>9.4907407407407408E-4</v>
      </c>
      <c r="F60">
        <f>(Table2[[#This Row],[ Ending time(sec)]]-Table2[[#This Row],[starting time (sec)]])*86400</f>
        <v>52.000000000000007</v>
      </c>
      <c r="G60" t="s">
        <v>99</v>
      </c>
      <c r="I60" s="32"/>
      <c r="J60" s="32"/>
    </row>
    <row r="61" spans="1:10" x14ac:dyDescent="0.3">
      <c r="A61">
        <v>73</v>
      </c>
      <c r="B61" t="s">
        <v>109</v>
      </c>
      <c r="C61" t="s">
        <v>65</v>
      </c>
      <c r="D61" s="31">
        <v>9.4907407407407408E-4</v>
      </c>
      <c r="E61" s="31">
        <v>1.1342592592592591E-3</v>
      </c>
      <c r="F61">
        <f>(Table2[[#This Row],[ Ending time(sec)]]-Table2[[#This Row],[starting time (sec)]])*86400</f>
        <v>15.999999999999988</v>
      </c>
      <c r="G61" t="s">
        <v>88</v>
      </c>
      <c r="I61" s="32"/>
      <c r="J61" s="32"/>
    </row>
    <row r="62" spans="1:10" x14ac:dyDescent="0.3">
      <c r="A62">
        <v>74</v>
      </c>
      <c r="B62" t="s">
        <v>110</v>
      </c>
      <c r="D62" s="31">
        <v>1.1342592592592591E-3</v>
      </c>
      <c r="E62" s="31">
        <v>1.423611111111111E-3</v>
      </c>
      <c r="F62">
        <f>(Table2[[#This Row],[ Ending time(sec)]]-Table2[[#This Row],[starting time (sec)]])*86400</f>
        <v>25</v>
      </c>
      <c r="G62" t="s">
        <v>99</v>
      </c>
      <c r="I62" s="32"/>
      <c r="J62" s="32"/>
    </row>
    <row r="63" spans="1:10" x14ac:dyDescent="0.3">
      <c r="A63">
        <v>75</v>
      </c>
      <c r="B63" t="s">
        <v>18</v>
      </c>
      <c r="C63" t="s">
        <v>111</v>
      </c>
      <c r="D63" s="31">
        <v>1.423611111111111E-3</v>
      </c>
      <c r="E63" s="31">
        <v>2.5578703703703705E-3</v>
      </c>
      <c r="F63">
        <f>(Table2[[#This Row],[ Ending time(sec)]]-Table2[[#This Row],[starting time (sec)]])*86400</f>
        <v>98.000000000000028</v>
      </c>
      <c r="G63" t="s">
        <v>88</v>
      </c>
      <c r="I63" s="32"/>
      <c r="J63" s="32"/>
    </row>
    <row r="64" spans="1:10" x14ac:dyDescent="0.3">
      <c r="A64">
        <v>76</v>
      </c>
      <c r="B64" t="s">
        <v>102</v>
      </c>
      <c r="D64" s="31">
        <v>2.5578703703703705E-3</v>
      </c>
      <c r="E64" s="31">
        <v>2.9513888888888888E-3</v>
      </c>
      <c r="F64">
        <f>(Table2[[#This Row],[ Ending time(sec)]]-Table2[[#This Row],[starting time (sec)]])*86400</f>
        <v>33.999999999999979</v>
      </c>
      <c r="G64" t="s">
        <v>99</v>
      </c>
      <c r="I64" s="32"/>
      <c r="J64" s="32"/>
    </row>
    <row r="65" spans="1:10" x14ac:dyDescent="0.3">
      <c r="A65">
        <v>77</v>
      </c>
      <c r="B65" t="s">
        <v>18</v>
      </c>
      <c r="D65" s="31">
        <v>2.9513888888888888E-3</v>
      </c>
      <c r="E65" s="31">
        <v>3.7615740740740739E-3</v>
      </c>
      <c r="F65">
        <f>(Table2[[#This Row],[ Ending time(sec)]]-Table2[[#This Row],[starting time (sec)]])*86400</f>
        <v>69.999999999999986</v>
      </c>
      <c r="G65" t="s">
        <v>83</v>
      </c>
      <c r="I65" s="32"/>
      <c r="J65" s="32"/>
    </row>
    <row r="66" spans="1:10" x14ac:dyDescent="0.3">
      <c r="A66">
        <v>78</v>
      </c>
      <c r="B66" t="s">
        <v>49</v>
      </c>
      <c r="C66" t="s">
        <v>112</v>
      </c>
      <c r="D66" s="31">
        <v>3.7615740740740739E-3</v>
      </c>
      <c r="E66" s="31">
        <v>6.5393518518518517E-3</v>
      </c>
      <c r="F66">
        <f>(Table2[[#This Row],[ Ending time(sec)]]-Table2[[#This Row],[starting time (sec)]])*86400</f>
        <v>240</v>
      </c>
      <c r="G66" t="s">
        <v>88</v>
      </c>
      <c r="I66" s="32"/>
      <c r="J66" s="32"/>
    </row>
    <row r="67" spans="1:10" x14ac:dyDescent="0.3">
      <c r="A67">
        <v>79</v>
      </c>
      <c r="B67" t="s">
        <v>102</v>
      </c>
      <c r="D67" s="31">
        <v>6.5393518518518517E-3</v>
      </c>
      <c r="E67" s="31">
        <v>6.8171296296296287E-3</v>
      </c>
      <c r="F67">
        <f>(Table2[[#This Row],[ Ending time(sec)]]-Table2[[#This Row],[starting time (sec)]])*86400</f>
        <v>23.999999999999929</v>
      </c>
      <c r="G67" t="s">
        <v>99</v>
      </c>
      <c r="I67" s="32"/>
      <c r="J67" s="32"/>
    </row>
    <row r="68" spans="1:10" x14ac:dyDescent="0.3">
      <c r="A68">
        <v>80</v>
      </c>
      <c r="B68" t="s">
        <v>49</v>
      </c>
      <c r="C68" t="s">
        <v>113</v>
      </c>
      <c r="D68" s="31">
        <v>6.8171296296296287E-3</v>
      </c>
      <c r="E68" s="31">
        <v>7.2916666666666659E-3</v>
      </c>
      <c r="F68">
        <f>(Table2[[#This Row],[ Ending time(sec)]]-Table2[[#This Row],[starting time (sec)]])*86400</f>
        <v>41.000000000000014</v>
      </c>
      <c r="G68" t="s">
        <v>88</v>
      </c>
      <c r="I68" s="32"/>
      <c r="J68" s="32"/>
    </row>
    <row r="69" spans="1:10" x14ac:dyDescent="0.3">
      <c r="A69">
        <v>81</v>
      </c>
      <c r="B69" t="s">
        <v>102</v>
      </c>
      <c r="D69" s="31">
        <v>7.2916666666666659E-3</v>
      </c>
      <c r="E69" s="31">
        <v>8.6921296296296312E-3</v>
      </c>
      <c r="F69">
        <f>(Table2[[#This Row],[ Ending time(sec)]]-Table2[[#This Row],[starting time (sec)]])*86400</f>
        <v>121.0000000000002</v>
      </c>
      <c r="G69" t="s">
        <v>99</v>
      </c>
      <c r="I69" s="32"/>
      <c r="J69" s="32"/>
    </row>
    <row r="70" spans="1:10" x14ac:dyDescent="0.3">
      <c r="A70">
        <v>82</v>
      </c>
      <c r="B70" t="s">
        <v>18</v>
      </c>
      <c r="C70" t="s">
        <v>114</v>
      </c>
      <c r="D70" s="31">
        <v>8.6921296296296312E-3</v>
      </c>
      <c r="E70" s="31">
        <v>9.8379629629629633E-3</v>
      </c>
      <c r="F70">
        <f>(Table2[[#This Row],[ Ending time(sec)]]-Table2[[#This Row],[starting time (sec)]])*86400</f>
        <v>98.999999999999886</v>
      </c>
      <c r="G70" t="s">
        <v>83</v>
      </c>
      <c r="I70" s="32"/>
      <c r="J70" s="32"/>
    </row>
    <row r="71" spans="1:10" x14ac:dyDescent="0.3">
      <c r="A71">
        <v>83</v>
      </c>
      <c r="B71" t="s">
        <v>102</v>
      </c>
      <c r="D71" s="31">
        <v>9.8379629629629633E-3</v>
      </c>
      <c r="E71" s="31">
        <v>1.2499999999999999E-2</v>
      </c>
      <c r="F71">
        <f>(Table2[[#This Row],[ Ending time(sec)]]-Table2[[#This Row],[starting time (sec)]])*86400</f>
        <v>229.99999999999989</v>
      </c>
      <c r="G71" t="s">
        <v>99</v>
      </c>
      <c r="I71" s="32"/>
      <c r="J71" s="32"/>
    </row>
    <row r="72" spans="1:10" x14ac:dyDescent="0.3">
      <c r="A72">
        <v>84</v>
      </c>
      <c r="B72" t="s">
        <v>115</v>
      </c>
      <c r="D72" s="31">
        <v>1.2499999999999999E-2</v>
      </c>
      <c r="E72" s="31">
        <v>1.3402777777777777E-2</v>
      </c>
      <c r="F72">
        <f>(Table2[[#This Row],[ Ending time(sec)]]-Table2[[#This Row],[starting time (sec)]])*86400</f>
        <v>78.000000000000057</v>
      </c>
      <c r="G72" t="s">
        <v>88</v>
      </c>
      <c r="I72" s="32"/>
      <c r="J72" s="32"/>
    </row>
    <row r="73" spans="1:10" x14ac:dyDescent="0.3">
      <c r="A73">
        <v>85</v>
      </c>
      <c r="B73" t="s">
        <v>102</v>
      </c>
      <c r="D73" s="31">
        <v>1.3402777777777777E-2</v>
      </c>
      <c r="E73" s="31">
        <v>1.5590277777777778E-2</v>
      </c>
      <c r="F73">
        <f>(Table2[[#This Row],[ Ending time(sec)]]-Table2[[#This Row],[starting time (sec)]])*86400</f>
        <v>189.00000000000003</v>
      </c>
      <c r="G73" t="s">
        <v>99</v>
      </c>
      <c r="I73" s="32"/>
      <c r="J73" s="32"/>
    </row>
    <row r="74" spans="1:10" x14ac:dyDescent="0.3">
      <c r="A74">
        <v>87</v>
      </c>
      <c r="C74" t="s">
        <v>140</v>
      </c>
      <c r="D74" s="31">
        <v>0</v>
      </c>
      <c r="E74" s="31">
        <v>3.2407407407407406E-4</v>
      </c>
      <c r="F74">
        <f>(Table2[[#This Row],[ Ending time(sec)]]-Table2[[#This Row],[starting time (sec)]])*86400</f>
        <v>28</v>
      </c>
      <c r="G74" t="s">
        <v>88</v>
      </c>
      <c r="I74" s="32"/>
      <c r="J74" s="32"/>
    </row>
    <row r="75" spans="1:10" x14ac:dyDescent="0.3">
      <c r="A75">
        <v>88</v>
      </c>
      <c r="B75" t="s">
        <v>102</v>
      </c>
      <c r="D75" s="31">
        <v>3.2407407407407406E-4</v>
      </c>
      <c r="E75" s="31">
        <v>1.1342592592592591E-3</v>
      </c>
      <c r="F75">
        <f>(Table2[[#This Row],[ Ending time(sec)]]-Table2[[#This Row],[starting time (sec)]])*86400</f>
        <v>69.999999999999986</v>
      </c>
      <c r="G75" t="s">
        <v>99</v>
      </c>
      <c r="I75" s="32"/>
      <c r="J75" s="32"/>
    </row>
    <row r="76" spans="1:10" x14ac:dyDescent="0.3">
      <c r="A76">
        <v>89</v>
      </c>
      <c r="B76" t="s">
        <v>18</v>
      </c>
      <c r="C76" t="s">
        <v>117</v>
      </c>
      <c r="D76" s="31">
        <v>1.1342592592592591E-3</v>
      </c>
      <c r="E76" s="31">
        <v>1.423611111111111E-3</v>
      </c>
      <c r="F76">
        <f>(Table2[[#This Row],[ Ending time(sec)]]-Table2[[#This Row],[starting time (sec)]])*86400</f>
        <v>25</v>
      </c>
      <c r="G76" t="s">
        <v>83</v>
      </c>
      <c r="I76" s="32"/>
      <c r="J76" s="32"/>
    </row>
    <row r="77" spans="1:10" x14ac:dyDescent="0.3">
      <c r="A77">
        <v>90</v>
      </c>
      <c r="B77" t="s">
        <v>115</v>
      </c>
      <c r="D77" s="31">
        <v>1.423611111111111E-3</v>
      </c>
      <c r="E77" s="31">
        <v>2.0601851851851853E-3</v>
      </c>
      <c r="F77">
        <f>(Table2[[#This Row],[ Ending time(sec)]]-Table2[[#This Row],[starting time (sec)]])*86400</f>
        <v>55.000000000000021</v>
      </c>
      <c r="G77" t="s">
        <v>88</v>
      </c>
      <c r="I77" s="32"/>
      <c r="J77" s="32"/>
    </row>
    <row r="78" spans="1:10" x14ac:dyDescent="0.3">
      <c r="A78">
        <v>91</v>
      </c>
      <c r="B78" t="s">
        <v>102</v>
      </c>
      <c r="D78" s="31">
        <v>0</v>
      </c>
      <c r="E78" s="31">
        <v>6.4814814814814813E-4</v>
      </c>
      <c r="F78">
        <f>(Table2[[#This Row],[ Ending time(sec)]]-Table2[[#This Row],[starting time (sec)]])*86400</f>
        <v>56</v>
      </c>
      <c r="G78" t="s">
        <v>99</v>
      </c>
      <c r="I78" s="32"/>
      <c r="J78" s="32"/>
    </row>
    <row r="79" spans="1:10" x14ac:dyDescent="0.3">
      <c r="A79">
        <v>92</v>
      </c>
      <c r="B79" t="s">
        <v>18</v>
      </c>
      <c r="D79" s="31">
        <v>6.4814814814814813E-4</v>
      </c>
      <c r="E79" s="31">
        <v>2.0254629629629629E-3</v>
      </c>
      <c r="F79">
        <f>(Table2[[#This Row],[ Ending time(sec)]]-Table2[[#This Row],[starting time (sec)]])*86400</f>
        <v>118.99999999999999</v>
      </c>
      <c r="G79" t="s">
        <v>83</v>
      </c>
      <c r="I79" s="32"/>
      <c r="J79" s="32"/>
    </row>
    <row r="80" spans="1:10" x14ac:dyDescent="0.3">
      <c r="A80">
        <v>93</v>
      </c>
      <c r="B80" t="s">
        <v>102</v>
      </c>
      <c r="D80" s="31">
        <v>2.0254629629629629E-3</v>
      </c>
      <c r="E80" s="31">
        <v>3.8425925925925923E-3</v>
      </c>
      <c r="F80">
        <f>(Table2[[#This Row],[ Ending time(sec)]]-Table2[[#This Row],[starting time (sec)]])*86400</f>
        <v>157</v>
      </c>
      <c r="G80" t="s">
        <v>99</v>
      </c>
      <c r="I80" s="32"/>
      <c r="J80" s="32"/>
    </row>
    <row r="81" spans="1:10" x14ac:dyDescent="0.3">
      <c r="A81">
        <v>94</v>
      </c>
      <c r="B81" t="s">
        <v>18</v>
      </c>
      <c r="C81" t="s">
        <v>119</v>
      </c>
      <c r="D81" s="31">
        <v>3.8425925925925923E-3</v>
      </c>
      <c r="E81" s="31">
        <v>4.5370370370370365E-3</v>
      </c>
      <c r="F81">
        <f>(Table2[[#This Row],[ Ending time(sec)]]-Table2[[#This Row],[starting time (sec)]])*86400</f>
        <v>59.999999999999972</v>
      </c>
      <c r="G81" t="s">
        <v>83</v>
      </c>
      <c r="I81" s="32"/>
      <c r="J81" s="32"/>
    </row>
    <row r="82" spans="1:10" x14ac:dyDescent="0.3">
      <c r="A82">
        <v>95</v>
      </c>
      <c r="B82" t="s">
        <v>49</v>
      </c>
      <c r="C82" t="s">
        <v>120</v>
      </c>
      <c r="D82" s="31">
        <v>4.5370370370370365E-3</v>
      </c>
      <c r="E82" s="31">
        <v>5.2314814814814819E-3</v>
      </c>
      <c r="F82">
        <f>(Table2[[#This Row],[ Ending time(sec)]]-Table2[[#This Row],[starting time (sec)]])*86400</f>
        <v>60.000000000000085</v>
      </c>
      <c r="G82" t="s">
        <v>88</v>
      </c>
      <c r="I82" s="32"/>
      <c r="J82" s="32"/>
    </row>
    <row r="83" spans="1:10" x14ac:dyDescent="0.3">
      <c r="A83">
        <v>96</v>
      </c>
      <c r="B83" t="s">
        <v>49</v>
      </c>
      <c r="C83" t="s">
        <v>108</v>
      </c>
      <c r="D83" s="31">
        <v>0</v>
      </c>
      <c r="E83" s="31">
        <v>9.6064814814814808E-4</v>
      </c>
      <c r="F83">
        <f>(Table2[[#This Row],[ Ending time(sec)]]-Table2[[#This Row],[starting time (sec)]])*86400</f>
        <v>83</v>
      </c>
      <c r="G83" t="s">
        <v>88</v>
      </c>
      <c r="I83" s="32"/>
      <c r="J83" s="32"/>
    </row>
    <row r="84" spans="1:10" x14ac:dyDescent="0.3">
      <c r="A84">
        <v>97</v>
      </c>
      <c r="B84" t="s">
        <v>102</v>
      </c>
      <c r="D84" s="31">
        <v>9.6064814814814808E-4</v>
      </c>
      <c r="E84" s="31">
        <v>2.615740740740741E-3</v>
      </c>
      <c r="F84">
        <f>(Table2[[#This Row],[ Ending time(sec)]]-Table2[[#This Row],[starting time (sec)]])*86400</f>
        <v>143.00000000000003</v>
      </c>
      <c r="G84" t="s">
        <v>99</v>
      </c>
      <c r="I84" s="32"/>
      <c r="J84" s="32"/>
    </row>
    <row r="85" spans="1:10" x14ac:dyDescent="0.3">
      <c r="A85">
        <v>98</v>
      </c>
      <c r="B85" t="s">
        <v>18</v>
      </c>
      <c r="C85" t="s">
        <v>118</v>
      </c>
      <c r="D85" s="31">
        <v>2.615740740740741E-3</v>
      </c>
      <c r="E85" s="31">
        <v>5.1504629629629635E-3</v>
      </c>
      <c r="F85">
        <f>(Table2[[#This Row],[ Ending time(sec)]]-Table2[[#This Row],[starting time (sec)]])*86400</f>
        <v>219.00000000000003</v>
      </c>
      <c r="G85" t="s">
        <v>83</v>
      </c>
      <c r="I85" s="32"/>
      <c r="J85" s="32"/>
    </row>
    <row r="86" spans="1:10" x14ac:dyDescent="0.3">
      <c r="A86">
        <v>99</v>
      </c>
      <c r="C86" t="s">
        <v>105</v>
      </c>
      <c r="D86" s="31">
        <v>5.1504629629629635E-3</v>
      </c>
      <c r="E86" s="31">
        <v>5.5787037037037038E-3</v>
      </c>
      <c r="F86">
        <f>(Table2[[#This Row],[ Ending time(sec)]]-Table2[[#This Row],[starting time (sec)]])*86400</f>
        <v>36.999999999999964</v>
      </c>
      <c r="G86" t="s">
        <v>83</v>
      </c>
      <c r="I86" s="32"/>
      <c r="J86" s="32"/>
    </row>
    <row r="87" spans="1:10" x14ac:dyDescent="0.3">
      <c r="A87">
        <v>100</v>
      </c>
      <c r="B87" t="s">
        <v>102</v>
      </c>
      <c r="D87" s="31">
        <v>5.5787037037037038E-3</v>
      </c>
      <c r="E87" s="2">
        <v>6.2499999999999995E-3</v>
      </c>
      <c r="F87">
        <f>(Table2[[#This Row],[ Ending time(sec)]]-Table2[[#This Row],[starting time (sec)]])*86400</f>
        <v>57.99999999999995</v>
      </c>
      <c r="G87" t="s">
        <v>99</v>
      </c>
      <c r="I87" s="32"/>
      <c r="J87" s="32"/>
    </row>
    <row r="88" spans="1:10" x14ac:dyDescent="0.3">
      <c r="A88">
        <v>101</v>
      </c>
      <c r="B88" t="s">
        <v>109</v>
      </c>
      <c r="D88" s="2">
        <v>6.2499999999999995E-3</v>
      </c>
      <c r="E88" s="31">
        <v>6.7129629629629622E-3</v>
      </c>
      <c r="F88">
        <f>(Table2[[#This Row],[ Ending time(sec)]]-Table2[[#This Row],[starting time (sec)]])*86400</f>
        <v>39.999999999999986</v>
      </c>
      <c r="G88" t="s">
        <v>88</v>
      </c>
      <c r="I88" s="32"/>
      <c r="J88" s="32"/>
    </row>
    <row r="89" spans="1:10" x14ac:dyDescent="0.3">
      <c r="A89">
        <v>102</v>
      </c>
      <c r="B89" t="s">
        <v>102</v>
      </c>
      <c r="D89" s="31">
        <v>6.7129629629629622E-3</v>
      </c>
      <c r="E89" s="31">
        <v>7.6851851851851847E-3</v>
      </c>
      <c r="F89">
        <f>(Table2[[#This Row],[ Ending time(sec)]]-Table2[[#This Row],[starting time (sec)]])*86400</f>
        <v>84.000000000000014</v>
      </c>
      <c r="G89" t="s">
        <v>99</v>
      </c>
      <c r="I89" s="32"/>
      <c r="J89" s="32"/>
    </row>
    <row r="90" spans="1:10" x14ac:dyDescent="0.3">
      <c r="A90">
        <v>103</v>
      </c>
      <c r="B90" t="s">
        <v>39</v>
      </c>
      <c r="C90" t="s">
        <v>153</v>
      </c>
      <c r="D90" s="31">
        <v>0</v>
      </c>
      <c r="E90" s="31">
        <v>1.3888888888888889E-3</v>
      </c>
      <c r="F90">
        <f>(Table2[[#This Row],[ Ending time(sec)]]-Table2[[#This Row],[starting time (sec)]])*86400</f>
        <v>120</v>
      </c>
      <c r="G90" t="s">
        <v>88</v>
      </c>
      <c r="I90" s="32"/>
      <c r="J90" s="32"/>
    </row>
    <row r="91" spans="1:10" x14ac:dyDescent="0.3">
      <c r="A91">
        <v>104</v>
      </c>
      <c r="B91" t="s">
        <v>102</v>
      </c>
      <c r="D91" s="31">
        <v>1.3888888888888889E-3</v>
      </c>
      <c r="E91" s="31">
        <v>4.0046296296296297E-3</v>
      </c>
      <c r="F91">
        <f>(Table2[[#This Row],[ Ending time(sec)]]-Table2[[#This Row],[starting time (sec)]])*86400</f>
        <v>225.99999999999997</v>
      </c>
      <c r="G91" t="s">
        <v>99</v>
      </c>
      <c r="I91" s="32"/>
      <c r="J91" s="32"/>
    </row>
    <row r="92" spans="1:10" x14ac:dyDescent="0.3">
      <c r="A92">
        <v>105</v>
      </c>
      <c r="C92" t="s">
        <v>105</v>
      </c>
      <c r="D92" s="31">
        <v>4.0046296296296297E-3</v>
      </c>
      <c r="E92" s="31">
        <v>4.8611111111111112E-3</v>
      </c>
      <c r="F92">
        <f>(Table2[[#This Row],[ Ending time(sec)]]-Table2[[#This Row],[starting time (sec)]])*86400</f>
        <v>74</v>
      </c>
      <c r="G92" t="s">
        <v>83</v>
      </c>
      <c r="I92" s="32"/>
      <c r="J92" s="32"/>
    </row>
    <row r="93" spans="1:10" x14ac:dyDescent="0.3">
      <c r="A93">
        <v>106</v>
      </c>
      <c r="B93" t="s">
        <v>18</v>
      </c>
      <c r="C93" t="s">
        <v>116</v>
      </c>
      <c r="D93" s="31">
        <v>4.8611111111111112E-3</v>
      </c>
      <c r="E93" s="31">
        <v>5.5902777777777782E-3</v>
      </c>
      <c r="F93">
        <f>(Table2[[#This Row],[ Ending time(sec)]]-Table2[[#This Row],[starting time (sec)]])*86400</f>
        <v>63.000000000000028</v>
      </c>
      <c r="G93" t="s">
        <v>83</v>
      </c>
      <c r="I93" s="32"/>
      <c r="J93" s="32"/>
    </row>
    <row r="94" spans="1:10" x14ac:dyDescent="0.3">
      <c r="A94">
        <v>107</v>
      </c>
      <c r="B94" t="s">
        <v>49</v>
      </c>
      <c r="C94" t="s">
        <v>121</v>
      </c>
      <c r="D94" s="31">
        <v>5.5902777777777782E-3</v>
      </c>
      <c r="E94" s="2">
        <v>6.9444444444444441E-3</v>
      </c>
      <c r="F94">
        <f>(Table2[[#This Row],[ Ending time(sec)]]-Table2[[#This Row],[starting time (sec)]])*86400</f>
        <v>116.99999999999993</v>
      </c>
      <c r="G94" t="s">
        <v>88</v>
      </c>
      <c r="I94" s="32"/>
      <c r="J94" s="32"/>
    </row>
    <row r="95" spans="1:10" ht="15" thickBot="1" x14ac:dyDescent="0.35">
      <c r="A95">
        <v>108</v>
      </c>
      <c r="B95" t="s">
        <v>102</v>
      </c>
      <c r="D95" s="2">
        <v>6.9444444444444441E-3</v>
      </c>
      <c r="E95" s="31">
        <v>1.0405092592592593E-2</v>
      </c>
      <c r="F95">
        <f>(Table2[[#This Row],[ Ending time(sec)]]-Table2[[#This Row],[starting time (sec)]])*86400</f>
        <v>299</v>
      </c>
      <c r="G95" t="s">
        <v>99</v>
      </c>
      <c r="I95" s="32"/>
      <c r="J95" s="32"/>
    </row>
    <row r="96" spans="1:10" ht="15" thickBot="1" x14ac:dyDescent="0.35">
      <c r="C96" s="33" t="s">
        <v>123</v>
      </c>
      <c r="D96" s="35"/>
      <c r="E96" s="35"/>
      <c r="F96" s="37">
        <f>SUM(F2:F95)</f>
        <v>6666</v>
      </c>
    </row>
    <row r="97" spans="2:11" ht="15" thickBot="1" x14ac:dyDescent="0.35"/>
    <row r="98" spans="2:11" x14ac:dyDescent="0.3">
      <c r="B98" s="53" t="s">
        <v>158</v>
      </c>
      <c r="C98" s="56">
        <v>2373</v>
      </c>
    </row>
    <row r="99" spans="2:11" x14ac:dyDescent="0.3">
      <c r="B99" s="54" t="s">
        <v>159</v>
      </c>
      <c r="C99" s="57">
        <v>1949</v>
      </c>
    </row>
    <row r="100" spans="2:11" ht="15" thickBot="1" x14ac:dyDescent="0.35">
      <c r="B100" s="55" t="s">
        <v>160</v>
      </c>
      <c r="C100" s="58">
        <v>2344</v>
      </c>
      <c r="K100">
        <f>6686/60</f>
        <v>111.43333333333334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1542-E725-4C7D-A4B0-34E96FF34DF6}">
  <dimension ref="A1:J26"/>
  <sheetViews>
    <sheetView workbookViewId="0">
      <selection activeCell="B1" sqref="B1:J1048576"/>
    </sheetView>
  </sheetViews>
  <sheetFormatPr defaultRowHeight="14.4" x14ac:dyDescent="0.3"/>
  <cols>
    <col min="1" max="1" width="13.44140625" customWidth="1"/>
    <col min="2" max="2" width="34" style="21" bestFit="1" customWidth="1"/>
    <col min="3" max="4" width="0" style="6" hidden="1" customWidth="1"/>
    <col min="5" max="5" width="0" hidden="1" customWidth="1"/>
    <col min="6" max="6" width="8.88671875" style="21"/>
    <col min="7" max="8" width="0" hidden="1" customWidth="1"/>
    <col min="9" max="9" width="8.88671875" style="28"/>
    <col min="10" max="10" width="34.5546875" customWidth="1"/>
  </cols>
  <sheetData>
    <row r="1" spans="1:10" ht="28.8" x14ac:dyDescent="0.3">
      <c r="A1" s="7" t="s">
        <v>94</v>
      </c>
      <c r="B1" s="19" t="s">
        <v>75</v>
      </c>
      <c r="C1" s="9" t="s">
        <v>76</v>
      </c>
      <c r="D1" s="10" t="s">
        <v>77</v>
      </c>
      <c r="E1" s="8" t="s">
        <v>59</v>
      </c>
      <c r="F1" s="22" t="s">
        <v>78</v>
      </c>
      <c r="G1" s="11" t="s">
        <v>79</v>
      </c>
      <c r="H1" s="11" t="s">
        <v>80</v>
      </c>
      <c r="I1" s="25" t="s">
        <v>81</v>
      </c>
      <c r="J1" s="12" t="s">
        <v>60</v>
      </c>
    </row>
    <row r="2" spans="1:10" x14ac:dyDescent="0.3">
      <c r="A2" s="13"/>
      <c r="B2" s="30" t="s">
        <v>95</v>
      </c>
      <c r="C2" s="15"/>
      <c r="D2" s="16"/>
      <c r="E2" s="14"/>
      <c r="F2" s="23">
        <v>160</v>
      </c>
      <c r="G2" s="17"/>
      <c r="H2" s="17"/>
      <c r="I2" s="26" t="s">
        <v>88</v>
      </c>
      <c r="J2" s="18"/>
    </row>
    <row r="3" spans="1:10" x14ac:dyDescent="0.3">
      <c r="A3" s="13"/>
      <c r="B3" s="29" t="s">
        <v>96</v>
      </c>
      <c r="C3" s="15"/>
      <c r="D3" s="16"/>
      <c r="E3" s="14"/>
      <c r="F3" s="23">
        <v>30</v>
      </c>
      <c r="G3" s="17"/>
      <c r="H3" s="17"/>
      <c r="I3" s="26" t="s">
        <v>83</v>
      </c>
      <c r="J3" s="18"/>
    </row>
    <row r="4" spans="1:10" x14ac:dyDescent="0.3">
      <c r="A4" s="13"/>
      <c r="B4" s="30" t="s">
        <v>97</v>
      </c>
      <c r="C4" s="15"/>
      <c r="D4" s="16"/>
      <c r="E4" s="14"/>
      <c r="F4" s="23">
        <v>440</v>
      </c>
      <c r="G4" s="17"/>
      <c r="H4" s="17"/>
      <c r="I4" s="26" t="s">
        <v>99</v>
      </c>
      <c r="J4" s="18"/>
    </row>
    <row r="5" spans="1:10" x14ac:dyDescent="0.3">
      <c r="A5" s="13"/>
      <c r="B5" s="30" t="s">
        <v>98</v>
      </c>
      <c r="C5" s="15"/>
      <c r="D5" s="16"/>
      <c r="E5" s="14"/>
      <c r="F5" s="23">
        <v>45</v>
      </c>
      <c r="G5" s="17"/>
      <c r="H5" s="17"/>
      <c r="I5" s="26" t="s">
        <v>83</v>
      </c>
      <c r="J5" s="18"/>
    </row>
    <row r="6" spans="1:10" x14ac:dyDescent="0.3">
      <c r="A6" s="1"/>
      <c r="B6" s="20" t="s">
        <v>82</v>
      </c>
      <c r="C6" s="5"/>
      <c r="D6" s="5">
        <f t="shared" ref="D6:D17" si="0">AD6*(1/60)</f>
        <v>0</v>
      </c>
      <c r="E6" s="4">
        <f>D6-C6</f>
        <v>0</v>
      </c>
      <c r="F6" s="24">
        <v>19</v>
      </c>
      <c r="G6" s="1"/>
      <c r="H6" s="1"/>
      <c r="I6" s="27" t="s">
        <v>83</v>
      </c>
      <c r="J6" s="1"/>
    </row>
    <row r="7" spans="1:10" x14ac:dyDescent="0.3">
      <c r="A7" s="1"/>
      <c r="B7" s="20" t="s">
        <v>84</v>
      </c>
      <c r="C7" s="5"/>
      <c r="D7" s="5">
        <f t="shared" si="0"/>
        <v>0</v>
      </c>
      <c r="E7" s="4">
        <f t="shared" ref="E7:E17" si="1">D7-C7</f>
        <v>0</v>
      </c>
      <c r="F7" s="24">
        <v>41</v>
      </c>
      <c r="G7" s="1"/>
      <c r="H7" s="1"/>
      <c r="I7" s="27" t="s">
        <v>83</v>
      </c>
      <c r="J7" s="1"/>
    </row>
    <row r="8" spans="1:10" x14ac:dyDescent="0.3">
      <c r="A8" s="1"/>
      <c r="B8" s="20" t="s">
        <v>85</v>
      </c>
      <c r="C8" s="5"/>
      <c r="D8" s="5">
        <f t="shared" si="0"/>
        <v>0</v>
      </c>
      <c r="E8" s="4">
        <f t="shared" si="1"/>
        <v>0</v>
      </c>
      <c r="F8" s="24">
        <v>58</v>
      </c>
      <c r="G8" s="1"/>
      <c r="H8" s="1"/>
      <c r="I8" s="27" t="s">
        <v>83</v>
      </c>
      <c r="J8" s="1"/>
    </row>
    <row r="9" spans="1:10" x14ac:dyDescent="0.3">
      <c r="A9" s="1"/>
      <c r="B9" s="20" t="s">
        <v>86</v>
      </c>
      <c r="C9" s="5"/>
      <c r="D9" s="5">
        <f t="shared" si="0"/>
        <v>0</v>
      </c>
      <c r="E9" s="4">
        <f t="shared" si="1"/>
        <v>0</v>
      </c>
      <c r="F9" s="24">
        <v>32</v>
      </c>
      <c r="G9" s="1"/>
      <c r="H9" s="1"/>
      <c r="I9" s="27" t="s">
        <v>83</v>
      </c>
      <c r="J9" s="1"/>
    </row>
    <row r="10" spans="1:10" x14ac:dyDescent="0.3">
      <c r="A10" s="1"/>
      <c r="B10" s="20" t="s">
        <v>84</v>
      </c>
      <c r="C10" s="5"/>
      <c r="D10" s="5">
        <f t="shared" si="0"/>
        <v>0</v>
      </c>
      <c r="E10" s="4">
        <f t="shared" si="1"/>
        <v>0</v>
      </c>
      <c r="F10" s="24">
        <v>46</v>
      </c>
      <c r="G10" s="1"/>
      <c r="H10" s="1"/>
      <c r="I10" s="27" t="s">
        <v>83</v>
      </c>
      <c r="J10" s="1"/>
    </row>
    <row r="11" spans="1:10" x14ac:dyDescent="0.3">
      <c r="A11" s="1"/>
      <c r="B11" s="20" t="s">
        <v>87</v>
      </c>
      <c r="C11" s="5"/>
      <c r="D11" s="5">
        <f t="shared" si="0"/>
        <v>0</v>
      </c>
      <c r="E11" s="4">
        <f t="shared" si="1"/>
        <v>0</v>
      </c>
      <c r="F11" s="24">
        <v>19</v>
      </c>
      <c r="G11" s="1"/>
      <c r="H11" s="1"/>
      <c r="I11" s="27" t="s">
        <v>88</v>
      </c>
      <c r="J11" s="1"/>
    </row>
    <row r="12" spans="1:10" x14ac:dyDescent="0.3">
      <c r="A12" s="1"/>
      <c r="B12" s="20" t="s">
        <v>89</v>
      </c>
      <c r="C12" s="5"/>
      <c r="D12" s="5">
        <f t="shared" si="0"/>
        <v>0</v>
      </c>
      <c r="E12" s="4">
        <f t="shared" si="1"/>
        <v>0</v>
      </c>
      <c r="F12" s="24">
        <v>782</v>
      </c>
      <c r="G12" s="1"/>
      <c r="H12" s="1"/>
      <c r="I12" s="27" t="s">
        <v>88</v>
      </c>
      <c r="J12" s="1"/>
    </row>
    <row r="13" spans="1:10" x14ac:dyDescent="0.3">
      <c r="A13" s="1"/>
      <c r="B13" s="20" t="s">
        <v>84</v>
      </c>
      <c r="C13" s="5"/>
      <c r="D13" s="5">
        <f t="shared" si="0"/>
        <v>0</v>
      </c>
      <c r="E13" s="4">
        <f t="shared" si="1"/>
        <v>0</v>
      </c>
      <c r="F13" s="24">
        <v>146</v>
      </c>
      <c r="G13" s="1"/>
      <c r="H13" s="1"/>
      <c r="I13" s="27" t="s">
        <v>83</v>
      </c>
      <c r="J13" s="1"/>
    </row>
    <row r="14" spans="1:10" x14ac:dyDescent="0.3">
      <c r="A14" s="1"/>
      <c r="B14" s="20" t="s">
        <v>90</v>
      </c>
      <c r="C14" s="5"/>
      <c r="D14" s="5">
        <f t="shared" si="0"/>
        <v>0</v>
      </c>
      <c r="E14" s="4">
        <f t="shared" si="1"/>
        <v>0</v>
      </c>
      <c r="F14" s="24">
        <v>1200</v>
      </c>
      <c r="G14" s="1"/>
      <c r="H14" s="1"/>
      <c r="I14" s="27" t="s">
        <v>88</v>
      </c>
      <c r="J14" s="1"/>
    </row>
    <row r="15" spans="1:10" x14ac:dyDescent="0.3">
      <c r="A15" s="1"/>
      <c r="B15" s="20" t="s">
        <v>91</v>
      </c>
      <c r="C15" s="5"/>
      <c r="D15" s="5">
        <f t="shared" si="0"/>
        <v>0</v>
      </c>
      <c r="E15" s="4">
        <f t="shared" si="1"/>
        <v>0</v>
      </c>
      <c r="F15" s="24">
        <v>122</v>
      </c>
      <c r="G15" s="1"/>
      <c r="H15" s="1"/>
      <c r="I15" s="27" t="s">
        <v>83</v>
      </c>
      <c r="J15" s="1"/>
    </row>
    <row r="16" spans="1:10" x14ac:dyDescent="0.3">
      <c r="A16" s="1"/>
      <c r="B16" s="20" t="s">
        <v>92</v>
      </c>
      <c r="C16" s="5"/>
      <c r="D16" s="5">
        <f t="shared" si="0"/>
        <v>0</v>
      </c>
      <c r="E16" s="4">
        <f t="shared" si="1"/>
        <v>0</v>
      </c>
      <c r="F16" s="24">
        <v>272</v>
      </c>
      <c r="G16" s="1"/>
      <c r="H16" s="1"/>
      <c r="I16" s="27" t="s">
        <v>83</v>
      </c>
      <c r="J16" s="1"/>
    </row>
    <row r="17" spans="1:10" x14ac:dyDescent="0.3">
      <c r="A17" s="1"/>
      <c r="B17" s="20" t="s">
        <v>84</v>
      </c>
      <c r="C17" s="5"/>
      <c r="D17" s="5">
        <f t="shared" si="0"/>
        <v>0</v>
      </c>
      <c r="E17" s="4">
        <f t="shared" si="1"/>
        <v>0</v>
      </c>
      <c r="F17" s="24">
        <v>394</v>
      </c>
      <c r="G17" s="1"/>
      <c r="H17" s="1"/>
      <c r="I17" s="27" t="s">
        <v>83</v>
      </c>
      <c r="J17" s="1"/>
    </row>
    <row r="18" spans="1:10" x14ac:dyDescent="0.3">
      <c r="A18" s="1"/>
      <c r="B18" s="20" t="s">
        <v>93</v>
      </c>
      <c r="C18" s="5"/>
      <c r="D18" s="5" t="e">
        <f>#REF!*(1/60)</f>
        <v>#REF!</v>
      </c>
      <c r="E18" s="4" t="e">
        <f t="shared" ref="E18:E19" si="2">D18-C18</f>
        <v>#REF!</v>
      </c>
      <c r="F18" s="24">
        <v>424</v>
      </c>
      <c r="G18" s="1"/>
      <c r="H18" s="1"/>
      <c r="I18" s="27" t="s">
        <v>83</v>
      </c>
      <c r="J18" s="1"/>
    </row>
    <row r="19" spans="1:10" ht="15" thickBot="1" x14ac:dyDescent="0.35">
      <c r="A19" s="38"/>
      <c r="B19" s="41" t="s">
        <v>84</v>
      </c>
      <c r="C19" s="39"/>
      <c r="D19" s="39">
        <f t="shared" ref="D19" si="3">AD18*(1/60)</f>
        <v>0</v>
      </c>
      <c r="E19" s="42">
        <f t="shared" si="2"/>
        <v>0</v>
      </c>
      <c r="F19" s="43">
        <v>257</v>
      </c>
      <c r="G19" s="38"/>
      <c r="H19" s="38"/>
      <c r="I19" s="44" t="s">
        <v>83</v>
      </c>
      <c r="J19" s="38"/>
    </row>
    <row r="20" spans="1:10" ht="15" thickBot="1" x14ac:dyDescent="0.35">
      <c r="A20" s="34"/>
      <c r="B20" s="45" t="s">
        <v>150</v>
      </c>
      <c r="C20" s="36"/>
      <c r="D20" s="36"/>
      <c r="E20" s="35"/>
      <c r="F20" s="47">
        <f>SUM(F2:F19)</f>
        <v>4487</v>
      </c>
      <c r="G20" s="35"/>
      <c r="H20" s="35"/>
      <c r="I20" s="46"/>
      <c r="J20" s="37"/>
    </row>
    <row r="22" spans="1:10" ht="15" thickBot="1" x14ac:dyDescent="0.35"/>
    <row r="23" spans="1:10" x14ac:dyDescent="0.3">
      <c r="A23" s="59" t="s">
        <v>158</v>
      </c>
      <c r="B23" s="56">
        <v>440</v>
      </c>
    </row>
    <row r="24" spans="1:10" x14ac:dyDescent="0.3">
      <c r="A24" s="54" t="s">
        <v>159</v>
      </c>
      <c r="B24" s="57">
        <v>1886</v>
      </c>
    </row>
    <row r="25" spans="1:10" ht="15" thickBot="1" x14ac:dyDescent="0.35">
      <c r="A25" s="60" t="s">
        <v>160</v>
      </c>
      <c r="B25" s="58">
        <v>2161</v>
      </c>
    </row>
    <row r="26" spans="1:10" x14ac:dyDescent="0.3">
      <c r="B26" s="21">
        <f>SUM(B23:B25)/60</f>
        <v>74.783333333333331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9A4F-4149-4960-9212-B43733B6A3AC}">
  <dimension ref="A1:H15"/>
  <sheetViews>
    <sheetView tabSelected="1" topLeftCell="A55" workbookViewId="0">
      <selection activeCell="L14" sqref="L14"/>
    </sheetView>
  </sheetViews>
  <sheetFormatPr defaultRowHeight="14.4" x14ac:dyDescent="0.3"/>
  <cols>
    <col min="1" max="1" width="6.109375" customWidth="1"/>
    <col min="2" max="2" width="14.6640625" bestFit="1" customWidth="1"/>
    <col min="3" max="3" width="32.44140625" bestFit="1" customWidth="1"/>
    <col min="4" max="4" width="16.5546875" hidden="1" customWidth="1"/>
    <col min="5" max="5" width="15.5546875" hidden="1" customWidth="1"/>
    <col min="6" max="6" width="12.109375" customWidth="1"/>
    <col min="7" max="7" width="12.5546875" customWidth="1"/>
    <col min="8" max="8" width="24.44140625" customWidth="1"/>
  </cols>
  <sheetData>
    <row r="1" spans="1:8" ht="26.4" customHeight="1" x14ac:dyDescent="0.3">
      <c r="A1" s="48" t="s">
        <v>55</v>
      </c>
      <c r="B1" s="48" t="s">
        <v>1</v>
      </c>
      <c r="C1" s="48" t="s">
        <v>56</v>
      </c>
      <c r="D1" s="48" t="s">
        <v>57</v>
      </c>
      <c r="E1" s="48" t="s">
        <v>58</v>
      </c>
      <c r="F1" s="48" t="s">
        <v>59</v>
      </c>
      <c r="G1" s="48" t="s">
        <v>3</v>
      </c>
      <c r="H1" s="48" t="s">
        <v>60</v>
      </c>
    </row>
    <row r="2" spans="1:8" x14ac:dyDescent="0.3">
      <c r="A2" s="1">
        <v>1</v>
      </c>
      <c r="B2" s="1" t="s">
        <v>66</v>
      </c>
      <c r="C2" s="1" t="s">
        <v>67</v>
      </c>
      <c r="D2" s="4">
        <v>2.5462962962962961E-3</v>
      </c>
      <c r="E2" s="4">
        <v>4.0509259259259257E-3</v>
      </c>
      <c r="F2" s="1">
        <f>(E2-D2)*86400</f>
        <v>130</v>
      </c>
      <c r="G2" s="1" t="s">
        <v>83</v>
      </c>
      <c r="H2" s="1"/>
    </row>
    <row r="3" spans="1:8" x14ac:dyDescent="0.3">
      <c r="A3" s="1">
        <v>2</v>
      </c>
      <c r="B3" s="1" t="s">
        <v>68</v>
      </c>
      <c r="C3" s="1" t="s">
        <v>157</v>
      </c>
      <c r="D3" s="4">
        <v>4.0509259259259257E-3</v>
      </c>
      <c r="E3" s="4">
        <v>4.7685185185185183E-3</v>
      </c>
      <c r="F3" s="1">
        <f t="shared" ref="F3:F9" si="0">(E3-D3)*86400</f>
        <v>62</v>
      </c>
      <c r="G3" s="1" t="s">
        <v>88</v>
      </c>
      <c r="H3" s="1"/>
    </row>
    <row r="4" spans="1:8" x14ac:dyDescent="0.3">
      <c r="A4" s="1">
        <v>3</v>
      </c>
      <c r="B4" s="1" t="s">
        <v>69</v>
      </c>
      <c r="C4" s="1" t="s">
        <v>70</v>
      </c>
      <c r="D4" s="4">
        <v>4.7685185185185183E-3</v>
      </c>
      <c r="E4" s="4">
        <v>5.0347222222222225E-3</v>
      </c>
      <c r="F4" s="1">
        <f t="shared" si="0"/>
        <v>23.00000000000005</v>
      </c>
      <c r="G4" s="1" t="s">
        <v>83</v>
      </c>
      <c r="H4" s="1"/>
    </row>
    <row r="5" spans="1:8" x14ac:dyDescent="0.3">
      <c r="A5" s="1">
        <v>4</v>
      </c>
      <c r="B5" s="1" t="s">
        <v>71</v>
      </c>
      <c r="C5" s="1"/>
      <c r="D5" s="4">
        <v>5.0347222222222225E-3</v>
      </c>
      <c r="E5" s="4">
        <v>9.6643518518518511E-3</v>
      </c>
      <c r="F5" s="1">
        <f t="shared" si="0"/>
        <v>399.99999999999989</v>
      </c>
      <c r="G5" s="1" t="s">
        <v>88</v>
      </c>
      <c r="H5" s="1"/>
    </row>
    <row r="6" spans="1:8" x14ac:dyDescent="0.3">
      <c r="A6" s="1">
        <v>6</v>
      </c>
      <c r="B6" s="1" t="s">
        <v>72</v>
      </c>
      <c r="C6" s="1" t="s">
        <v>73</v>
      </c>
      <c r="D6" s="4">
        <v>1.0393518518518519E-2</v>
      </c>
      <c r="E6" s="4">
        <v>1.2499999999999999E-2</v>
      </c>
      <c r="F6" s="1">
        <f t="shared" si="0"/>
        <v>181.99999999999989</v>
      </c>
      <c r="G6" s="1" t="s">
        <v>88</v>
      </c>
      <c r="H6" s="1"/>
    </row>
    <row r="7" spans="1:8" x14ac:dyDescent="0.3">
      <c r="A7" s="1">
        <v>7</v>
      </c>
      <c r="B7" s="1" t="s">
        <v>71</v>
      </c>
      <c r="C7" s="1"/>
      <c r="D7" s="4">
        <v>1.5972222222222224E-2</v>
      </c>
      <c r="E7" s="4">
        <v>2.4201388888888887E-2</v>
      </c>
      <c r="F7" s="1">
        <f t="shared" si="0"/>
        <v>710.99999999999966</v>
      </c>
      <c r="G7" s="1" t="s">
        <v>88</v>
      </c>
      <c r="H7" s="1"/>
    </row>
    <row r="8" spans="1:8" x14ac:dyDescent="0.3">
      <c r="A8" s="1">
        <v>8</v>
      </c>
      <c r="B8" s="1" t="s">
        <v>74</v>
      </c>
      <c r="C8" s="1"/>
      <c r="D8" s="4">
        <v>2.4201388888888887E-2</v>
      </c>
      <c r="E8" s="4">
        <v>2.4999999999999998E-2</v>
      </c>
      <c r="F8" s="1">
        <f t="shared" si="0"/>
        <v>69</v>
      </c>
      <c r="G8" s="1" t="s">
        <v>83</v>
      </c>
      <c r="H8" s="1"/>
    </row>
    <row r="9" spans="1:8" x14ac:dyDescent="0.3">
      <c r="A9" s="1">
        <v>9</v>
      </c>
      <c r="B9" s="1" t="s">
        <v>71</v>
      </c>
      <c r="C9" s="1"/>
      <c r="D9" s="4">
        <v>2.8865740740740744E-2</v>
      </c>
      <c r="E9" s="4">
        <v>3.7141203703703704E-2</v>
      </c>
      <c r="F9" s="1">
        <f t="shared" si="0"/>
        <v>714.99999999999977</v>
      </c>
      <c r="G9" s="1" t="s">
        <v>88</v>
      </c>
      <c r="H9" s="1"/>
    </row>
    <row r="10" spans="1:8" ht="15" thickBot="1" x14ac:dyDescent="0.35">
      <c r="A10" s="38"/>
      <c r="B10" s="38"/>
      <c r="C10" s="38"/>
      <c r="D10" s="38"/>
      <c r="E10" s="38"/>
      <c r="F10" s="38"/>
      <c r="G10" s="38"/>
      <c r="H10" s="38"/>
    </row>
    <row r="11" spans="1:8" ht="15" thickBot="1" x14ac:dyDescent="0.35">
      <c r="A11" s="34"/>
      <c r="B11" s="35"/>
      <c r="C11" s="35" t="s">
        <v>122</v>
      </c>
      <c r="D11" s="35"/>
      <c r="E11" s="35"/>
      <c r="F11" s="40">
        <f>SUM(F2:F9)</f>
        <v>2291.9999999999991</v>
      </c>
      <c r="G11" s="35"/>
      <c r="H11" s="37"/>
    </row>
    <row r="12" spans="1:8" ht="15" thickBot="1" x14ac:dyDescent="0.35"/>
    <row r="13" spans="1:8" x14ac:dyDescent="0.3">
      <c r="B13" s="59" t="s">
        <v>158</v>
      </c>
      <c r="C13" s="56">
        <v>0</v>
      </c>
    </row>
    <row r="14" spans="1:8" x14ac:dyDescent="0.3">
      <c r="B14" s="54" t="s">
        <v>159</v>
      </c>
      <c r="C14" s="57">
        <v>222</v>
      </c>
    </row>
    <row r="15" spans="1:8" ht="15" thickBot="1" x14ac:dyDescent="0.35">
      <c r="B15" s="60" t="s">
        <v>160</v>
      </c>
      <c r="C15" s="58">
        <v>2070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686C-8CD1-404E-A26E-ED9309265E22}">
  <dimension ref="A1"/>
  <sheetViews>
    <sheetView zoomScale="130" zoomScaleNormal="13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Welding</vt:lpstr>
      <vt:lpstr>tacking fixture</vt:lpstr>
      <vt:lpstr>post welding</vt:lpstr>
      <vt:lpstr>quality check </vt:lpstr>
      <vt:lpstr>sub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naysh</dc:creator>
  <cp:lastModifiedBy>naysh</cp:lastModifiedBy>
  <dcterms:created xsi:type="dcterms:W3CDTF">2022-06-19T06:38:09Z</dcterms:created>
  <dcterms:modified xsi:type="dcterms:W3CDTF">2022-07-20T08:50:25Z</dcterms:modified>
</cp:coreProperties>
</file>