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Yadu/Documents/Imperial/third_year/m3sc/projects/final_project/"/>
    </mc:Choice>
  </mc:AlternateContent>
  <bookViews>
    <workbookView xWindow="0" yWindow="460" windowWidth="28800" windowHeight="16440" tabRatio="500" activeTab="5"/>
  </bookViews>
  <sheets>
    <sheet name="Main" sheetId="1" r:id="rId1"/>
    <sheet name="DvS Timing" sheetId="7" r:id="rId2"/>
    <sheet name="DvS" sheetId="6" r:id="rId3"/>
    <sheet name="2N" sheetId="2" r:id="rId4"/>
    <sheet name="3N" sheetId="3" r:id="rId5"/>
    <sheet name="5N" sheetId="4" r:id="rId6"/>
    <sheet name="StoreageInfo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7" l="1"/>
  <c r="I3" i="7"/>
  <c r="B20" i="7"/>
  <c r="F20" i="7"/>
  <c r="B19" i="7"/>
  <c r="F19" i="7"/>
  <c r="B18" i="7"/>
  <c r="F18" i="7"/>
  <c r="B17" i="7"/>
  <c r="F17" i="7"/>
  <c r="B16" i="7"/>
  <c r="F16" i="7"/>
  <c r="B15" i="7"/>
  <c r="F15" i="7"/>
  <c r="B14" i="7"/>
  <c r="F14" i="7"/>
  <c r="B13" i="7"/>
  <c r="F13" i="7"/>
  <c r="B12" i="7"/>
  <c r="F12" i="7"/>
  <c r="B11" i="7"/>
  <c r="F11" i="7"/>
  <c r="B10" i="7"/>
  <c r="F10" i="7"/>
  <c r="B9" i="7"/>
  <c r="F9" i="7"/>
  <c r="B8" i="7"/>
  <c r="F8" i="7"/>
  <c r="B7" i="7"/>
  <c r="F7" i="7"/>
  <c r="B6" i="7"/>
  <c r="F6" i="7"/>
  <c r="B5" i="7"/>
  <c r="F5" i="7"/>
  <c r="B4" i="7"/>
  <c r="F4" i="7"/>
  <c r="B3" i="7"/>
  <c r="F3" i="7"/>
  <c r="B2" i="7"/>
  <c r="F2" i="7"/>
  <c r="B30" i="7"/>
  <c r="F30" i="7"/>
  <c r="H30" i="7"/>
  <c r="I35" i="7"/>
  <c r="B35" i="7"/>
  <c r="F35" i="7"/>
  <c r="H35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B24" i="7"/>
  <c r="F24" i="7"/>
  <c r="B25" i="7"/>
  <c r="F25" i="7"/>
  <c r="B26" i="7"/>
  <c r="F26" i="7"/>
  <c r="B27" i="7"/>
  <c r="F27" i="7"/>
  <c r="B28" i="7"/>
  <c r="F28" i="7"/>
  <c r="B29" i="7"/>
  <c r="F29" i="7"/>
  <c r="B31" i="7"/>
  <c r="F31" i="7"/>
  <c r="B32" i="7"/>
  <c r="F32" i="7"/>
  <c r="B33" i="7"/>
  <c r="F33" i="7"/>
  <c r="B34" i="7"/>
  <c r="F34" i="7"/>
  <c r="B36" i="7"/>
  <c r="F36" i="7"/>
  <c r="B37" i="7"/>
  <c r="F37" i="7"/>
  <c r="B38" i="7"/>
  <c r="F38" i="7"/>
  <c r="B39" i="7"/>
  <c r="F39" i="7"/>
  <c r="B40" i="7"/>
  <c r="F40" i="7"/>
  <c r="B41" i="7"/>
  <c r="F41" i="7"/>
  <c r="B42" i="7"/>
  <c r="F42" i="7"/>
  <c r="B23" i="7"/>
  <c r="F23" i="7"/>
  <c r="I64" i="7"/>
  <c r="K64" i="7"/>
  <c r="I63" i="7"/>
  <c r="K63" i="7"/>
  <c r="I62" i="7"/>
  <c r="K62" i="7"/>
  <c r="I61" i="7"/>
  <c r="K61" i="7"/>
  <c r="I60" i="7"/>
  <c r="K60" i="7"/>
  <c r="I59" i="7"/>
  <c r="K59" i="7"/>
  <c r="H59" i="7"/>
  <c r="J59" i="7"/>
  <c r="I58" i="7"/>
  <c r="K58" i="7"/>
  <c r="H58" i="7"/>
  <c r="J58" i="7"/>
  <c r="I57" i="7"/>
  <c r="K57" i="7"/>
  <c r="H57" i="7"/>
  <c r="J57" i="7"/>
  <c r="I56" i="7"/>
  <c r="K56" i="7"/>
  <c r="H56" i="7"/>
  <c r="J56" i="7"/>
  <c r="I55" i="7"/>
  <c r="K55" i="7"/>
  <c r="H55" i="7"/>
  <c r="J55" i="7"/>
  <c r="I54" i="7"/>
  <c r="K54" i="7"/>
  <c r="H54" i="7"/>
  <c r="J54" i="7"/>
  <c r="I53" i="7"/>
  <c r="K53" i="7"/>
  <c r="H53" i="7"/>
  <c r="J53" i="7"/>
  <c r="I52" i="7"/>
  <c r="K52" i="7"/>
  <c r="H52" i="7"/>
  <c r="J52" i="7"/>
  <c r="I51" i="7"/>
  <c r="K51" i="7"/>
  <c r="H51" i="7"/>
  <c r="J51" i="7"/>
  <c r="I50" i="7"/>
  <c r="K50" i="7"/>
  <c r="H50" i="7"/>
  <c r="J50" i="7"/>
  <c r="I49" i="7"/>
  <c r="K49" i="7"/>
  <c r="H49" i="7"/>
  <c r="J49" i="7"/>
  <c r="I48" i="7"/>
  <c r="K48" i="7"/>
  <c r="H48" i="7"/>
  <c r="J48" i="7"/>
  <c r="I47" i="7"/>
  <c r="K47" i="7"/>
  <c r="H47" i="7"/>
  <c r="J47" i="7"/>
  <c r="I46" i="7"/>
  <c r="K46" i="7"/>
  <c r="H46" i="7"/>
  <c r="J46" i="7"/>
  <c r="H23" i="7"/>
  <c r="I41" i="7"/>
  <c r="K41" i="7"/>
  <c r="I40" i="7"/>
  <c r="K40" i="7"/>
  <c r="I39" i="7"/>
  <c r="K39" i="7"/>
  <c r="I38" i="7"/>
  <c r="K38" i="7"/>
  <c r="I37" i="7"/>
  <c r="K37" i="7"/>
  <c r="I36" i="7"/>
  <c r="K36" i="7"/>
  <c r="H36" i="7"/>
  <c r="J36" i="7"/>
  <c r="K35" i="7"/>
  <c r="J35" i="7"/>
  <c r="I34" i="7"/>
  <c r="K34" i="7"/>
  <c r="H34" i="7"/>
  <c r="J34" i="7"/>
  <c r="I33" i="7"/>
  <c r="K33" i="7"/>
  <c r="H33" i="7"/>
  <c r="J33" i="7"/>
  <c r="I32" i="7"/>
  <c r="K32" i="7"/>
  <c r="H32" i="7"/>
  <c r="J32" i="7"/>
  <c r="I31" i="7"/>
  <c r="K31" i="7"/>
  <c r="H31" i="7"/>
  <c r="J31" i="7"/>
  <c r="I30" i="7"/>
  <c r="K30" i="7"/>
  <c r="J30" i="7"/>
  <c r="I29" i="7"/>
  <c r="K29" i="7"/>
  <c r="H29" i="7"/>
  <c r="J29" i="7"/>
  <c r="I28" i="7"/>
  <c r="K28" i="7"/>
  <c r="H28" i="7"/>
  <c r="J28" i="7"/>
  <c r="I27" i="7"/>
  <c r="K27" i="7"/>
  <c r="H27" i="7"/>
  <c r="J27" i="7"/>
  <c r="I26" i="7"/>
  <c r="K26" i="7"/>
  <c r="H26" i="7"/>
  <c r="J26" i="7"/>
  <c r="I25" i="7"/>
  <c r="K25" i="7"/>
  <c r="H25" i="7"/>
  <c r="J25" i="7"/>
  <c r="I24" i="7"/>
  <c r="K24" i="7"/>
  <c r="H24" i="7"/>
  <c r="J24" i="7"/>
  <c r="I23" i="7"/>
  <c r="K23" i="7"/>
  <c r="J23" i="7"/>
  <c r="I16" i="7"/>
  <c r="K16" i="7"/>
  <c r="I17" i="7"/>
  <c r="K17" i="7"/>
  <c r="I18" i="7"/>
  <c r="K18" i="7"/>
  <c r="I19" i="7"/>
  <c r="K19" i="7"/>
  <c r="I20" i="7"/>
  <c r="K20" i="7"/>
  <c r="H3" i="7"/>
  <c r="J3" i="7"/>
  <c r="K3" i="7"/>
  <c r="H4" i="7"/>
  <c r="J4" i="7"/>
  <c r="I4" i="7"/>
  <c r="K4" i="7"/>
  <c r="H5" i="7"/>
  <c r="J5" i="7"/>
  <c r="I5" i="7"/>
  <c r="K5" i="7"/>
  <c r="H6" i="7"/>
  <c r="J6" i="7"/>
  <c r="I6" i="7"/>
  <c r="K6" i="7"/>
  <c r="H7" i="7"/>
  <c r="J7" i="7"/>
  <c r="I7" i="7"/>
  <c r="K7" i="7"/>
  <c r="H8" i="7"/>
  <c r="J8" i="7"/>
  <c r="I8" i="7"/>
  <c r="K8" i="7"/>
  <c r="H9" i="7"/>
  <c r="J9" i="7"/>
  <c r="I9" i="7"/>
  <c r="K9" i="7"/>
  <c r="H10" i="7"/>
  <c r="J10" i="7"/>
  <c r="I10" i="7"/>
  <c r="K10" i="7"/>
  <c r="H11" i="7"/>
  <c r="J11" i="7"/>
  <c r="I11" i="7"/>
  <c r="K11" i="7"/>
  <c r="H12" i="7"/>
  <c r="J12" i="7"/>
  <c r="I12" i="7"/>
  <c r="K12" i="7"/>
  <c r="H13" i="7"/>
  <c r="J13" i="7"/>
  <c r="I13" i="7"/>
  <c r="K13" i="7"/>
  <c r="H14" i="7"/>
  <c r="J14" i="7"/>
  <c r="I14" i="7"/>
  <c r="K14" i="7"/>
  <c r="H15" i="7"/>
  <c r="J15" i="7"/>
  <c r="I15" i="7"/>
  <c r="K15" i="7"/>
  <c r="I2" i="7"/>
  <c r="K2" i="7"/>
  <c r="H2" i="7"/>
  <c r="J2" i="7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C65" i="6"/>
  <c r="D65" i="6"/>
  <c r="E65" i="6"/>
  <c r="C64" i="6"/>
  <c r="D64" i="6"/>
  <c r="E64" i="6"/>
  <c r="C63" i="6"/>
  <c r="D63" i="6"/>
  <c r="E63" i="6"/>
  <c r="C62" i="6"/>
  <c r="D62" i="6"/>
  <c r="E62" i="6"/>
  <c r="C61" i="6"/>
  <c r="D61" i="6"/>
  <c r="E61" i="6"/>
  <c r="C60" i="6"/>
  <c r="D60" i="6"/>
  <c r="E60" i="6"/>
  <c r="C59" i="6"/>
  <c r="D59" i="6"/>
  <c r="E59" i="6"/>
  <c r="C58" i="6"/>
  <c r="D58" i="6"/>
  <c r="E58" i="6"/>
  <c r="C57" i="6"/>
  <c r="D57" i="6"/>
  <c r="E57" i="6"/>
  <c r="C56" i="6"/>
  <c r="D56" i="6"/>
  <c r="E56" i="6"/>
  <c r="C55" i="6"/>
  <c r="D55" i="6"/>
  <c r="E55" i="6"/>
  <c r="C54" i="6"/>
  <c r="D54" i="6"/>
  <c r="E54" i="6"/>
  <c r="C53" i="6"/>
  <c r="D53" i="6"/>
  <c r="E53" i="6"/>
  <c r="C52" i="6"/>
  <c r="D52" i="6"/>
  <c r="E52" i="6"/>
  <c r="C51" i="6"/>
  <c r="D51" i="6"/>
  <c r="E51" i="6"/>
  <c r="C50" i="6"/>
  <c r="D50" i="6"/>
  <c r="E50" i="6"/>
  <c r="C49" i="6"/>
  <c r="D49" i="6"/>
  <c r="E49" i="6"/>
  <c r="C48" i="6"/>
  <c r="D48" i="6"/>
  <c r="E48" i="6"/>
  <c r="C47" i="6"/>
  <c r="D47" i="6"/>
  <c r="E47" i="6"/>
  <c r="C46" i="6"/>
  <c r="D46" i="6"/>
  <c r="E46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C43" i="6"/>
  <c r="D43" i="6"/>
  <c r="E43" i="6"/>
  <c r="C42" i="6"/>
  <c r="D42" i="6"/>
  <c r="E42" i="6"/>
  <c r="C41" i="6"/>
  <c r="D41" i="6"/>
  <c r="E41" i="6"/>
  <c r="C40" i="6"/>
  <c r="D40" i="6"/>
  <c r="E40" i="6"/>
  <c r="C39" i="6"/>
  <c r="D39" i="6"/>
  <c r="E39" i="6"/>
  <c r="C38" i="6"/>
  <c r="D38" i="6"/>
  <c r="E38" i="6"/>
  <c r="C37" i="6"/>
  <c r="D37" i="6"/>
  <c r="E37" i="6"/>
  <c r="C36" i="6"/>
  <c r="D36" i="6"/>
  <c r="E36" i="6"/>
  <c r="C35" i="6"/>
  <c r="D35" i="6"/>
  <c r="E35" i="6"/>
  <c r="C34" i="6"/>
  <c r="D34" i="6"/>
  <c r="E34" i="6"/>
  <c r="C33" i="6"/>
  <c r="D33" i="6"/>
  <c r="E33" i="6"/>
  <c r="C32" i="6"/>
  <c r="D32" i="6"/>
  <c r="E32" i="6"/>
  <c r="C31" i="6"/>
  <c r="D31" i="6"/>
  <c r="E31" i="6"/>
  <c r="C30" i="6"/>
  <c r="D30" i="6"/>
  <c r="E30" i="6"/>
  <c r="C29" i="6"/>
  <c r="D29" i="6"/>
  <c r="E29" i="6"/>
  <c r="C28" i="6"/>
  <c r="D28" i="6"/>
  <c r="E28" i="6"/>
  <c r="C27" i="6"/>
  <c r="D27" i="6"/>
  <c r="E27" i="6"/>
  <c r="C26" i="6"/>
  <c r="D26" i="6"/>
  <c r="E26" i="6"/>
  <c r="C25" i="6"/>
  <c r="D25" i="6"/>
  <c r="E25" i="6"/>
  <c r="C24" i="6"/>
  <c r="D24" i="6"/>
  <c r="E2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E2" i="6"/>
  <c r="B28" i="5"/>
  <c r="C28" i="5"/>
  <c r="B27" i="5"/>
  <c r="C27" i="5"/>
  <c r="B26" i="5"/>
  <c r="C26" i="5"/>
  <c r="B25" i="5"/>
  <c r="C25" i="5"/>
  <c r="B24" i="5"/>
  <c r="C2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13" i="1"/>
  <c r="J12" i="1"/>
  <c r="J11" i="1"/>
  <c r="G13" i="1"/>
  <c r="G12" i="1"/>
  <c r="G11" i="1"/>
  <c r="D13" i="1"/>
  <c r="D12" i="1"/>
  <c r="D11" i="1"/>
  <c r="E2" i="2"/>
  <c r="H2" i="2"/>
  <c r="K2" i="2"/>
  <c r="H2" i="4"/>
  <c r="K2" i="4"/>
  <c r="H3" i="4"/>
  <c r="K3" i="4"/>
  <c r="H4" i="4"/>
  <c r="K4" i="4"/>
  <c r="H5" i="4"/>
  <c r="K5" i="4"/>
  <c r="H6" i="4"/>
  <c r="K6" i="4"/>
  <c r="H7" i="4"/>
  <c r="K7" i="4"/>
  <c r="H8" i="4"/>
  <c r="K8" i="4"/>
  <c r="H9" i="4"/>
  <c r="K9" i="4"/>
  <c r="H10" i="4"/>
  <c r="K10" i="4"/>
  <c r="H11" i="4"/>
  <c r="K11" i="4"/>
  <c r="H12" i="4"/>
  <c r="K12" i="4"/>
  <c r="H13" i="4"/>
  <c r="K13" i="4"/>
  <c r="H14" i="4"/>
  <c r="K14" i="4"/>
  <c r="H15" i="4"/>
  <c r="K15" i="4"/>
  <c r="H16" i="4"/>
  <c r="K16" i="4"/>
  <c r="H17" i="4"/>
  <c r="K17" i="4"/>
  <c r="H18" i="4"/>
  <c r="K18" i="4"/>
  <c r="H19" i="4"/>
  <c r="K19" i="4"/>
  <c r="H20" i="4"/>
  <c r="K21" i="4"/>
  <c r="G3" i="4"/>
  <c r="J3" i="4"/>
  <c r="G4" i="4"/>
  <c r="J4" i="4"/>
  <c r="G5" i="4"/>
  <c r="J5" i="4"/>
  <c r="G6" i="4"/>
  <c r="J6" i="4"/>
  <c r="G7" i="4"/>
  <c r="J7" i="4"/>
  <c r="G8" i="4"/>
  <c r="J8" i="4"/>
  <c r="G9" i="4"/>
  <c r="J9" i="4"/>
  <c r="G10" i="4"/>
  <c r="J10" i="4"/>
  <c r="G11" i="4"/>
  <c r="J11" i="4"/>
  <c r="G12" i="4"/>
  <c r="J12" i="4"/>
  <c r="G13" i="4"/>
  <c r="J13" i="4"/>
  <c r="G14" i="4"/>
  <c r="J14" i="4"/>
  <c r="G15" i="4"/>
  <c r="J15" i="4"/>
  <c r="G16" i="4"/>
  <c r="J16" i="4"/>
  <c r="G17" i="4"/>
  <c r="J17" i="4"/>
  <c r="G18" i="4"/>
  <c r="J18" i="4"/>
  <c r="G19" i="4"/>
  <c r="J19" i="4"/>
  <c r="G20" i="4"/>
  <c r="J21" i="4"/>
  <c r="F3" i="4"/>
  <c r="I3" i="4"/>
  <c r="F4" i="4"/>
  <c r="I4" i="4"/>
  <c r="F5" i="4"/>
  <c r="I5" i="4"/>
  <c r="F6" i="4"/>
  <c r="I6" i="4"/>
  <c r="F7" i="4"/>
  <c r="I7" i="4"/>
  <c r="F8" i="4"/>
  <c r="I8" i="4"/>
  <c r="F9" i="4"/>
  <c r="I9" i="4"/>
  <c r="F10" i="4"/>
  <c r="I10" i="4"/>
  <c r="F11" i="4"/>
  <c r="I11" i="4"/>
  <c r="F12" i="4"/>
  <c r="I12" i="4"/>
  <c r="F13" i="4"/>
  <c r="I13" i="4"/>
  <c r="F14" i="4"/>
  <c r="I14" i="4"/>
  <c r="F15" i="4"/>
  <c r="I15" i="4"/>
  <c r="F16" i="4"/>
  <c r="I16" i="4"/>
  <c r="F17" i="4"/>
  <c r="I17" i="4"/>
  <c r="F18" i="4"/>
  <c r="I18" i="4"/>
  <c r="F19" i="4"/>
  <c r="I19" i="4"/>
  <c r="F20" i="4"/>
  <c r="I21" i="4"/>
  <c r="K20" i="4"/>
  <c r="H21" i="4"/>
  <c r="J20" i="4"/>
  <c r="G21" i="4"/>
  <c r="I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E2" i="3"/>
  <c r="H2" i="3"/>
  <c r="K2" i="3"/>
  <c r="H3" i="3"/>
  <c r="K3" i="3"/>
  <c r="H4" i="3"/>
  <c r="K4" i="3"/>
  <c r="H5" i="3"/>
  <c r="K5" i="3"/>
  <c r="H6" i="3"/>
  <c r="K6" i="3"/>
  <c r="H7" i="3"/>
  <c r="K7" i="3"/>
  <c r="H8" i="3"/>
  <c r="K8" i="3"/>
  <c r="H9" i="3"/>
  <c r="K9" i="3"/>
  <c r="H10" i="3"/>
  <c r="K10" i="3"/>
  <c r="H11" i="3"/>
  <c r="K11" i="3"/>
  <c r="H12" i="3"/>
  <c r="K12" i="3"/>
  <c r="H13" i="3"/>
  <c r="K13" i="3"/>
  <c r="H14" i="3"/>
  <c r="K14" i="3"/>
  <c r="H15" i="3"/>
  <c r="K15" i="3"/>
  <c r="H16" i="3"/>
  <c r="K16" i="3"/>
  <c r="H17" i="3"/>
  <c r="K17" i="3"/>
  <c r="H18" i="3"/>
  <c r="K18" i="3"/>
  <c r="H19" i="3"/>
  <c r="K19" i="3"/>
  <c r="H20" i="3"/>
  <c r="K21" i="3"/>
  <c r="G3" i="3"/>
  <c r="J3" i="3"/>
  <c r="G4" i="3"/>
  <c r="J4" i="3"/>
  <c r="G5" i="3"/>
  <c r="J5" i="3"/>
  <c r="G6" i="3"/>
  <c r="J6" i="3"/>
  <c r="G7" i="3"/>
  <c r="J7" i="3"/>
  <c r="G8" i="3"/>
  <c r="J8" i="3"/>
  <c r="G9" i="3"/>
  <c r="J9" i="3"/>
  <c r="G10" i="3"/>
  <c r="J10" i="3"/>
  <c r="G11" i="3"/>
  <c r="J11" i="3"/>
  <c r="G12" i="3"/>
  <c r="J12" i="3"/>
  <c r="G13" i="3"/>
  <c r="J13" i="3"/>
  <c r="G14" i="3"/>
  <c r="J14" i="3"/>
  <c r="G15" i="3"/>
  <c r="J15" i="3"/>
  <c r="G16" i="3"/>
  <c r="J16" i="3"/>
  <c r="G17" i="3"/>
  <c r="J17" i="3"/>
  <c r="G18" i="3"/>
  <c r="J18" i="3"/>
  <c r="G19" i="3"/>
  <c r="J19" i="3"/>
  <c r="G20" i="3"/>
  <c r="J21" i="3"/>
  <c r="F3" i="3"/>
  <c r="I3" i="3"/>
  <c r="F4" i="3"/>
  <c r="I4" i="3"/>
  <c r="F5" i="3"/>
  <c r="I5" i="3"/>
  <c r="F6" i="3"/>
  <c r="I6" i="3"/>
  <c r="F7" i="3"/>
  <c r="I7" i="3"/>
  <c r="F8" i="3"/>
  <c r="I8" i="3"/>
  <c r="F9" i="3"/>
  <c r="I9" i="3"/>
  <c r="F10" i="3"/>
  <c r="I10" i="3"/>
  <c r="F11" i="3"/>
  <c r="I11" i="3"/>
  <c r="F12" i="3"/>
  <c r="I12" i="3"/>
  <c r="F13" i="3"/>
  <c r="I13" i="3"/>
  <c r="F14" i="3"/>
  <c r="I14" i="3"/>
  <c r="F15" i="3"/>
  <c r="I15" i="3"/>
  <c r="F16" i="3"/>
  <c r="I16" i="3"/>
  <c r="F17" i="3"/>
  <c r="I17" i="3"/>
  <c r="F18" i="3"/>
  <c r="I18" i="3"/>
  <c r="F19" i="3"/>
  <c r="I19" i="3"/>
  <c r="F20" i="3"/>
  <c r="I21" i="3"/>
  <c r="K20" i="3"/>
  <c r="H21" i="3"/>
  <c r="J20" i="3"/>
  <c r="G21" i="3"/>
  <c r="I20" i="3"/>
  <c r="F2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I21" i="2"/>
  <c r="G3" i="2"/>
  <c r="G4" i="2"/>
  <c r="J4" i="2"/>
  <c r="G5" i="2"/>
  <c r="J5" i="2"/>
  <c r="G6" i="2"/>
  <c r="J6" i="2"/>
  <c r="G7" i="2"/>
  <c r="J7" i="2"/>
  <c r="G8" i="2"/>
  <c r="J8" i="2"/>
  <c r="G9" i="2"/>
  <c r="J9" i="2"/>
  <c r="G10" i="2"/>
  <c r="J10" i="2"/>
  <c r="G11" i="2"/>
  <c r="J11" i="2"/>
  <c r="G12" i="2"/>
  <c r="J12" i="2"/>
  <c r="G13" i="2"/>
  <c r="J13" i="2"/>
  <c r="G14" i="2"/>
  <c r="J14" i="2"/>
  <c r="G15" i="2"/>
  <c r="J15" i="2"/>
  <c r="G16" i="2"/>
  <c r="J16" i="2"/>
  <c r="G17" i="2"/>
  <c r="J17" i="2"/>
  <c r="G18" i="2"/>
  <c r="J18" i="2"/>
  <c r="G19" i="2"/>
  <c r="J19" i="2"/>
  <c r="G20" i="2"/>
  <c r="J21" i="2"/>
  <c r="I4" i="2"/>
  <c r="I5" i="2"/>
  <c r="F5" i="2"/>
  <c r="I6" i="2"/>
  <c r="F6" i="2"/>
  <c r="I7" i="2"/>
  <c r="F7" i="2"/>
  <c r="I8" i="2"/>
  <c r="F8" i="2"/>
  <c r="I9" i="2"/>
  <c r="F9" i="2"/>
  <c r="I10" i="2"/>
  <c r="F10" i="2"/>
  <c r="I11" i="2"/>
  <c r="F11" i="2"/>
  <c r="I12" i="2"/>
  <c r="F12" i="2"/>
  <c r="I13" i="2"/>
  <c r="F13" i="2"/>
  <c r="I14" i="2"/>
  <c r="F14" i="2"/>
  <c r="I15" i="2"/>
  <c r="F15" i="2"/>
  <c r="I16" i="2"/>
  <c r="F16" i="2"/>
  <c r="I17" i="2"/>
  <c r="F17" i="2"/>
  <c r="I18" i="2"/>
  <c r="F18" i="2"/>
  <c r="I19" i="2"/>
  <c r="F19" i="2"/>
  <c r="I20" i="2"/>
  <c r="J20" i="2"/>
  <c r="F4" i="2"/>
  <c r="F20" i="2"/>
  <c r="F21" i="2"/>
  <c r="G21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H3" i="2"/>
  <c r="E3" i="2"/>
  <c r="E4" i="2"/>
  <c r="K3" i="2"/>
  <c r="H4" i="2"/>
  <c r="E5" i="2"/>
  <c r="K4" i="2"/>
  <c r="H5" i="2"/>
  <c r="E6" i="2"/>
  <c r="K5" i="2"/>
  <c r="H6" i="2"/>
  <c r="E7" i="2"/>
  <c r="K6" i="2"/>
  <c r="H7" i="2"/>
  <c r="E8" i="2"/>
  <c r="K7" i="2"/>
  <c r="H8" i="2"/>
  <c r="E9" i="2"/>
  <c r="K8" i="2"/>
  <c r="H9" i="2"/>
  <c r="E10" i="2"/>
  <c r="K9" i="2"/>
  <c r="H10" i="2"/>
  <c r="E11" i="2"/>
  <c r="K10" i="2"/>
  <c r="H11" i="2"/>
  <c r="E12" i="2"/>
  <c r="K11" i="2"/>
  <c r="H12" i="2"/>
  <c r="E13" i="2"/>
  <c r="K12" i="2"/>
  <c r="H13" i="2"/>
  <c r="E14" i="2"/>
  <c r="K13" i="2"/>
  <c r="H14" i="2"/>
  <c r="E15" i="2"/>
  <c r="K14" i="2"/>
  <c r="H15" i="2"/>
  <c r="E16" i="2"/>
  <c r="K15" i="2"/>
  <c r="H16" i="2"/>
  <c r="E17" i="2"/>
  <c r="K16" i="2"/>
  <c r="H17" i="2"/>
  <c r="E18" i="2"/>
  <c r="K17" i="2"/>
  <c r="H18" i="2"/>
  <c r="E19" i="2"/>
  <c r="K18" i="2"/>
  <c r="H19" i="2"/>
  <c r="E20" i="2"/>
  <c r="K19" i="2"/>
  <c r="H20" i="2"/>
  <c r="E21" i="2"/>
  <c r="K20" i="2"/>
  <c r="H21" i="2"/>
  <c r="J3" i="2"/>
  <c r="I3" i="2"/>
  <c r="F3" i="2"/>
  <c r="D3" i="2"/>
  <c r="C3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K21" i="2"/>
  <c r="B2" i="2"/>
  <c r="G5" i="1"/>
  <c r="G4" i="1"/>
  <c r="G3" i="1"/>
  <c r="D4" i="1"/>
  <c r="D5" i="1"/>
  <c r="D3" i="1"/>
  <c r="Y5" i="1"/>
  <c r="Y4" i="1"/>
  <c r="Y3" i="1"/>
  <c r="V5" i="1"/>
  <c r="V4" i="1"/>
  <c r="V3" i="1"/>
  <c r="S5" i="1"/>
  <c r="S4" i="1"/>
  <c r="S3" i="1"/>
  <c r="P4" i="1"/>
  <c r="P5" i="1"/>
  <c r="P3" i="1"/>
</calcChain>
</file>

<file path=xl/sharedStrings.xml><?xml version="1.0" encoding="utf-8"?>
<sst xmlns="http://schemas.openxmlformats.org/spreadsheetml/2006/main" count="161" uniqueCount="83">
  <si>
    <t>N</t>
  </si>
  <si>
    <t>DirectSN +-</t>
  </si>
  <si>
    <t>DirectSN *</t>
  </si>
  <si>
    <t>FastSN +-</t>
  </si>
  <si>
    <t>FastSN *</t>
  </si>
  <si>
    <t>DirectSN Total</t>
  </si>
  <si>
    <t>FastSN Total</t>
  </si>
  <si>
    <t>DirectSN Speed</t>
  </si>
  <si>
    <t>FastSN Speed</t>
  </si>
  <si>
    <t>DirectSN Time</t>
  </si>
  <si>
    <t>FastSN Time</t>
  </si>
  <si>
    <t>DirectSN Ratio</t>
  </si>
  <si>
    <t>FastSN Ratio</t>
  </si>
  <si>
    <t>DirectTN +-</t>
  </si>
  <si>
    <t>DirectTN *</t>
  </si>
  <si>
    <t>DirectTN Total</t>
  </si>
  <si>
    <t>FastTN +-</t>
  </si>
  <si>
    <t>FastTN *</t>
  </si>
  <si>
    <t>FastTN Total</t>
  </si>
  <si>
    <t>DirectUN +-</t>
  </si>
  <si>
    <t>DirectUN *</t>
  </si>
  <si>
    <t>DirectUN Total</t>
  </si>
  <si>
    <t>FastUN +-</t>
  </si>
  <si>
    <t>FastUN *</t>
  </si>
  <si>
    <t>FastUN Total</t>
  </si>
  <si>
    <t>Power</t>
  </si>
  <si>
    <t>W_S2N</t>
  </si>
  <si>
    <t>W_T2N</t>
  </si>
  <si>
    <t>W_U2N</t>
  </si>
  <si>
    <t>W_S3N</t>
  </si>
  <si>
    <t>W_T3N</t>
  </si>
  <si>
    <t>W_U3N</t>
  </si>
  <si>
    <t>W_S5N</t>
  </si>
  <si>
    <t>W_T5N</t>
  </si>
  <si>
    <t>W_U5N</t>
  </si>
  <si>
    <t>W_S2N +-</t>
  </si>
  <si>
    <t>W_S2N *</t>
  </si>
  <si>
    <t>W_T2N +-</t>
  </si>
  <si>
    <t>W_T2N *</t>
  </si>
  <si>
    <t>W_U2N +-</t>
  </si>
  <si>
    <t>W_U2N *</t>
  </si>
  <si>
    <t>W_S3N +-</t>
  </si>
  <si>
    <t>W_S3N *</t>
  </si>
  <si>
    <t>W_T3N +-</t>
  </si>
  <si>
    <t>W_T3N *</t>
  </si>
  <si>
    <t>W_U3N +-</t>
  </si>
  <si>
    <t>W_U3N *</t>
  </si>
  <si>
    <t>W_S5N +-</t>
  </si>
  <si>
    <t>W_S5N *</t>
  </si>
  <si>
    <t>W_T5N +-</t>
  </si>
  <si>
    <t>W_T5N *</t>
  </si>
  <si>
    <t>W_U5N +-</t>
  </si>
  <si>
    <t>W_U5N *</t>
  </si>
  <si>
    <t>Size of Storeage needed (gb)</t>
  </si>
  <si>
    <t>A2</t>
  </si>
  <si>
    <t>A2 +/-</t>
  </si>
  <si>
    <t>A2 *</t>
  </si>
  <si>
    <t>B2 +/-</t>
  </si>
  <si>
    <t>B2 *</t>
  </si>
  <si>
    <t>B2</t>
  </si>
  <si>
    <t>A3 +/-</t>
  </si>
  <si>
    <t>A3 *</t>
  </si>
  <si>
    <t>A3</t>
  </si>
  <si>
    <t>B3 +/-</t>
  </si>
  <si>
    <t>B3 *</t>
  </si>
  <si>
    <t>B3</t>
  </si>
  <si>
    <t>A5 +/-</t>
  </si>
  <si>
    <t>A5 *</t>
  </si>
  <si>
    <t>A5</t>
  </si>
  <si>
    <t>B5 +/-</t>
  </si>
  <si>
    <t>B5 *</t>
  </si>
  <si>
    <t>B5</t>
  </si>
  <si>
    <t>DvS Ratio</t>
  </si>
  <si>
    <t>inf</t>
  </si>
  <si>
    <t xml:space="preserve">inf </t>
  </si>
  <si>
    <t>DirectOps</t>
  </si>
  <si>
    <t>FastOps</t>
  </si>
  <si>
    <t>DirectSN</t>
  </si>
  <si>
    <t>FastSN</t>
  </si>
  <si>
    <t>Bgauss 1D</t>
  </si>
  <si>
    <t>Gauss 1D</t>
  </si>
  <si>
    <t>Gauss 2D</t>
  </si>
  <si>
    <t>Bgauss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</si>
</sst>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3" fillId="0" borderId="0" xfId="0" applyFo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15" xfId="0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0" fontId="0" fillId="0" borderId="11" xfId="0" applyFill="1" applyBorder="1"/>
    <xf numFmtId="0" fontId="0" fillId="0" borderId="1" xfId="0" applyFill="1" applyBorder="1"/>
    <xf numFmtId="11" fontId="0" fillId="0" borderId="0" xfId="0" applyNumberFormat="1"/>
    <xf numFmtId="11" fontId="0" fillId="0" borderId="0" xfId="0" applyNumberFormat="1" applyBorder="1"/>
    <xf numFmtId="11" fontId="0" fillId="0" borderId="5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0" xfId="0" applyNumberFormat="1" applyBorder="1"/>
    <xf numFmtId="11" fontId="0" fillId="0" borderId="24" xfId="0" applyNumberFormat="1" applyBorder="1"/>
    <xf numFmtId="11" fontId="0" fillId="0" borderId="26" xfId="0" applyNumberFormat="1" applyBorder="1"/>
    <xf numFmtId="0" fontId="0" fillId="0" borderId="25" xfId="0" applyBorder="1"/>
    <xf numFmtId="11" fontId="0" fillId="0" borderId="2" xfId="0" applyNumberFormat="1" applyBorder="1"/>
    <xf numFmtId="11" fontId="0" fillId="0" borderId="4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9" xfId="0" applyFill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5" fontId="0" fillId="0" borderId="25" xfId="0" applyNumberFormat="1" applyBorder="1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vertical="top"/>
    </xf>
    <xf numFmtId="0" fontId="4" fillId="0" borderId="24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0" fillId="0" borderId="5" xfId="0" applyBorder="1" applyAlignment="1">
      <alignment vertical="top"/>
    </xf>
    <xf numFmtId="2" fontId="5" fillId="0" borderId="0" xfId="0" applyNumberFormat="1" applyFont="1" applyBorder="1" applyAlignment="1">
      <alignment horizontal="right" vertical="center"/>
    </xf>
    <xf numFmtId="2" fontId="5" fillId="0" borderId="3" xfId="0" applyNumberFormat="1" applyFont="1" applyBorder="1" applyAlignment="1">
      <alignment horizontal="right" vertical="center"/>
    </xf>
    <xf numFmtId="2" fontId="0" fillId="0" borderId="0" xfId="0" applyNumberFormat="1" applyBorder="1" applyAlignment="1">
      <alignment vertical="top"/>
    </xf>
    <xf numFmtId="0" fontId="4" fillId="0" borderId="0" xfId="0" applyFont="1" applyFill="1" applyBorder="1" applyAlignment="1">
      <alignment horizontal="right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D5" sqref="D5"/>
    </sheetView>
  </sheetViews>
  <sheetFormatPr baseColWidth="10" defaultColWidth="13.33203125" defaultRowHeight="16" x14ac:dyDescent="0.2"/>
  <sheetData>
    <row r="1" spans="1:25" ht="17" thickBot="1" x14ac:dyDescent="0.25"/>
    <row r="2" spans="1:25" ht="17" thickBot="1" x14ac:dyDescent="0.25">
      <c r="A2" s="9" t="s">
        <v>0</v>
      </c>
      <c r="B2" s="10" t="s">
        <v>1</v>
      </c>
      <c r="C2" s="11" t="s">
        <v>2</v>
      </c>
      <c r="D2" s="12" t="s">
        <v>5</v>
      </c>
      <c r="E2" s="10" t="s">
        <v>3</v>
      </c>
      <c r="F2" s="11" t="s">
        <v>4</v>
      </c>
      <c r="G2" s="12" t="s">
        <v>6</v>
      </c>
      <c r="H2" s="10" t="s">
        <v>9</v>
      </c>
      <c r="I2" s="11" t="s">
        <v>10</v>
      </c>
      <c r="J2" s="11" t="s">
        <v>7</v>
      </c>
      <c r="K2" s="11" t="s">
        <v>8</v>
      </c>
      <c r="L2" s="11" t="s">
        <v>11</v>
      </c>
      <c r="M2" s="12" t="s">
        <v>12</v>
      </c>
      <c r="N2" s="10" t="s">
        <v>13</v>
      </c>
      <c r="O2" s="11" t="s">
        <v>14</v>
      </c>
      <c r="P2" s="12" t="s">
        <v>15</v>
      </c>
      <c r="Q2" s="10" t="s">
        <v>16</v>
      </c>
      <c r="R2" s="11" t="s">
        <v>17</v>
      </c>
      <c r="S2" s="12" t="s">
        <v>18</v>
      </c>
      <c r="T2" s="10" t="s">
        <v>19</v>
      </c>
      <c r="U2" s="11" t="s">
        <v>20</v>
      </c>
      <c r="V2" s="12" t="s">
        <v>21</v>
      </c>
      <c r="W2" s="10" t="s">
        <v>22</v>
      </c>
      <c r="X2" s="11" t="s">
        <v>23</v>
      </c>
      <c r="Y2" s="12" t="s">
        <v>24</v>
      </c>
    </row>
    <row r="3" spans="1:25" x14ac:dyDescent="0.2">
      <c r="A3" s="7">
        <v>2</v>
      </c>
      <c r="B3" s="1">
        <v>0</v>
      </c>
      <c r="C3" s="2">
        <v>1</v>
      </c>
      <c r="D3" s="3">
        <f>SUM(B3:C3)</f>
        <v>1</v>
      </c>
      <c r="E3" s="1">
        <v>0</v>
      </c>
      <c r="F3" s="2">
        <v>0</v>
      </c>
      <c r="G3" s="3">
        <f>SUM(E3:F3)</f>
        <v>0</v>
      </c>
      <c r="H3" s="1"/>
      <c r="I3" s="2"/>
      <c r="J3" s="2"/>
      <c r="K3" s="2"/>
      <c r="L3" s="2"/>
      <c r="M3" s="3"/>
      <c r="N3" s="1">
        <v>2</v>
      </c>
      <c r="O3" s="2">
        <v>4</v>
      </c>
      <c r="P3" s="3">
        <f>SUM(N3:O3)</f>
        <v>6</v>
      </c>
      <c r="Q3" s="1">
        <v>2</v>
      </c>
      <c r="R3" s="2">
        <v>1</v>
      </c>
      <c r="S3" s="3">
        <f>SUM(Q3:R3)</f>
        <v>3</v>
      </c>
      <c r="T3" s="1">
        <v>2</v>
      </c>
      <c r="U3" s="2">
        <v>4</v>
      </c>
      <c r="V3" s="3">
        <f>SUM(T3:U3)</f>
        <v>6</v>
      </c>
      <c r="W3" s="1">
        <v>2</v>
      </c>
      <c r="X3" s="2">
        <v>4</v>
      </c>
      <c r="Y3" s="3">
        <f>SUM(W3:X3)</f>
        <v>6</v>
      </c>
    </row>
    <row r="4" spans="1:25" x14ac:dyDescent="0.2">
      <c r="A4" s="7">
        <v>3</v>
      </c>
      <c r="B4" s="1">
        <v>2</v>
      </c>
      <c r="C4" s="2">
        <v>4</v>
      </c>
      <c r="D4" s="3">
        <f t="shared" ref="D4:D5" si="0">SUM(B4:C4)</f>
        <v>6</v>
      </c>
      <c r="E4" s="1">
        <v>2</v>
      </c>
      <c r="F4" s="2">
        <v>2</v>
      </c>
      <c r="G4" s="3">
        <f t="shared" ref="G4:G5" si="1">SUM(E4:F4)</f>
        <v>4</v>
      </c>
      <c r="H4" s="1"/>
      <c r="I4" s="2"/>
      <c r="J4" s="2"/>
      <c r="K4" s="2"/>
      <c r="L4" s="2"/>
      <c r="M4" s="3"/>
      <c r="N4" s="1">
        <v>6</v>
      </c>
      <c r="O4" s="2">
        <v>9</v>
      </c>
      <c r="P4" s="3">
        <f t="shared" ref="P4:P5" si="2">SUM(N4:O4)</f>
        <v>15</v>
      </c>
      <c r="Q4" s="1">
        <v>4</v>
      </c>
      <c r="R4" s="2">
        <v>2</v>
      </c>
      <c r="S4" s="3">
        <f t="shared" ref="S4:S5" si="3">SUM(Q4:R4)</f>
        <v>6</v>
      </c>
      <c r="T4" s="1">
        <v>6</v>
      </c>
      <c r="U4" s="2">
        <v>9</v>
      </c>
      <c r="V4" s="3">
        <f t="shared" ref="V4:V5" si="4">SUM(T4:U4)</f>
        <v>15</v>
      </c>
      <c r="W4" s="1">
        <v>6</v>
      </c>
      <c r="X4" s="2">
        <v>6</v>
      </c>
      <c r="Y4" s="3">
        <f t="shared" ref="Y4:Y5" si="5">SUM(W4:X4)</f>
        <v>12</v>
      </c>
    </row>
    <row r="5" spans="1:25" ht="17" thickBot="1" x14ac:dyDescent="0.25">
      <c r="A5" s="8">
        <v>5</v>
      </c>
      <c r="B5" s="4">
        <v>12</v>
      </c>
      <c r="C5" s="5">
        <v>16</v>
      </c>
      <c r="D5" s="6">
        <f t="shared" si="0"/>
        <v>28</v>
      </c>
      <c r="E5" s="4">
        <v>8</v>
      </c>
      <c r="F5" s="5">
        <v>8</v>
      </c>
      <c r="G5" s="6">
        <f t="shared" si="1"/>
        <v>16</v>
      </c>
      <c r="H5" s="4"/>
      <c r="I5" s="5"/>
      <c r="J5" s="5"/>
      <c r="K5" s="5"/>
      <c r="L5" s="5"/>
      <c r="M5" s="6"/>
      <c r="N5" s="4">
        <v>20</v>
      </c>
      <c r="O5" s="5">
        <v>25</v>
      </c>
      <c r="P5" s="6">
        <f t="shared" si="2"/>
        <v>45</v>
      </c>
      <c r="Q5" s="4">
        <v>12</v>
      </c>
      <c r="R5" s="5">
        <v>8</v>
      </c>
      <c r="S5" s="6">
        <f t="shared" si="3"/>
        <v>20</v>
      </c>
      <c r="T5" s="4">
        <v>20</v>
      </c>
      <c r="U5" s="5">
        <v>25</v>
      </c>
      <c r="V5" s="6">
        <f t="shared" si="4"/>
        <v>45</v>
      </c>
      <c r="W5" s="4">
        <v>20</v>
      </c>
      <c r="X5" s="5">
        <v>18</v>
      </c>
      <c r="Y5" s="6">
        <f t="shared" si="5"/>
        <v>38</v>
      </c>
    </row>
    <row r="6" spans="1:25" x14ac:dyDescent="0.2">
      <c r="A6" s="13"/>
    </row>
    <row r="7" spans="1:25" x14ac:dyDescent="0.2">
      <c r="B7" s="13"/>
    </row>
    <row r="8" spans="1:25" x14ac:dyDescent="0.2">
      <c r="B8" s="13"/>
    </row>
    <row r="9" spans="1:25" ht="17" thickBot="1" x14ac:dyDescent="0.25">
      <c r="A9" s="13"/>
    </row>
    <row r="10" spans="1:25" ht="17" thickBot="1" x14ac:dyDescent="0.25">
      <c r="A10" s="9" t="s">
        <v>0</v>
      </c>
      <c r="B10" s="10" t="s">
        <v>3</v>
      </c>
      <c r="C10" s="11" t="s">
        <v>4</v>
      </c>
      <c r="D10" s="12" t="s">
        <v>6</v>
      </c>
      <c r="E10" s="10" t="s">
        <v>16</v>
      </c>
      <c r="F10" s="11" t="s">
        <v>17</v>
      </c>
      <c r="G10" s="12" t="s">
        <v>18</v>
      </c>
      <c r="H10" s="10" t="s">
        <v>22</v>
      </c>
      <c r="I10" s="11" t="s">
        <v>23</v>
      </c>
      <c r="J10" s="12" t="s">
        <v>24</v>
      </c>
    </row>
    <row r="11" spans="1:25" x14ac:dyDescent="0.2">
      <c r="A11" s="7">
        <v>2</v>
      </c>
      <c r="B11" s="1">
        <v>0</v>
      </c>
      <c r="C11" s="2">
        <v>0</v>
      </c>
      <c r="D11" s="3">
        <f>SUM(B11:C11)</f>
        <v>0</v>
      </c>
      <c r="E11" s="1">
        <v>2</v>
      </c>
      <c r="F11" s="2">
        <v>1</v>
      </c>
      <c r="G11" s="3">
        <f>SUM(E11:F11)</f>
        <v>3</v>
      </c>
      <c r="H11" s="1">
        <v>2</v>
      </c>
      <c r="I11" s="2">
        <v>4</v>
      </c>
      <c r="J11" s="3">
        <f>SUM(H11:I11)</f>
        <v>6</v>
      </c>
    </row>
    <row r="12" spans="1:25" x14ac:dyDescent="0.2">
      <c r="A12" s="7">
        <v>3</v>
      </c>
      <c r="B12" s="1">
        <v>2</v>
      </c>
      <c r="C12" s="2">
        <v>2</v>
      </c>
      <c r="D12" s="3">
        <f t="shared" ref="D12:D13" si="6">SUM(B12:C12)</f>
        <v>4</v>
      </c>
      <c r="E12" s="1">
        <v>4</v>
      </c>
      <c r="F12" s="2">
        <v>2</v>
      </c>
      <c r="G12" s="3">
        <f t="shared" ref="G12:G13" si="7">SUM(E12:F12)</f>
        <v>6</v>
      </c>
      <c r="H12" s="1">
        <v>6</v>
      </c>
      <c r="I12" s="2">
        <v>6</v>
      </c>
      <c r="J12" s="3">
        <f t="shared" ref="J12:J13" si="8">SUM(H12:I12)</f>
        <v>12</v>
      </c>
    </row>
    <row r="13" spans="1:25" ht="17" thickBot="1" x14ac:dyDescent="0.25">
      <c r="A13" s="8">
        <v>5</v>
      </c>
      <c r="B13" s="4">
        <v>8</v>
      </c>
      <c r="C13" s="5">
        <v>8</v>
      </c>
      <c r="D13" s="6">
        <f t="shared" si="6"/>
        <v>16</v>
      </c>
      <c r="E13" s="4">
        <v>12</v>
      </c>
      <c r="F13" s="5">
        <v>8</v>
      </c>
      <c r="G13" s="6">
        <f t="shared" si="7"/>
        <v>20</v>
      </c>
      <c r="H13" s="4">
        <v>20</v>
      </c>
      <c r="I13" s="5">
        <v>18</v>
      </c>
      <c r="J13" s="6">
        <f t="shared" si="8"/>
        <v>38</v>
      </c>
    </row>
    <row r="14" spans="1:25" x14ac:dyDescent="0.2">
      <c r="B1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N32" sqref="N32"/>
    </sheetView>
  </sheetViews>
  <sheetFormatPr baseColWidth="10" defaultRowHeight="16" x14ac:dyDescent="0.2"/>
  <cols>
    <col min="8" max="8" width="11.83203125" bestFit="1" customWidth="1"/>
    <col min="14" max="14" width="11.83203125" bestFit="1" customWidth="1"/>
  </cols>
  <sheetData>
    <row r="1" spans="1:23" ht="17" thickBot="1" x14ac:dyDescent="0.25">
      <c r="A1" s="20" t="s">
        <v>25</v>
      </c>
      <c r="B1" s="19" t="s">
        <v>0</v>
      </c>
      <c r="C1" s="10" t="s">
        <v>9</v>
      </c>
      <c r="D1" s="11" t="s">
        <v>10</v>
      </c>
      <c r="E1" s="48" t="s">
        <v>72</v>
      </c>
      <c r="F1" s="49" t="s">
        <v>75</v>
      </c>
      <c r="G1" s="11" t="s">
        <v>76</v>
      </c>
      <c r="H1" s="11" t="s">
        <v>7</v>
      </c>
      <c r="I1" s="11" t="s">
        <v>8</v>
      </c>
      <c r="J1" s="11" t="s">
        <v>11</v>
      </c>
      <c r="K1" s="12" t="s">
        <v>12</v>
      </c>
      <c r="L1" s="13"/>
      <c r="M1" s="59" t="s">
        <v>0</v>
      </c>
      <c r="N1" s="60" t="s">
        <v>77</v>
      </c>
      <c r="O1" s="60" t="s">
        <v>78</v>
      </c>
      <c r="P1" s="60" t="s">
        <v>80</v>
      </c>
      <c r="Q1" s="60" t="s">
        <v>79</v>
      </c>
      <c r="R1" s="60" t="s">
        <v>81</v>
      </c>
      <c r="S1" s="61" t="s">
        <v>82</v>
      </c>
      <c r="U1" s="55"/>
      <c r="V1" s="55"/>
      <c r="W1" s="55"/>
    </row>
    <row r="2" spans="1:23" x14ac:dyDescent="0.2">
      <c r="A2" s="14">
        <v>2</v>
      </c>
      <c r="B2" s="3">
        <f t="shared" ref="B2:B20" si="0">POWER(2,A2)</f>
        <v>4</v>
      </c>
      <c r="C2" s="41">
        <v>1.9999999999999999E-6</v>
      </c>
      <c r="D2" s="42">
        <v>0</v>
      </c>
      <c r="E2" s="43" t="s">
        <v>74</v>
      </c>
      <c r="F2" s="1">
        <f>(B2-2)*(B2-1)+(B2-1)*(B2-1)</f>
        <v>15</v>
      </c>
      <c r="G2" s="2">
        <v>5</v>
      </c>
      <c r="H2" s="50">
        <f>POWER(10,-6)*F2/C2</f>
        <v>7.5</v>
      </c>
      <c r="I2" s="50" t="e">
        <f>POWER(10,-6)*G2/D2</f>
        <v>#DIV/0!</v>
      </c>
      <c r="J2" s="50">
        <f>H2/2300</f>
        <v>3.2608695652173911E-3</v>
      </c>
      <c r="K2" s="51" t="e">
        <f>I2/2300</f>
        <v>#DIV/0!</v>
      </c>
      <c r="M2" s="62">
        <v>8</v>
      </c>
      <c r="N2" s="66">
        <v>91</v>
      </c>
      <c r="O2" s="66">
        <v>12</v>
      </c>
      <c r="P2" s="50">
        <v>2.0539999999999999E-2</v>
      </c>
      <c r="Q2" s="50">
        <v>54</v>
      </c>
      <c r="R2" s="66">
        <v>7.0851999999999995</v>
      </c>
      <c r="S2" s="67">
        <v>760.125</v>
      </c>
      <c r="U2" s="57"/>
      <c r="V2" s="56"/>
      <c r="W2" s="56"/>
    </row>
    <row r="3" spans="1:23" x14ac:dyDescent="0.2">
      <c r="A3" s="14">
        <v>3</v>
      </c>
      <c r="B3" s="3">
        <f t="shared" si="0"/>
        <v>8</v>
      </c>
      <c r="C3" s="44">
        <v>9.9999999999999995E-7</v>
      </c>
      <c r="D3" s="36">
        <v>1.9999999999999999E-6</v>
      </c>
      <c r="E3" s="38">
        <v>0.5</v>
      </c>
      <c r="F3" s="1">
        <f t="shared" ref="F3:F20" si="1">(B3-2)*(B3-1)+(B3-1)*(B3-1)</f>
        <v>91</v>
      </c>
      <c r="G3" s="2">
        <v>24</v>
      </c>
      <c r="H3" s="50">
        <f t="shared" ref="H3:H15" si="2">POWER(10,-6)*F3/C3</f>
        <v>91</v>
      </c>
      <c r="I3" s="50">
        <f>POWER(10,-6)*G3/D3</f>
        <v>12</v>
      </c>
      <c r="J3" s="50">
        <f t="shared" ref="J3:J15" si="3">H3/2300</f>
        <v>3.956521739130435E-2</v>
      </c>
      <c r="K3" s="51">
        <f t="shared" ref="K3:K20" si="4">I3/2300</f>
        <v>5.2173913043478265E-3</v>
      </c>
      <c r="M3" s="62">
        <v>16</v>
      </c>
      <c r="N3" s="66">
        <v>217.5</v>
      </c>
      <c r="O3" s="66">
        <v>39.5</v>
      </c>
      <c r="P3" s="50">
        <v>0.54254000000000002</v>
      </c>
      <c r="Q3" s="50">
        <v>63</v>
      </c>
      <c r="R3" s="66">
        <v>63.633300000000006</v>
      </c>
      <c r="S3" s="67">
        <v>1524.9733299999998</v>
      </c>
      <c r="U3" s="57"/>
      <c r="V3" s="56"/>
      <c r="W3" s="56"/>
    </row>
    <row r="4" spans="1:23" x14ac:dyDescent="0.2">
      <c r="A4" s="14">
        <v>4</v>
      </c>
      <c r="B4" s="3">
        <f t="shared" si="0"/>
        <v>16</v>
      </c>
      <c r="C4" s="44">
        <v>1.9999999999999999E-6</v>
      </c>
      <c r="D4" s="36">
        <v>1.9999999999999999E-6</v>
      </c>
      <c r="E4" s="38">
        <v>1</v>
      </c>
      <c r="F4" s="1">
        <f t="shared" si="1"/>
        <v>435</v>
      </c>
      <c r="G4" s="2">
        <v>79</v>
      </c>
      <c r="H4" s="50">
        <f t="shared" si="2"/>
        <v>217.5</v>
      </c>
      <c r="I4" s="50">
        <f t="shared" ref="I4:I20" si="5">POWER(10,-6)*G4/D4</f>
        <v>39.5</v>
      </c>
      <c r="J4" s="50">
        <f t="shared" si="3"/>
        <v>9.4565217391304343E-2</v>
      </c>
      <c r="K4" s="51">
        <f t="shared" si="4"/>
        <v>1.7173913043478262E-2</v>
      </c>
      <c r="M4" s="62">
        <v>32</v>
      </c>
      <c r="N4" s="66">
        <v>1891</v>
      </c>
      <c r="O4" s="66">
        <v>222</v>
      </c>
      <c r="P4" s="50">
        <v>1.2784500000000001</v>
      </c>
      <c r="Q4" s="50">
        <v>90</v>
      </c>
      <c r="R4" s="66">
        <v>588.75059999999996</v>
      </c>
      <c r="S4" s="67">
        <v>1856.9801500000001</v>
      </c>
      <c r="U4" s="57"/>
      <c r="V4" s="56"/>
      <c r="W4" s="56"/>
    </row>
    <row r="5" spans="1:23" x14ac:dyDescent="0.2">
      <c r="A5" s="14">
        <v>5</v>
      </c>
      <c r="B5" s="3">
        <f t="shared" si="0"/>
        <v>32</v>
      </c>
      <c r="C5" s="44">
        <v>9.9999999999999995E-7</v>
      </c>
      <c r="D5" s="36">
        <v>9.9999999999999995E-7</v>
      </c>
      <c r="E5" s="38">
        <v>1</v>
      </c>
      <c r="F5" s="1">
        <f t="shared" si="1"/>
        <v>1891</v>
      </c>
      <c r="G5" s="2">
        <v>222</v>
      </c>
      <c r="H5" s="50">
        <f t="shared" si="2"/>
        <v>1891</v>
      </c>
      <c r="I5" s="50">
        <f t="shared" si="5"/>
        <v>222</v>
      </c>
      <c r="J5" s="50">
        <f t="shared" si="3"/>
        <v>0.82217391304347831</v>
      </c>
      <c r="K5" s="51">
        <f t="shared" si="4"/>
        <v>9.6521739130434783E-2</v>
      </c>
      <c r="M5" s="62">
        <v>64</v>
      </c>
      <c r="N5" s="66">
        <v>984.375</v>
      </c>
      <c r="O5" s="66">
        <v>190.99999999999997</v>
      </c>
      <c r="P5" s="50">
        <v>2.3551800000000003</v>
      </c>
      <c r="Q5" s="50">
        <v>79.714300000000009</v>
      </c>
      <c r="R5" s="66">
        <v>2769.1556</v>
      </c>
      <c r="S5" s="67">
        <v>2901.2673599999998</v>
      </c>
      <c r="U5" s="57"/>
      <c r="V5" s="56"/>
      <c r="W5" s="56"/>
    </row>
    <row r="6" spans="1:23" x14ac:dyDescent="0.2">
      <c r="A6" s="14">
        <v>6</v>
      </c>
      <c r="B6" s="3">
        <f t="shared" si="0"/>
        <v>64</v>
      </c>
      <c r="C6" s="44">
        <v>7.9999999999999996E-6</v>
      </c>
      <c r="D6" s="36">
        <v>3.0000000000000001E-6</v>
      </c>
      <c r="E6" s="38">
        <v>2.7</v>
      </c>
      <c r="F6" s="1">
        <f t="shared" si="1"/>
        <v>7875</v>
      </c>
      <c r="G6" s="2">
        <v>573</v>
      </c>
      <c r="H6" s="50">
        <f t="shared" si="2"/>
        <v>984.375</v>
      </c>
      <c r="I6" s="50">
        <f t="shared" si="5"/>
        <v>190.99999999999997</v>
      </c>
      <c r="J6" s="50">
        <f t="shared" si="3"/>
        <v>0.42798913043478259</v>
      </c>
      <c r="K6" s="51">
        <f t="shared" si="4"/>
        <v>8.3043478260869552E-2</v>
      </c>
      <c r="M6" s="62">
        <v>128</v>
      </c>
      <c r="N6" s="66">
        <v>1071.0333333333333</v>
      </c>
      <c r="O6" s="66">
        <v>351</v>
      </c>
      <c r="P6" s="50">
        <v>2.3580200000000002</v>
      </c>
      <c r="Q6" s="50">
        <v>189</v>
      </c>
      <c r="R6" s="66">
        <v>2908.9728</v>
      </c>
      <c r="S6" s="67">
        <v>3514.6202499999999</v>
      </c>
      <c r="U6" s="57"/>
      <c r="V6" s="56"/>
      <c r="W6" s="56"/>
    </row>
    <row r="7" spans="1:23" x14ac:dyDescent="0.2">
      <c r="A7" s="14">
        <v>7</v>
      </c>
      <c r="B7" s="3">
        <f t="shared" si="0"/>
        <v>128</v>
      </c>
      <c r="C7" s="44">
        <v>3.0000000000000001E-5</v>
      </c>
      <c r="D7" s="36">
        <v>3.9999999999999998E-6</v>
      </c>
      <c r="E7" s="38">
        <v>7.5</v>
      </c>
      <c r="F7" s="1">
        <f t="shared" si="1"/>
        <v>32131</v>
      </c>
      <c r="G7" s="2">
        <v>1404</v>
      </c>
      <c r="H7" s="50">
        <f t="shared" si="2"/>
        <v>1071.0333333333333</v>
      </c>
      <c r="I7" s="50">
        <f t="shared" si="5"/>
        <v>351</v>
      </c>
      <c r="J7" s="50">
        <f t="shared" si="3"/>
        <v>0.46566666666666667</v>
      </c>
      <c r="K7" s="51">
        <f t="shared" si="4"/>
        <v>0.15260869565217391</v>
      </c>
      <c r="M7" s="62">
        <v>256</v>
      </c>
      <c r="N7" s="66">
        <v>1526.9999999999998</v>
      </c>
      <c r="O7" s="66">
        <v>553.83333333333337</v>
      </c>
      <c r="P7" s="50">
        <v>10.70905</v>
      </c>
      <c r="Q7" s="50">
        <v>190.5</v>
      </c>
      <c r="R7" s="66">
        <v>2312.6970999999999</v>
      </c>
      <c r="S7" s="67">
        <v>2341.6592000000001</v>
      </c>
      <c r="U7" s="57"/>
      <c r="V7" s="56"/>
      <c r="W7" s="56"/>
    </row>
    <row r="8" spans="1:23" x14ac:dyDescent="0.2">
      <c r="A8" s="14">
        <v>8</v>
      </c>
      <c r="B8" s="3">
        <f t="shared" si="0"/>
        <v>256</v>
      </c>
      <c r="C8" s="44">
        <v>8.5000000000000006E-5</v>
      </c>
      <c r="D8" s="36">
        <v>6.0000000000000002E-6</v>
      </c>
      <c r="E8" s="38">
        <v>14.2</v>
      </c>
      <c r="F8" s="1">
        <f t="shared" si="1"/>
        <v>129795</v>
      </c>
      <c r="G8" s="2">
        <v>3323</v>
      </c>
      <c r="H8" s="50">
        <f t="shared" si="2"/>
        <v>1526.9999999999998</v>
      </c>
      <c r="I8" s="50">
        <f t="shared" si="5"/>
        <v>553.83333333333337</v>
      </c>
      <c r="J8" s="50">
        <f t="shared" si="3"/>
        <v>0.66391304347826074</v>
      </c>
      <c r="K8" s="51">
        <f t="shared" si="4"/>
        <v>0.24079710144927538</v>
      </c>
      <c r="M8" s="62">
        <v>512</v>
      </c>
      <c r="N8" s="66">
        <v>2014.4054054054052</v>
      </c>
      <c r="O8" s="66">
        <v>1278.9999999999998</v>
      </c>
      <c r="P8" s="50">
        <v>19.550990000000002</v>
      </c>
      <c r="Q8" s="50">
        <v>208.63640000000001</v>
      </c>
      <c r="R8" s="66"/>
      <c r="S8" s="67">
        <v>6579.5298200000007</v>
      </c>
      <c r="U8" s="57"/>
      <c r="V8" s="56"/>
      <c r="W8" s="56"/>
    </row>
    <row r="9" spans="1:23" x14ac:dyDescent="0.2">
      <c r="A9" s="14">
        <v>9</v>
      </c>
      <c r="B9" s="3">
        <f t="shared" si="0"/>
        <v>512</v>
      </c>
      <c r="C9" s="44">
        <v>2.5900000000000001E-4</v>
      </c>
      <c r="D9" s="36">
        <v>6.0000000000000002E-6</v>
      </c>
      <c r="E9" s="38">
        <v>43.2</v>
      </c>
      <c r="F9" s="1">
        <f t="shared" si="1"/>
        <v>521731</v>
      </c>
      <c r="G9" s="2">
        <v>7674</v>
      </c>
      <c r="H9" s="50">
        <f t="shared" si="2"/>
        <v>2014.4054054054052</v>
      </c>
      <c r="I9" s="50">
        <f t="shared" si="5"/>
        <v>1278.9999999999998</v>
      </c>
      <c r="J9" s="50">
        <f t="shared" si="3"/>
        <v>0.87582843713278491</v>
      </c>
      <c r="K9" s="51">
        <f t="shared" si="4"/>
        <v>0.55608695652173901</v>
      </c>
      <c r="M9" s="62">
        <v>1024</v>
      </c>
      <c r="N9" s="66">
        <v>2172.4143302180687</v>
      </c>
      <c r="O9" s="66">
        <v>1160.0666666666666</v>
      </c>
      <c r="P9" s="50">
        <v>41.112540000000003</v>
      </c>
      <c r="Q9" s="50">
        <v>187.71430000000001</v>
      </c>
      <c r="R9" s="66"/>
      <c r="S9" s="51"/>
      <c r="U9" s="57"/>
      <c r="V9" s="56"/>
      <c r="W9" s="56"/>
    </row>
    <row r="10" spans="1:23" x14ac:dyDescent="0.2">
      <c r="A10" s="14">
        <v>10</v>
      </c>
      <c r="B10" s="3">
        <f t="shared" si="0"/>
        <v>1024</v>
      </c>
      <c r="C10" s="44">
        <v>9.6299999999999999E-4</v>
      </c>
      <c r="D10" s="36">
        <v>1.5E-5</v>
      </c>
      <c r="E10" s="38">
        <v>64.2</v>
      </c>
      <c r="F10" s="1">
        <f t="shared" si="1"/>
        <v>2092035</v>
      </c>
      <c r="G10" s="2">
        <v>17401</v>
      </c>
      <c r="H10" s="50">
        <f t="shared" si="2"/>
        <v>2172.4143302180687</v>
      </c>
      <c r="I10" s="50">
        <f t="shared" si="5"/>
        <v>1160.0666666666666</v>
      </c>
      <c r="J10" s="50">
        <f t="shared" si="3"/>
        <v>0.94452796966002983</v>
      </c>
      <c r="K10" s="51">
        <f t="shared" si="4"/>
        <v>0.50437681159420289</v>
      </c>
      <c r="M10" s="62">
        <v>2048</v>
      </c>
      <c r="N10" s="66">
        <v>1863.1022904158326</v>
      </c>
      <c r="O10" s="66">
        <v>707.34545454545457</v>
      </c>
      <c r="P10" s="50">
        <v>82.901409999999998</v>
      </c>
      <c r="Q10" s="50">
        <v>191.8125</v>
      </c>
      <c r="R10" s="66"/>
      <c r="S10" s="51"/>
      <c r="U10" s="57"/>
      <c r="V10" s="56"/>
      <c r="W10" s="56"/>
    </row>
    <row r="11" spans="1:23" x14ac:dyDescent="0.2">
      <c r="A11" s="14">
        <v>11</v>
      </c>
      <c r="B11" s="3">
        <f t="shared" si="0"/>
        <v>2048</v>
      </c>
      <c r="C11" s="44">
        <v>4.4970000000000001E-3</v>
      </c>
      <c r="D11" s="36">
        <v>5.5000000000000002E-5</v>
      </c>
      <c r="E11" s="38">
        <v>81.8</v>
      </c>
      <c r="F11" s="1">
        <f t="shared" si="1"/>
        <v>8378371</v>
      </c>
      <c r="G11" s="2">
        <v>38904</v>
      </c>
      <c r="H11" s="50">
        <f t="shared" si="2"/>
        <v>1863.1022904158326</v>
      </c>
      <c r="I11" s="50">
        <f t="shared" si="5"/>
        <v>707.34545454545457</v>
      </c>
      <c r="J11" s="50">
        <f t="shared" si="3"/>
        <v>0.81004447409384028</v>
      </c>
      <c r="K11" s="51">
        <f t="shared" si="4"/>
        <v>0.3075415019762846</v>
      </c>
      <c r="M11" s="62">
        <v>4096</v>
      </c>
      <c r="N11" s="66">
        <v>2014.8984558072461</v>
      </c>
      <c r="O11" s="66">
        <v>623.23913043478262</v>
      </c>
      <c r="P11" s="50">
        <v>157.24752000000001</v>
      </c>
      <c r="Q11" s="50">
        <v>15.163</v>
      </c>
      <c r="R11" s="66"/>
      <c r="S11" s="51"/>
      <c r="U11" s="57"/>
      <c r="V11" s="56"/>
      <c r="W11" s="56"/>
    </row>
    <row r="12" spans="1:23" x14ac:dyDescent="0.2">
      <c r="A12" s="14">
        <v>12</v>
      </c>
      <c r="B12" s="3">
        <f t="shared" si="0"/>
        <v>4096</v>
      </c>
      <c r="C12" s="44">
        <v>1.6643000000000002E-2</v>
      </c>
      <c r="D12" s="36">
        <v>1.3799999999999999E-4</v>
      </c>
      <c r="E12" s="38">
        <v>120.6</v>
      </c>
      <c r="F12" s="1">
        <f t="shared" si="1"/>
        <v>33533955</v>
      </c>
      <c r="G12" s="2">
        <v>86007</v>
      </c>
      <c r="H12" s="50">
        <f t="shared" si="2"/>
        <v>2014.8984558072461</v>
      </c>
      <c r="I12" s="50">
        <f t="shared" si="5"/>
        <v>623.23913043478262</v>
      </c>
      <c r="J12" s="50">
        <f t="shared" si="3"/>
        <v>0.87604280687271574</v>
      </c>
      <c r="K12" s="51">
        <f t="shared" si="4"/>
        <v>0.27097353497164461</v>
      </c>
      <c r="M12" s="62">
        <v>8192</v>
      </c>
      <c r="N12" s="66">
        <v>1905.5952252456966</v>
      </c>
      <c r="O12" s="66">
        <v>557.41420118343194</v>
      </c>
      <c r="P12" s="50">
        <v>297.46931999999998</v>
      </c>
      <c r="Q12" s="50">
        <v>257.72730000000001</v>
      </c>
      <c r="R12" s="66"/>
      <c r="S12" s="51"/>
      <c r="U12" s="57"/>
      <c r="V12" s="56"/>
      <c r="W12" s="56"/>
    </row>
    <row r="13" spans="1:23" x14ac:dyDescent="0.2">
      <c r="A13" s="14">
        <v>13</v>
      </c>
      <c r="B13" s="3">
        <f t="shared" si="0"/>
        <v>8192</v>
      </c>
      <c r="C13" s="44">
        <v>7.0412000000000002E-2</v>
      </c>
      <c r="D13" s="36">
        <v>3.3799999999999998E-4</v>
      </c>
      <c r="E13" s="38">
        <v>208.3</v>
      </c>
      <c r="F13" s="1">
        <f t="shared" si="1"/>
        <v>134176771</v>
      </c>
      <c r="G13" s="2">
        <v>188406</v>
      </c>
      <c r="H13" s="50">
        <f t="shared" si="2"/>
        <v>1905.5952252456966</v>
      </c>
      <c r="I13" s="50">
        <f t="shared" si="5"/>
        <v>557.41420118343194</v>
      </c>
      <c r="J13" s="50">
        <f t="shared" si="3"/>
        <v>0.8285196631503029</v>
      </c>
      <c r="K13" s="51">
        <f t="shared" si="4"/>
        <v>0.24235400051453562</v>
      </c>
      <c r="M13" s="62">
        <v>16384</v>
      </c>
      <c r="N13" s="66">
        <v>1866.1834063412598</v>
      </c>
      <c r="O13" s="66">
        <v>315.31100846805231</v>
      </c>
      <c r="P13" s="50">
        <v>317.05493000000001</v>
      </c>
      <c r="Q13" s="50">
        <v>287.40349999999995</v>
      </c>
      <c r="R13" s="66"/>
      <c r="S13" s="51"/>
      <c r="U13" s="57"/>
      <c r="V13" s="56"/>
      <c r="W13" s="56"/>
    </row>
    <row r="14" spans="1:23" x14ac:dyDescent="0.2">
      <c r="A14" s="14">
        <v>14</v>
      </c>
      <c r="B14" s="3">
        <f t="shared" si="0"/>
        <v>16384</v>
      </c>
      <c r="C14" s="44">
        <v>0.28764000000000001</v>
      </c>
      <c r="D14" s="36">
        <v>1.299E-3</v>
      </c>
      <c r="E14" s="38">
        <v>221.4</v>
      </c>
      <c r="F14" s="1">
        <f t="shared" si="1"/>
        <v>536788995</v>
      </c>
      <c r="G14" s="2">
        <v>409589</v>
      </c>
      <c r="H14" s="50">
        <f t="shared" si="2"/>
        <v>1866.1834063412598</v>
      </c>
      <c r="I14" s="50">
        <f t="shared" si="5"/>
        <v>315.31100846805231</v>
      </c>
      <c r="J14" s="50">
        <f t="shared" si="3"/>
        <v>0.81138408971359122</v>
      </c>
      <c r="K14" s="51">
        <f t="shared" si="4"/>
        <v>0.13709174281219666</v>
      </c>
      <c r="M14" s="62">
        <v>32768</v>
      </c>
      <c r="N14" s="66">
        <v>363.04796709892298</v>
      </c>
      <c r="O14" s="66">
        <v>305.49861878453038</v>
      </c>
      <c r="P14" s="50">
        <v>285.21398999999997</v>
      </c>
      <c r="Q14" s="50">
        <v>326.93349999999998</v>
      </c>
      <c r="R14" s="66"/>
      <c r="S14" s="51"/>
      <c r="U14" s="57"/>
      <c r="V14" s="56"/>
      <c r="W14" s="56"/>
    </row>
    <row r="15" spans="1:23" x14ac:dyDescent="0.2">
      <c r="A15" s="14">
        <v>15</v>
      </c>
      <c r="B15" s="3">
        <f t="shared" si="0"/>
        <v>32768</v>
      </c>
      <c r="C15" s="44">
        <v>5.9146999999999998</v>
      </c>
      <c r="D15" s="36">
        <v>2.8960000000000001E-3</v>
      </c>
      <c r="E15" s="38">
        <v>2042.4</v>
      </c>
      <c r="F15" s="1">
        <f t="shared" si="1"/>
        <v>2147319811</v>
      </c>
      <c r="G15" s="2">
        <v>884724</v>
      </c>
      <c r="H15" s="50">
        <f t="shared" si="2"/>
        <v>363.04796709892298</v>
      </c>
      <c r="I15" s="50">
        <f t="shared" si="5"/>
        <v>305.49861878453038</v>
      </c>
      <c r="J15" s="50">
        <f t="shared" si="3"/>
        <v>0.15784694221692303</v>
      </c>
      <c r="K15" s="51">
        <f t="shared" si="4"/>
        <v>0.13282548642805669</v>
      </c>
      <c r="M15" s="62">
        <v>65536</v>
      </c>
      <c r="N15" s="66"/>
      <c r="O15" s="66">
        <v>305.15912010276173</v>
      </c>
      <c r="P15" s="50">
        <v>145.77933000000002</v>
      </c>
      <c r="Q15" s="50">
        <v>351.28409999999997</v>
      </c>
      <c r="R15" s="66"/>
      <c r="S15" s="51"/>
      <c r="U15" s="57"/>
      <c r="V15" s="56"/>
      <c r="W15" s="56"/>
    </row>
    <row r="16" spans="1:23" x14ac:dyDescent="0.2">
      <c r="A16" s="14">
        <v>16</v>
      </c>
      <c r="B16" s="3">
        <f t="shared" si="0"/>
        <v>65536</v>
      </c>
      <c r="C16" s="44"/>
      <c r="D16" s="36">
        <v>6.228E-3</v>
      </c>
      <c r="E16" s="3"/>
      <c r="F16" s="1">
        <f t="shared" si="1"/>
        <v>8589606915</v>
      </c>
      <c r="G16" s="2">
        <v>1900531</v>
      </c>
      <c r="H16" s="50"/>
      <c r="I16" s="50">
        <f t="shared" si="5"/>
        <v>305.15912010276173</v>
      </c>
      <c r="J16" s="2"/>
      <c r="K16" s="51">
        <f t="shared" si="4"/>
        <v>0.13267787830554859</v>
      </c>
      <c r="M16" s="62">
        <v>131072</v>
      </c>
      <c r="N16" s="66"/>
      <c r="O16" s="66">
        <v>288.06933711449841</v>
      </c>
      <c r="P16" s="68"/>
      <c r="Q16" s="50">
        <v>387.65359999999998</v>
      </c>
      <c r="R16" s="66"/>
      <c r="S16" s="51"/>
      <c r="U16" s="57"/>
      <c r="V16" s="56"/>
      <c r="W16" s="56"/>
    </row>
    <row r="17" spans="1:23" x14ac:dyDescent="0.2">
      <c r="A17" s="14">
        <v>17</v>
      </c>
      <c r="B17" s="3">
        <f t="shared" si="0"/>
        <v>131072</v>
      </c>
      <c r="C17" s="44"/>
      <c r="D17" s="36">
        <v>1.4104999999999999E-2</v>
      </c>
      <c r="E17" s="38"/>
      <c r="F17" s="1">
        <f t="shared" si="1"/>
        <v>34359083011</v>
      </c>
      <c r="G17" s="2">
        <v>4063218</v>
      </c>
      <c r="H17" s="50"/>
      <c r="I17" s="50">
        <f t="shared" si="5"/>
        <v>288.06933711449841</v>
      </c>
      <c r="J17" s="2"/>
      <c r="K17" s="51">
        <f t="shared" si="4"/>
        <v>0.12524753787586887</v>
      </c>
      <c r="M17" s="62">
        <v>262144</v>
      </c>
      <c r="N17" s="66"/>
      <c r="O17" s="66">
        <v>213.56153257461671</v>
      </c>
      <c r="P17" s="68"/>
      <c r="Q17" s="50">
        <v>350.9264</v>
      </c>
      <c r="R17" s="66"/>
      <c r="S17" s="51"/>
      <c r="U17" s="57"/>
      <c r="V17" s="56"/>
      <c r="W17" s="56"/>
    </row>
    <row r="18" spans="1:23" x14ac:dyDescent="0.2">
      <c r="A18" s="14">
        <v>18</v>
      </c>
      <c r="B18" s="3">
        <f t="shared" si="0"/>
        <v>262144</v>
      </c>
      <c r="C18" s="44"/>
      <c r="D18" s="36">
        <v>4.0507000000000001E-2</v>
      </c>
      <c r="E18" s="38"/>
      <c r="F18" s="1">
        <f t="shared" si="1"/>
        <v>137437642755</v>
      </c>
      <c r="G18" s="2">
        <v>8650737</v>
      </c>
      <c r="H18" s="50"/>
      <c r="I18" s="50">
        <f t="shared" si="5"/>
        <v>213.56153257461671</v>
      </c>
      <c r="J18" s="2"/>
      <c r="K18" s="51">
        <f t="shared" si="4"/>
        <v>9.2852840249833354E-2</v>
      </c>
      <c r="M18" s="62">
        <v>524288</v>
      </c>
      <c r="N18" s="66"/>
      <c r="O18" s="66">
        <v>180.71758912743746</v>
      </c>
      <c r="P18" s="68"/>
      <c r="Q18" s="50">
        <v>264.50889999999998</v>
      </c>
      <c r="R18" s="66"/>
      <c r="S18" s="51"/>
      <c r="U18" s="57"/>
      <c r="V18" s="58"/>
      <c r="W18" s="56"/>
    </row>
    <row r="19" spans="1:23" x14ac:dyDescent="0.2">
      <c r="A19" s="14">
        <v>19</v>
      </c>
      <c r="B19" s="3">
        <f t="shared" si="0"/>
        <v>524288</v>
      </c>
      <c r="C19" s="44"/>
      <c r="D19" s="36">
        <v>0.10154000000000001</v>
      </c>
      <c r="E19" s="38"/>
      <c r="F19" s="1">
        <f t="shared" si="1"/>
        <v>549753192451</v>
      </c>
      <c r="G19" s="2">
        <v>18350064</v>
      </c>
      <c r="H19" s="50"/>
      <c r="I19" s="50">
        <f t="shared" si="5"/>
        <v>180.71758912743746</v>
      </c>
      <c r="J19" s="2"/>
      <c r="K19" s="51">
        <f t="shared" si="4"/>
        <v>7.8572864838016288E-2</v>
      </c>
      <c r="M19" s="62">
        <v>1048576</v>
      </c>
      <c r="N19" s="66"/>
      <c r="O19" s="66">
        <v>120.22340491462923</v>
      </c>
      <c r="P19" s="68"/>
      <c r="Q19" s="50">
        <v>386.92769999999996</v>
      </c>
      <c r="R19" s="66"/>
      <c r="S19" s="51"/>
      <c r="U19" s="57"/>
      <c r="V19" s="58"/>
      <c r="W19" s="56"/>
    </row>
    <row r="20" spans="1:23" ht="17" thickBot="1" x14ac:dyDescent="0.25">
      <c r="A20" s="15">
        <v>20</v>
      </c>
      <c r="B20" s="6">
        <f t="shared" si="0"/>
        <v>1048576</v>
      </c>
      <c r="C20" s="45"/>
      <c r="D20" s="37">
        <v>0.32271</v>
      </c>
      <c r="E20" s="39"/>
      <c r="F20" s="1">
        <f t="shared" si="1"/>
        <v>2199018012675</v>
      </c>
      <c r="G20" s="5">
        <v>38797295</v>
      </c>
      <c r="H20" s="52"/>
      <c r="I20" s="52">
        <f t="shared" si="5"/>
        <v>120.22340491462923</v>
      </c>
      <c r="J20" s="5"/>
      <c r="K20" s="53">
        <f t="shared" si="4"/>
        <v>5.2271045615056189E-2</v>
      </c>
      <c r="M20" s="62">
        <v>2097152</v>
      </c>
      <c r="N20" s="56"/>
      <c r="O20" s="56"/>
      <c r="P20" s="58"/>
      <c r="Q20" s="2">
        <v>354.20179999999999</v>
      </c>
      <c r="R20" s="56"/>
      <c r="S20" s="3"/>
      <c r="U20" s="57"/>
      <c r="V20" s="58"/>
      <c r="W20" s="56"/>
    </row>
    <row r="21" spans="1:23" ht="17" thickBot="1" x14ac:dyDescent="0.25">
      <c r="C21" s="36"/>
      <c r="D21" s="36"/>
      <c r="E21" s="40"/>
      <c r="M21" s="62">
        <v>4194304</v>
      </c>
      <c r="N21" s="56"/>
      <c r="O21" s="56"/>
      <c r="P21" s="58"/>
      <c r="Q21" s="2">
        <v>357.95369999999997</v>
      </c>
      <c r="R21" s="56"/>
      <c r="S21" s="3"/>
      <c r="U21" s="57"/>
      <c r="V21" s="58"/>
      <c r="W21" s="56"/>
    </row>
    <row r="22" spans="1:23" ht="17" thickBot="1" x14ac:dyDescent="0.25">
      <c r="A22" s="17" t="s">
        <v>25</v>
      </c>
      <c r="B22" s="19" t="s">
        <v>0</v>
      </c>
      <c r="C22" s="10" t="s">
        <v>9</v>
      </c>
      <c r="D22" s="11" t="s">
        <v>10</v>
      </c>
      <c r="E22" s="33" t="s">
        <v>72</v>
      </c>
      <c r="F22" s="49" t="s">
        <v>75</v>
      </c>
      <c r="G22" s="11" t="s">
        <v>76</v>
      </c>
      <c r="H22" s="11" t="s">
        <v>7</v>
      </c>
      <c r="I22" s="11" t="s">
        <v>8</v>
      </c>
      <c r="J22" s="11" t="s">
        <v>11</v>
      </c>
      <c r="K22" s="12" t="s">
        <v>12</v>
      </c>
      <c r="M22" s="62">
        <v>8388608</v>
      </c>
      <c r="N22" s="56"/>
      <c r="O22" s="56"/>
      <c r="P22" s="58"/>
      <c r="Q22" s="2">
        <v>369.50959999999998</v>
      </c>
      <c r="R22" s="56"/>
      <c r="S22" s="3"/>
      <c r="U22" s="57"/>
      <c r="V22" s="58"/>
      <c r="W22" s="56"/>
    </row>
    <row r="23" spans="1:23" x14ac:dyDescent="0.2">
      <c r="A23" s="1">
        <v>1</v>
      </c>
      <c r="B23" s="3">
        <f t="shared" ref="B23:B42" si="6">3*POWER(2,A24-1)</f>
        <v>6</v>
      </c>
      <c r="C23" s="41">
        <v>1.9999999999999999E-6</v>
      </c>
      <c r="D23" s="42">
        <v>1.9999999999999999E-6</v>
      </c>
      <c r="E23" s="54">
        <v>1</v>
      </c>
      <c r="F23" s="1">
        <f>(B23-2)*(B23-1)+(B23-1)*(B23-1)</f>
        <v>45</v>
      </c>
      <c r="G23" s="35">
        <v>14</v>
      </c>
      <c r="H23" s="50">
        <f>POWER(10,-6)*F23/C23</f>
        <v>22.5</v>
      </c>
      <c r="I23" s="50">
        <f>POWER(10,-6)*G23/D23</f>
        <v>7</v>
      </c>
      <c r="J23" s="50">
        <f>H23/2300</f>
        <v>9.7826086956521747E-3</v>
      </c>
      <c r="K23" s="51">
        <f>I23/2300</f>
        <v>3.0434782608695652E-3</v>
      </c>
      <c r="M23" s="62">
        <v>16777216</v>
      </c>
      <c r="N23" s="56"/>
      <c r="O23" s="56"/>
      <c r="P23" s="58"/>
      <c r="Q23" s="2">
        <v>328.76870000000002</v>
      </c>
      <c r="R23" s="56"/>
      <c r="S23" s="3"/>
      <c r="U23" s="57"/>
      <c r="V23" s="58"/>
      <c r="W23" s="56"/>
    </row>
    <row r="24" spans="1:23" x14ac:dyDescent="0.2">
      <c r="A24" s="1">
        <v>2</v>
      </c>
      <c r="B24" s="3">
        <f t="shared" si="6"/>
        <v>12</v>
      </c>
      <c r="C24" s="44">
        <v>1.9999999999999999E-6</v>
      </c>
      <c r="D24" s="36">
        <v>1.9999999999999999E-6</v>
      </c>
      <c r="E24" s="38">
        <v>1</v>
      </c>
      <c r="F24" s="1">
        <f t="shared" ref="F24:F42" si="7">(B24-2)*(B24-1)+(B24-1)*(B24-1)</f>
        <v>231</v>
      </c>
      <c r="G24" s="35">
        <v>48</v>
      </c>
      <c r="H24" s="50">
        <f t="shared" ref="H24:H36" si="8">POWER(10,-6)*F24/C24</f>
        <v>115.5</v>
      </c>
      <c r="I24" s="50">
        <f t="shared" ref="I24:I41" si="9">POWER(10,-6)*G24/D24</f>
        <v>24</v>
      </c>
      <c r="J24" s="50">
        <f t="shared" ref="J24:J36" si="10">H24/2300</f>
        <v>5.0217391304347825E-2</v>
      </c>
      <c r="K24" s="51">
        <f t="shared" ref="K24:K41" si="11">I24/2300</f>
        <v>1.0434782608695653E-2</v>
      </c>
      <c r="M24" s="62">
        <v>33554432</v>
      </c>
      <c r="N24" s="56"/>
      <c r="O24" s="56"/>
      <c r="P24" s="58"/>
      <c r="Q24" s="2">
        <v>366.8888</v>
      </c>
      <c r="R24" s="56"/>
      <c r="S24" s="3"/>
      <c r="U24" s="57"/>
      <c r="V24" s="58"/>
      <c r="W24" s="56"/>
    </row>
    <row r="25" spans="1:23" x14ac:dyDescent="0.2">
      <c r="A25" s="1">
        <v>3</v>
      </c>
      <c r="B25" s="3">
        <f t="shared" si="6"/>
        <v>24</v>
      </c>
      <c r="C25" s="44">
        <v>3.0000000000000001E-6</v>
      </c>
      <c r="D25" s="36">
        <v>1.9999999999999999E-6</v>
      </c>
      <c r="E25" s="38">
        <v>1.5</v>
      </c>
      <c r="F25" s="1">
        <f t="shared" si="7"/>
        <v>1035</v>
      </c>
      <c r="G25" s="35">
        <v>140</v>
      </c>
      <c r="H25" s="50">
        <f t="shared" si="8"/>
        <v>344.99999999999994</v>
      </c>
      <c r="I25" s="50">
        <f t="shared" si="9"/>
        <v>70</v>
      </c>
      <c r="J25" s="50">
        <f t="shared" si="10"/>
        <v>0.14999999999999997</v>
      </c>
      <c r="K25" s="51">
        <f t="shared" si="11"/>
        <v>3.0434782608695653E-2</v>
      </c>
      <c r="M25" s="62">
        <v>67108864</v>
      </c>
      <c r="N25" s="56"/>
      <c r="O25" s="56"/>
      <c r="P25" s="58"/>
      <c r="Q25" s="2">
        <v>321.29809999999998</v>
      </c>
      <c r="R25" s="56"/>
      <c r="S25" s="3"/>
      <c r="U25" s="57"/>
      <c r="V25" s="58"/>
      <c r="W25" s="56"/>
    </row>
    <row r="26" spans="1:23" x14ac:dyDescent="0.2">
      <c r="A26" s="1">
        <v>4</v>
      </c>
      <c r="B26" s="3">
        <f t="shared" si="6"/>
        <v>48</v>
      </c>
      <c r="C26" s="44">
        <v>5.0000000000000004E-6</v>
      </c>
      <c r="D26" s="36">
        <v>1.9999999999999999E-6</v>
      </c>
      <c r="E26" s="38">
        <v>2.5</v>
      </c>
      <c r="F26" s="1">
        <f t="shared" si="7"/>
        <v>4371</v>
      </c>
      <c r="G26" s="35">
        <v>374</v>
      </c>
      <c r="H26" s="50">
        <f t="shared" si="8"/>
        <v>874.19999999999993</v>
      </c>
      <c r="I26" s="50">
        <f t="shared" si="9"/>
        <v>187</v>
      </c>
      <c r="J26" s="50">
        <f t="shared" si="10"/>
        <v>0.38008695652173913</v>
      </c>
      <c r="K26" s="51">
        <f t="shared" si="11"/>
        <v>8.1304347826086962E-2</v>
      </c>
      <c r="M26" s="62">
        <v>134217728</v>
      </c>
      <c r="N26" s="56"/>
      <c r="O26" s="56"/>
      <c r="P26" s="58"/>
      <c r="Q26" s="2">
        <v>364.45850000000002</v>
      </c>
      <c r="R26" s="56"/>
      <c r="S26" s="3"/>
      <c r="U26" s="57"/>
      <c r="V26" s="58"/>
      <c r="W26" s="56"/>
    </row>
    <row r="27" spans="1:23" x14ac:dyDescent="0.2">
      <c r="A27" s="1">
        <v>5</v>
      </c>
      <c r="B27" s="3">
        <f t="shared" si="6"/>
        <v>96</v>
      </c>
      <c r="C27" s="44">
        <v>1.7E-5</v>
      </c>
      <c r="D27" s="36">
        <v>3.0000000000000001E-6</v>
      </c>
      <c r="E27" s="38">
        <v>5.7</v>
      </c>
      <c r="F27" s="1">
        <f t="shared" si="7"/>
        <v>17955</v>
      </c>
      <c r="G27" s="35">
        <v>938</v>
      </c>
      <c r="H27" s="50">
        <f t="shared" si="8"/>
        <v>1056.1764705882351</v>
      </c>
      <c r="I27" s="50">
        <f t="shared" si="9"/>
        <v>312.66666666666663</v>
      </c>
      <c r="J27" s="50">
        <f t="shared" si="10"/>
        <v>0.45920716112531962</v>
      </c>
      <c r="K27" s="51">
        <f t="shared" si="11"/>
        <v>0.13594202898550722</v>
      </c>
      <c r="M27" s="62">
        <v>268435456</v>
      </c>
      <c r="N27" s="56"/>
      <c r="O27" s="56"/>
      <c r="P27" s="58"/>
      <c r="Q27" s="2">
        <v>142.44720000000001</v>
      </c>
      <c r="R27" s="56"/>
      <c r="S27" s="3"/>
      <c r="U27" s="57"/>
      <c r="V27" s="58"/>
      <c r="W27" s="56"/>
    </row>
    <row r="28" spans="1:23" ht="17" thickBot="1" x14ac:dyDescent="0.25">
      <c r="A28" s="1">
        <v>6</v>
      </c>
      <c r="B28" s="3">
        <f t="shared" si="6"/>
        <v>192</v>
      </c>
      <c r="C28" s="44">
        <v>6.3E-5</v>
      </c>
      <c r="D28" s="36">
        <v>3.9999999999999998E-6</v>
      </c>
      <c r="E28" s="38">
        <v>15.8</v>
      </c>
      <c r="F28" s="1">
        <f t="shared" si="7"/>
        <v>72771</v>
      </c>
      <c r="G28" s="35">
        <v>2260</v>
      </c>
      <c r="H28" s="50">
        <f t="shared" si="8"/>
        <v>1155.0952380952381</v>
      </c>
      <c r="I28" s="50">
        <f t="shared" si="9"/>
        <v>565</v>
      </c>
      <c r="J28" s="50">
        <f t="shared" si="10"/>
        <v>0.5022153209109731</v>
      </c>
      <c r="K28" s="51">
        <f t="shared" si="11"/>
        <v>0.24565217391304348</v>
      </c>
      <c r="M28" s="63">
        <v>536870912</v>
      </c>
      <c r="N28" s="64"/>
      <c r="O28" s="64"/>
      <c r="P28" s="65"/>
      <c r="Q28" s="5">
        <v>54.450800000000001</v>
      </c>
      <c r="R28" s="64"/>
      <c r="S28" s="6"/>
      <c r="U28" s="57"/>
      <c r="V28" s="58"/>
      <c r="W28" s="56"/>
    </row>
    <row r="29" spans="1:23" x14ac:dyDescent="0.2">
      <c r="A29" s="1">
        <v>7</v>
      </c>
      <c r="B29" s="3">
        <f t="shared" si="6"/>
        <v>384</v>
      </c>
      <c r="C29" s="44">
        <v>2.3499999999999999E-4</v>
      </c>
      <c r="D29" s="36">
        <v>7.9999999999999996E-6</v>
      </c>
      <c r="E29" s="38">
        <v>29.4</v>
      </c>
      <c r="F29" s="1">
        <f t="shared" si="7"/>
        <v>292995</v>
      </c>
      <c r="G29" s="35">
        <v>5288</v>
      </c>
      <c r="H29" s="50">
        <f t="shared" si="8"/>
        <v>1246.7872340425533</v>
      </c>
      <c r="I29" s="50">
        <f t="shared" si="9"/>
        <v>661</v>
      </c>
      <c r="J29" s="50">
        <f t="shared" si="10"/>
        <v>0.54208140610545796</v>
      </c>
      <c r="K29" s="51">
        <f t="shared" si="11"/>
        <v>0.28739130434782606</v>
      </c>
      <c r="R29" s="56"/>
      <c r="S29" s="2"/>
      <c r="U29" s="57"/>
      <c r="V29" s="58"/>
      <c r="W29" s="56"/>
    </row>
    <row r="30" spans="1:23" x14ac:dyDescent="0.2">
      <c r="A30" s="1">
        <v>8</v>
      </c>
      <c r="B30" s="3">
        <f t="shared" si="6"/>
        <v>768</v>
      </c>
      <c r="C30" s="44">
        <v>1.518E-3</v>
      </c>
      <c r="D30" s="36">
        <v>1.5E-5</v>
      </c>
      <c r="E30" s="38">
        <v>101.2</v>
      </c>
      <c r="F30" s="1">
        <f t="shared" si="7"/>
        <v>1175811</v>
      </c>
      <c r="G30" s="35">
        <v>12114</v>
      </c>
      <c r="H30" s="50">
        <f>POWER(10,-6)*F30/C30</f>
        <v>774.57905138339913</v>
      </c>
      <c r="I30" s="50">
        <f t="shared" si="9"/>
        <v>807.59999999999991</v>
      </c>
      <c r="J30" s="50">
        <f t="shared" si="10"/>
        <v>0.33677350060147787</v>
      </c>
      <c r="K30" s="51">
        <f t="shared" si="11"/>
        <v>0.35113043478260864</v>
      </c>
      <c r="U30" s="57"/>
      <c r="V30" s="58"/>
      <c r="W30" s="56"/>
    </row>
    <row r="31" spans="1:23" x14ac:dyDescent="0.2">
      <c r="A31" s="1">
        <v>9</v>
      </c>
      <c r="B31" s="3">
        <f t="shared" si="6"/>
        <v>1536</v>
      </c>
      <c r="C31" s="44">
        <v>3.6310000000000001E-3</v>
      </c>
      <c r="D31" s="36">
        <v>3.4999999999999997E-5</v>
      </c>
      <c r="E31" s="38">
        <v>103.7</v>
      </c>
      <c r="F31" s="1">
        <f t="shared" si="7"/>
        <v>4710915</v>
      </c>
      <c r="G31" s="35">
        <v>27302</v>
      </c>
      <c r="H31" s="50">
        <f t="shared" si="8"/>
        <v>1297.4153125860644</v>
      </c>
      <c r="I31" s="50">
        <f t="shared" si="9"/>
        <v>780.05714285714294</v>
      </c>
      <c r="J31" s="50">
        <f t="shared" si="10"/>
        <v>0.56409361416785408</v>
      </c>
      <c r="K31" s="51">
        <f t="shared" si="11"/>
        <v>0.33915527950310564</v>
      </c>
      <c r="M31" s="69">
        <v>512</v>
      </c>
      <c r="N31">
        <v>137436462337</v>
      </c>
      <c r="O31">
        <f>5*511*G9</f>
        <v>19607070</v>
      </c>
      <c r="U31" s="57"/>
      <c r="V31" s="58"/>
      <c r="W31" s="56"/>
    </row>
    <row r="32" spans="1:23" x14ac:dyDescent="0.2">
      <c r="A32" s="1">
        <v>10</v>
      </c>
      <c r="B32" s="3">
        <f t="shared" si="6"/>
        <v>3072</v>
      </c>
      <c r="C32" s="44">
        <v>1.4669E-2</v>
      </c>
      <c r="D32" s="36">
        <v>1.2300000000000001E-4</v>
      </c>
      <c r="E32" s="38">
        <v>119.3</v>
      </c>
      <c r="F32" s="1">
        <f t="shared" si="7"/>
        <v>18859011</v>
      </c>
      <c r="G32" s="35">
        <v>60752</v>
      </c>
      <c r="H32" s="50">
        <f t="shared" si="8"/>
        <v>1285.6371259117866</v>
      </c>
      <c r="I32" s="50">
        <f t="shared" si="9"/>
        <v>493.91869918699183</v>
      </c>
      <c r="J32" s="50">
        <f t="shared" si="10"/>
        <v>0.55897266343990726</v>
      </c>
      <c r="K32" s="51">
        <f t="shared" si="11"/>
        <v>0.21474726051608339</v>
      </c>
      <c r="U32" s="57"/>
      <c r="V32" s="58"/>
      <c r="W32" s="56"/>
    </row>
    <row r="33" spans="1:23" x14ac:dyDescent="0.2">
      <c r="A33" s="1">
        <v>11</v>
      </c>
      <c r="B33" s="3">
        <f t="shared" si="6"/>
        <v>6144</v>
      </c>
      <c r="C33" s="44">
        <v>5.6223000000000002E-2</v>
      </c>
      <c r="D33" s="36">
        <v>3.3799999999999998E-4</v>
      </c>
      <c r="E33" s="38">
        <v>166.3</v>
      </c>
      <c r="F33" s="1">
        <f t="shared" si="7"/>
        <v>75466755</v>
      </c>
      <c r="G33" s="35">
        <v>133796</v>
      </c>
      <c r="H33" s="50">
        <f t="shared" si="8"/>
        <v>1342.2754922362733</v>
      </c>
      <c r="I33" s="50">
        <f t="shared" si="9"/>
        <v>395.84615384615387</v>
      </c>
      <c r="J33" s="50">
        <f t="shared" si="10"/>
        <v>0.58359804010272753</v>
      </c>
      <c r="K33" s="51">
        <f t="shared" si="11"/>
        <v>0.17210702341137124</v>
      </c>
      <c r="U33" s="57"/>
      <c r="V33" s="58"/>
      <c r="W33" s="56"/>
    </row>
    <row r="34" spans="1:23" x14ac:dyDescent="0.2">
      <c r="A34" s="1">
        <v>12</v>
      </c>
      <c r="B34" s="3">
        <f t="shared" si="6"/>
        <v>12288</v>
      </c>
      <c r="C34" s="44">
        <v>0.22314999999999999</v>
      </c>
      <c r="D34" s="36">
        <v>8.8599999999999996E-4</v>
      </c>
      <c r="E34" s="38">
        <v>251.9</v>
      </c>
      <c r="F34" s="1">
        <f t="shared" si="7"/>
        <v>301928451</v>
      </c>
      <c r="G34" s="35">
        <v>292174</v>
      </c>
      <c r="H34" s="50">
        <f t="shared" si="8"/>
        <v>1353.0291328702667</v>
      </c>
      <c r="I34" s="50">
        <f t="shared" si="9"/>
        <v>329.76749435665914</v>
      </c>
      <c r="J34" s="50">
        <f t="shared" si="10"/>
        <v>0.58827353603055077</v>
      </c>
      <c r="K34" s="51">
        <f t="shared" si="11"/>
        <v>0.14337717145941703</v>
      </c>
      <c r="U34" s="57"/>
      <c r="V34" s="58"/>
      <c r="W34" s="56"/>
    </row>
    <row r="35" spans="1:23" x14ac:dyDescent="0.2">
      <c r="A35" s="1">
        <v>13</v>
      </c>
      <c r="B35" s="3">
        <f t="shared" si="6"/>
        <v>24576</v>
      </c>
      <c r="C35" s="44">
        <v>0.89326000000000005</v>
      </c>
      <c r="D35" s="36">
        <v>2.6229999999999999E-3</v>
      </c>
      <c r="E35" s="38">
        <v>340.5</v>
      </c>
      <c r="F35" s="1">
        <f t="shared" si="7"/>
        <v>1207836675</v>
      </c>
      <c r="G35" s="35">
        <v>633506</v>
      </c>
      <c r="H35" s="50">
        <f>POWER(10,-6)*F35/C35</f>
        <v>1352.1669782594092</v>
      </c>
      <c r="I35" s="50">
        <f>POWER(10,-6)*G35/D35</f>
        <v>241.51963400686239</v>
      </c>
      <c r="J35" s="50">
        <f t="shared" si="10"/>
        <v>0.58789868619974317</v>
      </c>
      <c r="K35" s="51">
        <f t="shared" si="11"/>
        <v>0.10500853652472278</v>
      </c>
      <c r="U35" s="57"/>
      <c r="V35" s="58"/>
      <c r="W35" s="56"/>
    </row>
    <row r="36" spans="1:23" x14ac:dyDescent="0.2">
      <c r="A36" s="1">
        <v>14</v>
      </c>
      <c r="B36" s="3">
        <f t="shared" si="6"/>
        <v>49152</v>
      </c>
      <c r="C36" s="44">
        <v>43.9</v>
      </c>
      <c r="D36" s="36">
        <v>1.3492000000000001E-2</v>
      </c>
      <c r="E36" s="38">
        <v>3253.8</v>
      </c>
      <c r="F36" s="1">
        <f t="shared" si="7"/>
        <v>4831592451</v>
      </c>
      <c r="G36" s="35">
        <v>1365324</v>
      </c>
      <c r="H36" s="50">
        <f t="shared" si="8"/>
        <v>110.05905355353075</v>
      </c>
      <c r="I36" s="50">
        <f t="shared" si="9"/>
        <v>101.19507856507559</v>
      </c>
      <c r="J36" s="50">
        <f t="shared" si="10"/>
        <v>4.7851762414578586E-2</v>
      </c>
      <c r="K36" s="51">
        <f t="shared" si="11"/>
        <v>4.3997860245685042E-2</v>
      </c>
      <c r="U36" s="57"/>
      <c r="V36" s="58"/>
      <c r="W36" s="56"/>
    </row>
    <row r="37" spans="1:23" x14ac:dyDescent="0.2">
      <c r="A37" s="1">
        <v>15</v>
      </c>
      <c r="B37" s="3">
        <f t="shared" si="6"/>
        <v>98304</v>
      </c>
      <c r="C37" s="44"/>
      <c r="D37" s="36">
        <v>1.4370000000000001E-2</v>
      </c>
      <c r="E37" s="38"/>
      <c r="F37" s="1">
        <f t="shared" si="7"/>
        <v>19326861315</v>
      </c>
      <c r="G37" s="35">
        <v>2927264</v>
      </c>
      <c r="H37" s="50"/>
      <c r="I37" s="50">
        <f t="shared" si="9"/>
        <v>203.70661099512873</v>
      </c>
      <c r="J37" s="2"/>
      <c r="K37" s="51">
        <f t="shared" si="11"/>
        <v>8.8568091737012494E-2</v>
      </c>
      <c r="U37" s="57"/>
      <c r="V37" s="58"/>
      <c r="W37" s="56"/>
    </row>
    <row r="38" spans="1:23" x14ac:dyDescent="0.2">
      <c r="A38" s="1">
        <v>16</v>
      </c>
      <c r="B38" s="3">
        <f t="shared" si="6"/>
        <v>196608</v>
      </c>
      <c r="C38" s="44"/>
      <c r="D38" s="36">
        <v>4.0805000000000001E-2</v>
      </c>
      <c r="E38" s="38"/>
      <c r="F38" s="1">
        <f t="shared" si="7"/>
        <v>77308428291</v>
      </c>
      <c r="G38" s="35">
        <v>6247754</v>
      </c>
      <c r="H38" s="50"/>
      <c r="I38" s="50">
        <f t="shared" si="9"/>
        <v>153.11246170812399</v>
      </c>
      <c r="J38" s="2"/>
      <c r="K38" s="51">
        <f t="shared" si="11"/>
        <v>6.6570635525271302E-2</v>
      </c>
      <c r="U38" s="57"/>
      <c r="V38" s="58"/>
      <c r="W38" s="56"/>
    </row>
    <row r="39" spans="1:23" x14ac:dyDescent="0.2">
      <c r="A39" s="1">
        <v>17</v>
      </c>
      <c r="B39" s="3">
        <f t="shared" si="6"/>
        <v>393216</v>
      </c>
      <c r="C39" s="44"/>
      <c r="D39" s="36">
        <v>0.13489000000000001</v>
      </c>
      <c r="E39" s="38"/>
      <c r="F39" s="1">
        <f t="shared" si="7"/>
        <v>309235679235</v>
      </c>
      <c r="G39" s="35">
        <v>13281950</v>
      </c>
      <c r="H39" s="50"/>
      <c r="I39" s="50">
        <f t="shared" si="9"/>
        <v>98.465045592705167</v>
      </c>
      <c r="J39" s="2"/>
      <c r="K39" s="51">
        <f t="shared" si="11"/>
        <v>4.2810889388132684E-2</v>
      </c>
    </row>
    <row r="40" spans="1:23" x14ac:dyDescent="0.2">
      <c r="A40" s="1">
        <v>18</v>
      </c>
      <c r="B40" s="3">
        <f t="shared" si="6"/>
        <v>786432</v>
      </c>
      <c r="C40" s="44"/>
      <c r="D40" s="36">
        <v>0.31861</v>
      </c>
      <c r="E40" s="38"/>
      <c r="F40" s="1">
        <f t="shared" si="7"/>
        <v>1236946649091</v>
      </c>
      <c r="G40" s="35">
        <v>28136776</v>
      </c>
      <c r="H40" s="50"/>
      <c r="I40" s="50">
        <f t="shared" si="9"/>
        <v>88.311026019271196</v>
      </c>
      <c r="J40" s="2"/>
      <c r="K40" s="51">
        <f t="shared" si="11"/>
        <v>3.8396098269248349E-2</v>
      </c>
    </row>
    <row r="41" spans="1:23" ht="17" thickBot="1" x14ac:dyDescent="0.25">
      <c r="A41" s="1">
        <v>19</v>
      </c>
      <c r="B41" s="6">
        <f t="shared" si="6"/>
        <v>1572864</v>
      </c>
      <c r="C41" s="44"/>
      <c r="D41" s="36">
        <v>0.85528999999999999</v>
      </c>
      <c r="E41" s="38"/>
      <c r="F41" s="1">
        <f t="shared" si="7"/>
        <v>4947794460675</v>
      </c>
      <c r="G41" s="35">
        <v>59419292</v>
      </c>
      <c r="H41" s="52"/>
      <c r="I41" s="52">
        <f t="shared" si="9"/>
        <v>69.472684118836881</v>
      </c>
      <c r="J41" s="5"/>
      <c r="K41" s="53">
        <f t="shared" si="11"/>
        <v>3.0205514834276904E-2</v>
      </c>
    </row>
    <row r="42" spans="1:23" ht="17" thickBot="1" x14ac:dyDescent="0.25">
      <c r="A42" s="4">
        <v>20</v>
      </c>
      <c r="B42" s="6">
        <f t="shared" si="6"/>
        <v>3145728</v>
      </c>
      <c r="C42" s="45"/>
      <c r="D42" s="37">
        <v>1.9942</v>
      </c>
      <c r="E42" s="39"/>
      <c r="F42" s="1">
        <f t="shared" si="7"/>
        <v>19791193571331</v>
      </c>
    </row>
    <row r="43" spans="1:23" x14ac:dyDescent="0.2">
      <c r="A43" s="46">
        <v>21</v>
      </c>
      <c r="F43" s="35"/>
    </row>
    <row r="44" spans="1:23" ht="17" thickBot="1" x14ac:dyDescent="0.25">
      <c r="F44" s="35"/>
      <c r="G44" s="35"/>
      <c r="I44" s="35"/>
      <c r="J44" s="35"/>
    </row>
    <row r="45" spans="1:23" ht="17" thickBot="1" x14ac:dyDescent="0.25">
      <c r="A45" s="17" t="s">
        <v>25</v>
      </c>
      <c r="B45" s="19" t="s">
        <v>0</v>
      </c>
      <c r="C45" s="10" t="s">
        <v>9</v>
      </c>
      <c r="D45" s="11" t="s">
        <v>10</v>
      </c>
      <c r="E45" s="33" t="s">
        <v>72</v>
      </c>
      <c r="F45" s="49" t="s">
        <v>75</v>
      </c>
      <c r="G45" s="11" t="s">
        <v>76</v>
      </c>
      <c r="H45" s="11" t="s">
        <v>7</v>
      </c>
      <c r="I45" s="11" t="s">
        <v>8</v>
      </c>
      <c r="J45" s="11" t="s">
        <v>11</v>
      </c>
      <c r="K45" s="12" t="s">
        <v>12</v>
      </c>
    </row>
    <row r="46" spans="1:23" x14ac:dyDescent="0.2">
      <c r="A46">
        <v>0</v>
      </c>
      <c r="B46" s="3">
        <v>5</v>
      </c>
      <c r="C46" s="35">
        <v>0</v>
      </c>
      <c r="D46" s="35">
        <v>0</v>
      </c>
      <c r="E46" t="s">
        <v>73</v>
      </c>
      <c r="F46" s="1">
        <f>(B46-2)*(B46-1)+(B46-1)*(B46-1)</f>
        <v>28</v>
      </c>
      <c r="G46">
        <v>16</v>
      </c>
      <c r="H46" s="50" t="e">
        <f>POWER(10,-6)*F46/C46</f>
        <v>#DIV/0!</v>
      </c>
      <c r="I46" s="50" t="e">
        <f>POWER(10,-6)*G46/D46</f>
        <v>#DIV/0!</v>
      </c>
      <c r="J46" s="50" t="e">
        <f>H46/2300</f>
        <v>#DIV/0!</v>
      </c>
      <c r="K46" s="51" t="e">
        <f>I46/2300</f>
        <v>#DIV/0!</v>
      </c>
    </row>
    <row r="47" spans="1:23" x14ac:dyDescent="0.2">
      <c r="A47" s="1">
        <v>1</v>
      </c>
      <c r="B47" s="3">
        <v>10</v>
      </c>
      <c r="C47" s="35">
        <v>0</v>
      </c>
      <c r="D47" s="35">
        <v>9.9999999999999995E-7</v>
      </c>
      <c r="E47">
        <v>0</v>
      </c>
      <c r="F47" s="1">
        <f t="shared" ref="F47:F65" si="12">(B47-2)*(B47-1)+(B47-1)*(B47-1)</f>
        <v>153</v>
      </c>
      <c r="G47">
        <v>44</v>
      </c>
      <c r="H47" s="50" t="e">
        <f t="shared" ref="H47:H59" si="13">POWER(10,-6)*F47/C47</f>
        <v>#DIV/0!</v>
      </c>
      <c r="I47" s="50">
        <f t="shared" ref="I47:I64" si="14">POWER(10,-6)*G47/D47</f>
        <v>44</v>
      </c>
      <c r="J47" s="50" t="e">
        <f t="shared" ref="J47:J59" si="15">H47/2300</f>
        <v>#DIV/0!</v>
      </c>
      <c r="K47" s="51">
        <f t="shared" ref="K47:K64" si="16">I47/2300</f>
        <v>1.9130434782608695E-2</v>
      </c>
    </row>
    <row r="48" spans="1:23" x14ac:dyDescent="0.2">
      <c r="A48" s="1">
        <v>2</v>
      </c>
      <c r="B48" s="3">
        <v>20</v>
      </c>
      <c r="C48" s="35">
        <v>9.9999999999999995E-7</v>
      </c>
      <c r="D48" s="35">
        <v>9.9999999999999995E-7</v>
      </c>
      <c r="E48">
        <v>1</v>
      </c>
      <c r="F48" s="1">
        <f t="shared" si="12"/>
        <v>703</v>
      </c>
      <c r="G48">
        <v>130</v>
      </c>
      <c r="H48" s="50">
        <f t="shared" si="13"/>
        <v>703</v>
      </c>
      <c r="I48" s="50">
        <f t="shared" si="14"/>
        <v>130</v>
      </c>
      <c r="J48" s="50">
        <f t="shared" si="15"/>
        <v>0.3056521739130435</v>
      </c>
      <c r="K48" s="51">
        <f t="shared" si="16"/>
        <v>5.6521739130434782E-2</v>
      </c>
    </row>
    <row r="49" spans="1:11" x14ac:dyDescent="0.2">
      <c r="A49" s="1">
        <v>3</v>
      </c>
      <c r="B49" s="3">
        <v>40</v>
      </c>
      <c r="C49" s="35">
        <v>1.9999999999999999E-6</v>
      </c>
      <c r="D49" s="35">
        <v>9.9999999999999995E-7</v>
      </c>
      <c r="E49">
        <v>2</v>
      </c>
      <c r="F49" s="1">
        <f t="shared" si="12"/>
        <v>3003</v>
      </c>
      <c r="G49">
        <v>334</v>
      </c>
      <c r="H49" s="50">
        <f t="shared" si="13"/>
        <v>1501.5</v>
      </c>
      <c r="I49" s="50">
        <f t="shared" si="14"/>
        <v>334</v>
      </c>
      <c r="J49" s="50">
        <f t="shared" si="15"/>
        <v>0.65282608695652178</v>
      </c>
      <c r="K49" s="51">
        <f t="shared" si="16"/>
        <v>0.14521739130434783</v>
      </c>
    </row>
    <row r="50" spans="1:11" x14ac:dyDescent="0.2">
      <c r="A50" s="1">
        <v>4</v>
      </c>
      <c r="B50" s="3">
        <v>80</v>
      </c>
      <c r="C50" s="35">
        <v>9.0000000000000002E-6</v>
      </c>
      <c r="D50" s="35">
        <v>9.9999999999999995E-7</v>
      </c>
      <c r="E50">
        <v>9</v>
      </c>
      <c r="F50" s="1">
        <f t="shared" si="12"/>
        <v>12403</v>
      </c>
      <c r="G50">
        <v>832</v>
      </c>
      <c r="H50" s="50">
        <f t="shared" si="13"/>
        <v>1378.1111111111111</v>
      </c>
      <c r="I50" s="50">
        <f t="shared" si="14"/>
        <v>832</v>
      </c>
      <c r="J50" s="50">
        <f t="shared" si="15"/>
        <v>0.59917874396135262</v>
      </c>
      <c r="K50" s="51">
        <f t="shared" si="16"/>
        <v>0.36173913043478262</v>
      </c>
    </row>
    <row r="51" spans="1:11" x14ac:dyDescent="0.2">
      <c r="A51" s="1">
        <v>5</v>
      </c>
      <c r="B51" s="3">
        <v>160</v>
      </c>
      <c r="C51" s="35">
        <v>3.4999999999999997E-5</v>
      </c>
      <c r="D51" s="35">
        <v>3.0000000000000001E-6</v>
      </c>
      <c r="E51">
        <v>11.7</v>
      </c>
      <c r="F51" s="1">
        <f t="shared" si="12"/>
        <v>50403</v>
      </c>
      <c r="G51">
        <v>1980</v>
      </c>
      <c r="H51" s="50">
        <f t="shared" si="13"/>
        <v>1440.0857142857144</v>
      </c>
      <c r="I51" s="50">
        <f t="shared" si="14"/>
        <v>660</v>
      </c>
      <c r="J51" s="50">
        <f t="shared" si="15"/>
        <v>0.62612422360248454</v>
      </c>
      <c r="K51" s="51">
        <f t="shared" si="16"/>
        <v>0.28695652173913044</v>
      </c>
    </row>
    <row r="52" spans="1:11" x14ac:dyDescent="0.2">
      <c r="A52" s="1">
        <v>6</v>
      </c>
      <c r="B52" s="3">
        <v>320</v>
      </c>
      <c r="C52" s="35">
        <v>1.7899999999999999E-4</v>
      </c>
      <c r="D52" s="35">
        <v>5.0000000000000004E-6</v>
      </c>
      <c r="E52">
        <v>35.799999999999997</v>
      </c>
      <c r="F52" s="1">
        <f t="shared" si="12"/>
        <v>203203</v>
      </c>
      <c r="G52">
        <v>4606</v>
      </c>
      <c r="H52" s="50">
        <f t="shared" si="13"/>
        <v>1135.2122905027934</v>
      </c>
      <c r="I52" s="50">
        <f t="shared" si="14"/>
        <v>921.19999999999993</v>
      </c>
      <c r="J52" s="50">
        <f t="shared" si="15"/>
        <v>0.49357056108817104</v>
      </c>
      <c r="K52" s="51">
        <f t="shared" si="16"/>
        <v>0.40052173913043476</v>
      </c>
    </row>
    <row r="53" spans="1:11" x14ac:dyDescent="0.2">
      <c r="A53" s="1">
        <v>7</v>
      </c>
      <c r="B53" s="3">
        <v>640</v>
      </c>
      <c r="C53" s="35">
        <v>6.2100000000000002E-4</v>
      </c>
      <c r="D53" s="35">
        <v>1.2E-5</v>
      </c>
      <c r="E53">
        <v>51.8</v>
      </c>
      <c r="F53" s="1">
        <f t="shared" si="12"/>
        <v>816003</v>
      </c>
      <c r="G53">
        <v>10490</v>
      </c>
      <c r="H53" s="50">
        <f t="shared" si="13"/>
        <v>1314.014492753623</v>
      </c>
      <c r="I53" s="50">
        <f t="shared" si="14"/>
        <v>874.16666666666663</v>
      </c>
      <c r="J53" s="50">
        <f t="shared" si="15"/>
        <v>0.57131064902331441</v>
      </c>
      <c r="K53" s="51">
        <f t="shared" si="16"/>
        <v>0.38007246376811593</v>
      </c>
    </row>
    <row r="54" spans="1:11" x14ac:dyDescent="0.2">
      <c r="A54" s="1">
        <v>8</v>
      </c>
      <c r="B54" s="3">
        <v>1280</v>
      </c>
      <c r="C54" s="35">
        <v>2.5100000000000001E-3</v>
      </c>
      <c r="D54" s="35">
        <v>2.1999999999999999E-5</v>
      </c>
      <c r="E54">
        <v>114.1</v>
      </c>
      <c r="F54" s="1">
        <f t="shared" si="12"/>
        <v>3270403</v>
      </c>
      <c r="G54">
        <v>23548</v>
      </c>
      <c r="H54" s="50">
        <f t="shared" si="13"/>
        <v>1302.9494023904381</v>
      </c>
      <c r="I54" s="50">
        <f t="shared" si="14"/>
        <v>1070.3636363636363</v>
      </c>
      <c r="J54" s="50">
        <f t="shared" si="15"/>
        <v>0.56649974016975568</v>
      </c>
      <c r="K54" s="51">
        <f t="shared" si="16"/>
        <v>0.4653754940711462</v>
      </c>
    </row>
    <row r="55" spans="1:11" x14ac:dyDescent="0.2">
      <c r="A55" s="1">
        <v>9</v>
      </c>
      <c r="B55" s="3">
        <v>2560</v>
      </c>
      <c r="C55" s="35">
        <v>9.0930000000000004E-3</v>
      </c>
      <c r="D55" s="35">
        <v>8.8999999999999995E-5</v>
      </c>
      <c r="E55">
        <v>102.2</v>
      </c>
      <c r="F55" s="1">
        <f t="shared" si="12"/>
        <v>13094403</v>
      </c>
      <c r="G55">
        <v>52216</v>
      </c>
      <c r="H55" s="50">
        <f t="shared" si="13"/>
        <v>1440.0531177829098</v>
      </c>
      <c r="I55" s="50">
        <f t="shared" si="14"/>
        <v>586.69662921348311</v>
      </c>
      <c r="J55" s="50">
        <f t="shared" si="15"/>
        <v>0.62611005120996077</v>
      </c>
      <c r="K55" s="51">
        <f t="shared" si="16"/>
        <v>0.25508549096238398</v>
      </c>
    </row>
    <row r="56" spans="1:11" x14ac:dyDescent="0.2">
      <c r="A56" s="1">
        <v>10</v>
      </c>
      <c r="B56" s="3">
        <v>5120</v>
      </c>
      <c r="C56" s="35">
        <v>3.6236999999999998E-2</v>
      </c>
      <c r="D56" s="35">
        <v>2.42E-4</v>
      </c>
      <c r="E56">
        <v>149.69999999999999</v>
      </c>
      <c r="F56" s="1">
        <f t="shared" si="12"/>
        <v>52403203</v>
      </c>
      <c r="G56">
        <v>114682</v>
      </c>
      <c r="H56" s="50">
        <f t="shared" si="13"/>
        <v>1446.1242100615393</v>
      </c>
      <c r="I56" s="50">
        <f t="shared" si="14"/>
        <v>473.89256198347107</v>
      </c>
      <c r="J56" s="50">
        <f t="shared" si="15"/>
        <v>0.62874965654849535</v>
      </c>
      <c r="K56" s="51">
        <f t="shared" si="16"/>
        <v>0.20604024434063958</v>
      </c>
    </row>
    <row r="57" spans="1:11" x14ac:dyDescent="0.2">
      <c r="A57" s="1">
        <v>11</v>
      </c>
      <c r="B57" s="3">
        <v>10240</v>
      </c>
      <c r="C57" s="35">
        <v>0.15551999999999999</v>
      </c>
      <c r="D57" s="35">
        <v>6.3000000000000003E-4</v>
      </c>
      <c r="E57">
        <v>246.9</v>
      </c>
      <c r="F57" s="1">
        <f t="shared" si="12"/>
        <v>209664003</v>
      </c>
      <c r="G57">
        <v>249846</v>
      </c>
      <c r="H57" s="50">
        <f t="shared" si="13"/>
        <v>1348.1481674382715</v>
      </c>
      <c r="I57" s="50">
        <f t="shared" si="14"/>
        <v>396.58095238095234</v>
      </c>
      <c r="J57" s="50">
        <f t="shared" si="15"/>
        <v>0.58615137714707455</v>
      </c>
      <c r="K57" s="51">
        <f t="shared" si="16"/>
        <v>0.17242650103519666</v>
      </c>
    </row>
    <row r="58" spans="1:11" x14ac:dyDescent="0.2">
      <c r="A58" s="1">
        <v>12</v>
      </c>
      <c r="B58" s="3">
        <v>20480</v>
      </c>
      <c r="C58" s="35">
        <v>0.63795000000000002</v>
      </c>
      <c r="D58" s="35">
        <v>1.8979999999999999E-3</v>
      </c>
      <c r="E58">
        <v>336.1</v>
      </c>
      <c r="F58" s="1">
        <f t="shared" si="12"/>
        <v>838758403</v>
      </c>
      <c r="G58">
        <v>540664</v>
      </c>
      <c r="H58" s="50">
        <f t="shared" si="13"/>
        <v>1314.7713817697311</v>
      </c>
      <c r="I58" s="50">
        <f t="shared" si="14"/>
        <v>284.85985247629083</v>
      </c>
      <c r="J58" s="50">
        <f t="shared" si="15"/>
        <v>0.57163973120423095</v>
      </c>
      <c r="K58" s="51">
        <f t="shared" si="16"/>
        <v>0.12385210977230036</v>
      </c>
    </row>
    <row r="59" spans="1:11" x14ac:dyDescent="0.2">
      <c r="A59" s="1">
        <v>13</v>
      </c>
      <c r="B59" s="3">
        <v>40960</v>
      </c>
      <c r="C59" s="35">
        <v>20.085000000000001</v>
      </c>
      <c r="D59" s="35">
        <v>5.8760000000000001E-3</v>
      </c>
      <c r="E59">
        <v>3418.1</v>
      </c>
      <c r="F59" s="1">
        <f t="shared" si="12"/>
        <v>3355238403</v>
      </c>
      <c r="G59">
        <v>1163252</v>
      </c>
      <c r="H59" s="50">
        <f t="shared" si="13"/>
        <v>167.05194936519788</v>
      </c>
      <c r="I59" s="50">
        <f t="shared" si="14"/>
        <v>197.96664397549353</v>
      </c>
      <c r="J59" s="50">
        <f t="shared" si="15"/>
        <v>7.2631282332694738E-2</v>
      </c>
      <c r="K59" s="51">
        <f t="shared" si="16"/>
        <v>8.607245390238849E-2</v>
      </c>
    </row>
    <row r="60" spans="1:11" x14ac:dyDescent="0.2">
      <c r="A60" s="1">
        <v>14</v>
      </c>
      <c r="B60" s="3">
        <v>81920</v>
      </c>
      <c r="C60" s="35">
        <v>125</v>
      </c>
      <c r="D60" s="35">
        <v>3.3048000000000001E-2</v>
      </c>
      <c r="E60">
        <v>3782.5</v>
      </c>
      <c r="F60" s="1">
        <f t="shared" si="12"/>
        <v>13421363203</v>
      </c>
      <c r="G60">
        <v>2490358</v>
      </c>
      <c r="H60" s="50"/>
      <c r="I60" s="50">
        <f t="shared" si="14"/>
        <v>75.355785524086173</v>
      </c>
      <c r="J60" s="2"/>
      <c r="K60" s="51">
        <f t="shared" si="16"/>
        <v>3.2763385010472247E-2</v>
      </c>
    </row>
    <row r="61" spans="1:11" x14ac:dyDescent="0.2">
      <c r="A61" s="1">
        <v>15</v>
      </c>
      <c r="B61" s="3">
        <v>163840</v>
      </c>
      <c r="C61" s="35">
        <v>0</v>
      </c>
      <c r="D61" s="35">
        <v>2.5000999999999999E-2</v>
      </c>
      <c r="E61">
        <v>0</v>
      </c>
      <c r="F61" s="1">
        <f t="shared" si="12"/>
        <v>53686272003</v>
      </c>
      <c r="G61">
        <v>5308402</v>
      </c>
      <c r="H61" s="50"/>
      <c r="I61" s="50">
        <f t="shared" si="14"/>
        <v>212.32758689652414</v>
      </c>
      <c r="J61" s="2"/>
      <c r="K61" s="51">
        <f t="shared" si="16"/>
        <v>9.2316342128923534E-2</v>
      </c>
    </row>
    <row r="62" spans="1:11" x14ac:dyDescent="0.2">
      <c r="A62" s="1">
        <v>16</v>
      </c>
      <c r="B62" s="3">
        <v>327680</v>
      </c>
      <c r="C62" s="35">
        <v>0</v>
      </c>
      <c r="D62" s="35">
        <v>7.7381000000000005E-2</v>
      </c>
      <c r="E62">
        <v>0</v>
      </c>
      <c r="F62" s="1">
        <f t="shared" si="12"/>
        <v>214746726403</v>
      </c>
      <c r="G62">
        <v>11272180</v>
      </c>
      <c r="H62" s="50"/>
      <c r="I62" s="50">
        <f t="shared" si="14"/>
        <v>145.67115958697869</v>
      </c>
      <c r="J62" s="2"/>
      <c r="K62" s="51">
        <f t="shared" si="16"/>
        <v>6.3335286776947261E-2</v>
      </c>
    </row>
    <row r="63" spans="1:11" x14ac:dyDescent="0.2">
      <c r="A63" s="1">
        <v>17</v>
      </c>
      <c r="B63" s="3">
        <v>655360</v>
      </c>
      <c r="C63" s="35">
        <v>0</v>
      </c>
      <c r="D63" s="35">
        <v>0.25142999999999999</v>
      </c>
      <c r="E63">
        <v>0</v>
      </c>
      <c r="F63" s="1">
        <f t="shared" si="12"/>
        <v>858990182403</v>
      </c>
      <c r="G63">
        <v>23855088</v>
      </c>
      <c r="H63" s="50"/>
      <c r="I63" s="50">
        <f t="shared" si="14"/>
        <v>94.877651831523679</v>
      </c>
      <c r="J63" s="2"/>
      <c r="K63" s="51">
        <f t="shared" si="16"/>
        <v>4.1251152970227689E-2</v>
      </c>
    </row>
    <row r="64" spans="1:11" ht="17" thickBot="1" x14ac:dyDescent="0.25">
      <c r="A64" s="1">
        <v>18</v>
      </c>
      <c r="B64" s="3">
        <v>1310720</v>
      </c>
      <c r="C64" s="35">
        <v>0</v>
      </c>
      <c r="D64" s="35">
        <v>0.68388000000000004</v>
      </c>
      <c r="E64">
        <v>0</v>
      </c>
      <c r="F64" s="1">
        <f t="shared" si="12"/>
        <v>3435967283203</v>
      </c>
      <c r="G64">
        <v>50331634</v>
      </c>
      <c r="H64" s="52"/>
      <c r="I64" s="52">
        <f t="shared" si="14"/>
        <v>73.597172018482766</v>
      </c>
      <c r="J64" s="5"/>
      <c r="K64" s="53">
        <f t="shared" si="16"/>
        <v>3.1998770442818597E-2</v>
      </c>
    </row>
    <row r="65" spans="1:7" ht="17" thickBot="1" x14ac:dyDescent="0.25">
      <c r="A65" s="1">
        <v>19</v>
      </c>
      <c r="B65" s="6">
        <v>2621440</v>
      </c>
      <c r="C65" s="35">
        <v>0</v>
      </c>
      <c r="D65" s="35">
        <v>1.5339</v>
      </c>
      <c r="E65">
        <v>0</v>
      </c>
      <c r="F65" s="1">
        <f t="shared" si="12"/>
        <v>13743882240003</v>
      </c>
      <c r="G65">
        <v>105906158</v>
      </c>
    </row>
    <row r="66" spans="1:7" ht="17" thickBot="1" x14ac:dyDescent="0.25">
      <c r="A66" s="4">
        <v>20</v>
      </c>
      <c r="B66" s="47">
        <v>5242880</v>
      </c>
      <c r="C66" s="35">
        <v>0</v>
      </c>
      <c r="D66" s="35">
        <v>3.6493000000000002</v>
      </c>
      <c r="E66">
        <v>0</v>
      </c>
    </row>
    <row r="67" spans="1:7" x14ac:dyDescent="0.2">
      <c r="A67" s="46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13" workbookViewId="0">
      <selection activeCell="C3" sqref="C3"/>
    </sheetView>
  </sheetViews>
  <sheetFormatPr baseColWidth="10" defaultRowHeight="16" x14ac:dyDescent="0.2"/>
  <sheetData>
    <row r="1" spans="1:15" ht="17" thickBot="1" x14ac:dyDescent="0.25">
      <c r="A1" s="9" t="s">
        <v>25</v>
      </c>
      <c r="B1" s="12" t="s">
        <v>0</v>
      </c>
      <c r="C1" s="10" t="s">
        <v>1</v>
      </c>
      <c r="D1" s="11" t="s">
        <v>2</v>
      </c>
      <c r="E1" s="12" t="s">
        <v>5</v>
      </c>
      <c r="F1" s="10" t="s">
        <v>3</v>
      </c>
      <c r="G1" s="11" t="s">
        <v>4</v>
      </c>
      <c r="H1" s="12" t="s">
        <v>6</v>
      </c>
      <c r="I1" s="34" t="s">
        <v>72</v>
      </c>
      <c r="J1" s="13"/>
      <c r="K1" s="13"/>
      <c r="L1" s="13"/>
      <c r="M1" s="13"/>
      <c r="N1" s="13"/>
      <c r="O1" s="13"/>
    </row>
    <row r="2" spans="1:15" x14ac:dyDescent="0.2">
      <c r="A2" s="7">
        <v>1</v>
      </c>
      <c r="B2" s="3">
        <f t="shared" ref="B2:B21" si="0">POWER(2,A2)</f>
        <v>2</v>
      </c>
      <c r="C2" s="1">
        <f>(B2-1)*(B2-2)</f>
        <v>0</v>
      </c>
      <c r="D2" s="2">
        <f>(B2-1)^2</f>
        <v>1</v>
      </c>
      <c r="E2" s="3">
        <f>SUM(C2:D2)</f>
        <v>1</v>
      </c>
      <c r="F2" s="1">
        <v>0</v>
      </c>
      <c r="G2" s="2">
        <v>0</v>
      </c>
      <c r="H2" s="3">
        <v>0</v>
      </c>
      <c r="I2" s="7"/>
      <c r="J2" s="13"/>
      <c r="K2" s="13"/>
      <c r="L2" s="13"/>
      <c r="M2" s="13"/>
      <c r="N2" s="13"/>
      <c r="O2" s="13"/>
    </row>
    <row r="3" spans="1:15" x14ac:dyDescent="0.2">
      <c r="A3" s="7">
        <v>2</v>
      </c>
      <c r="B3" s="3">
        <f t="shared" si="0"/>
        <v>4</v>
      </c>
      <c r="C3" s="1">
        <f t="shared" ref="C3:C21" si="1">(B3-1)*(B3-2)</f>
        <v>6</v>
      </c>
      <c r="D3" s="2">
        <f t="shared" ref="D3:D21" si="2">(B3-1)^2</f>
        <v>9</v>
      </c>
      <c r="E3" s="3">
        <f t="shared" ref="E3:E21" si="3">SUM(C3:D3)</f>
        <v>15</v>
      </c>
      <c r="F3" s="2">
        <v>4</v>
      </c>
      <c r="G3" s="2">
        <v>1</v>
      </c>
      <c r="H3" s="2">
        <v>5</v>
      </c>
      <c r="I3" s="31">
        <f t="shared" ref="I3:I21" si="4">E3/H3</f>
        <v>3</v>
      </c>
    </row>
    <row r="4" spans="1:15" x14ac:dyDescent="0.2">
      <c r="A4" s="7">
        <v>3</v>
      </c>
      <c r="B4" s="3">
        <f t="shared" si="0"/>
        <v>8</v>
      </c>
      <c r="C4" s="1">
        <f t="shared" si="1"/>
        <v>42</v>
      </c>
      <c r="D4" s="2">
        <f t="shared" si="2"/>
        <v>49</v>
      </c>
      <c r="E4" s="3">
        <f t="shared" si="3"/>
        <v>91</v>
      </c>
      <c r="F4" s="2">
        <v>18</v>
      </c>
      <c r="G4" s="2">
        <v>6</v>
      </c>
      <c r="H4" s="2">
        <v>24</v>
      </c>
      <c r="I4" s="31">
        <f t="shared" si="4"/>
        <v>3.7916666666666665</v>
      </c>
    </row>
    <row r="5" spans="1:15" x14ac:dyDescent="0.2">
      <c r="A5" s="7">
        <v>4</v>
      </c>
      <c r="B5" s="3">
        <f t="shared" si="0"/>
        <v>16</v>
      </c>
      <c r="C5" s="1">
        <f t="shared" si="1"/>
        <v>210</v>
      </c>
      <c r="D5" s="2">
        <f t="shared" si="2"/>
        <v>225</v>
      </c>
      <c r="E5" s="3">
        <f t="shared" si="3"/>
        <v>435</v>
      </c>
      <c r="F5" s="2">
        <v>58</v>
      </c>
      <c r="G5" s="2">
        <v>21</v>
      </c>
      <c r="H5" s="2">
        <v>79</v>
      </c>
      <c r="I5" s="31">
        <f t="shared" si="4"/>
        <v>5.5063291139240507</v>
      </c>
    </row>
    <row r="6" spans="1:15" x14ac:dyDescent="0.2">
      <c r="A6" s="7">
        <v>5</v>
      </c>
      <c r="B6" s="3">
        <f t="shared" si="0"/>
        <v>32</v>
      </c>
      <c r="C6" s="1">
        <f t="shared" si="1"/>
        <v>930</v>
      </c>
      <c r="D6" s="2">
        <f t="shared" si="2"/>
        <v>961</v>
      </c>
      <c r="E6" s="3">
        <f t="shared" si="3"/>
        <v>1891</v>
      </c>
      <c r="F6" s="2">
        <v>160</v>
      </c>
      <c r="G6" s="2">
        <v>62</v>
      </c>
      <c r="H6" s="2">
        <v>222</v>
      </c>
      <c r="I6" s="31">
        <f t="shared" si="4"/>
        <v>8.5180180180180187</v>
      </c>
    </row>
    <row r="7" spans="1:15" x14ac:dyDescent="0.2">
      <c r="A7" s="7">
        <v>6</v>
      </c>
      <c r="B7" s="3">
        <f t="shared" si="0"/>
        <v>64</v>
      </c>
      <c r="C7" s="1">
        <f t="shared" si="1"/>
        <v>3906</v>
      </c>
      <c r="D7" s="2">
        <f t="shared" si="2"/>
        <v>3969</v>
      </c>
      <c r="E7" s="3">
        <f t="shared" si="3"/>
        <v>7875</v>
      </c>
      <c r="F7" s="2">
        <v>408</v>
      </c>
      <c r="G7" s="2">
        <v>165</v>
      </c>
      <c r="H7" s="2">
        <v>573</v>
      </c>
      <c r="I7" s="31">
        <f t="shared" si="4"/>
        <v>13.743455497382199</v>
      </c>
    </row>
    <row r="8" spans="1:15" x14ac:dyDescent="0.2">
      <c r="A8" s="7">
        <v>7</v>
      </c>
      <c r="B8" s="3">
        <f t="shared" si="0"/>
        <v>128</v>
      </c>
      <c r="C8" s="1">
        <f t="shared" si="1"/>
        <v>16002</v>
      </c>
      <c r="D8" s="2">
        <f t="shared" si="2"/>
        <v>16129</v>
      </c>
      <c r="E8" s="3">
        <f t="shared" si="3"/>
        <v>32131</v>
      </c>
      <c r="F8" s="2">
        <v>990</v>
      </c>
      <c r="G8" s="2">
        <v>414</v>
      </c>
      <c r="H8" s="2">
        <v>1404</v>
      </c>
      <c r="I8" s="31">
        <f t="shared" si="4"/>
        <v>22.885327635327634</v>
      </c>
    </row>
    <row r="9" spans="1:15" x14ac:dyDescent="0.2">
      <c r="A9" s="7">
        <v>8</v>
      </c>
      <c r="B9" s="3">
        <f t="shared" si="0"/>
        <v>256</v>
      </c>
      <c r="C9" s="1">
        <f t="shared" si="1"/>
        <v>64770</v>
      </c>
      <c r="D9" s="2">
        <f t="shared" si="2"/>
        <v>65025</v>
      </c>
      <c r="E9" s="3">
        <f t="shared" si="3"/>
        <v>129795</v>
      </c>
      <c r="F9" s="2">
        <v>2326</v>
      </c>
      <c r="G9" s="2">
        <v>997</v>
      </c>
      <c r="H9" s="2">
        <v>3323</v>
      </c>
      <c r="I9" s="31">
        <f t="shared" si="4"/>
        <v>39.059584712609087</v>
      </c>
    </row>
    <row r="10" spans="1:15" x14ac:dyDescent="0.2">
      <c r="A10" s="7">
        <v>9</v>
      </c>
      <c r="B10" s="3">
        <f t="shared" si="0"/>
        <v>512</v>
      </c>
      <c r="C10" s="1">
        <f t="shared" si="1"/>
        <v>260610</v>
      </c>
      <c r="D10" s="2">
        <f t="shared" si="2"/>
        <v>261121</v>
      </c>
      <c r="E10" s="3">
        <f t="shared" si="3"/>
        <v>521731</v>
      </c>
      <c r="F10" s="2">
        <v>5340</v>
      </c>
      <c r="G10" s="2">
        <v>2334</v>
      </c>
      <c r="H10" s="2">
        <v>7674</v>
      </c>
      <c r="I10" s="31">
        <f t="shared" si="4"/>
        <v>67.98683867604899</v>
      </c>
    </row>
    <row r="11" spans="1:15" x14ac:dyDescent="0.2">
      <c r="A11" s="7">
        <v>10</v>
      </c>
      <c r="B11" s="3">
        <f t="shared" si="0"/>
        <v>1024</v>
      </c>
      <c r="C11" s="1">
        <f t="shared" si="1"/>
        <v>1045506</v>
      </c>
      <c r="D11" s="2">
        <f t="shared" si="2"/>
        <v>1046529</v>
      </c>
      <c r="E11" s="3">
        <f t="shared" si="3"/>
        <v>2092035</v>
      </c>
      <c r="F11" s="2">
        <v>12052</v>
      </c>
      <c r="G11" s="2">
        <v>5349</v>
      </c>
      <c r="H11" s="2">
        <v>17401</v>
      </c>
      <c r="I11" s="31">
        <f t="shared" si="4"/>
        <v>120.22498706970863</v>
      </c>
    </row>
    <row r="12" spans="1:15" x14ac:dyDescent="0.2">
      <c r="A12" s="7">
        <v>11</v>
      </c>
      <c r="B12" s="3">
        <f t="shared" si="0"/>
        <v>2048</v>
      </c>
      <c r="C12" s="1">
        <f t="shared" si="1"/>
        <v>4188162</v>
      </c>
      <c r="D12" s="2">
        <f t="shared" si="2"/>
        <v>4190209</v>
      </c>
      <c r="E12" s="3">
        <f t="shared" si="3"/>
        <v>8378371</v>
      </c>
      <c r="F12" s="2">
        <v>26842</v>
      </c>
      <c r="G12" s="2">
        <v>12062</v>
      </c>
      <c r="H12" s="2">
        <v>38904</v>
      </c>
      <c r="I12" s="31">
        <f t="shared" si="4"/>
        <v>215.36014291589555</v>
      </c>
    </row>
    <row r="13" spans="1:15" x14ac:dyDescent="0.2">
      <c r="A13" s="7">
        <v>12</v>
      </c>
      <c r="B13" s="3">
        <f t="shared" si="0"/>
        <v>4096</v>
      </c>
      <c r="C13" s="1">
        <f t="shared" si="1"/>
        <v>16764930</v>
      </c>
      <c r="D13" s="2">
        <f t="shared" si="2"/>
        <v>16769025</v>
      </c>
      <c r="E13" s="3">
        <f t="shared" si="3"/>
        <v>33533955</v>
      </c>
      <c r="F13" s="2">
        <v>59154</v>
      </c>
      <c r="G13" s="2">
        <v>26853</v>
      </c>
      <c r="H13" s="2">
        <v>86007</v>
      </c>
      <c r="I13" s="31">
        <f t="shared" si="4"/>
        <v>389.8979734207681</v>
      </c>
    </row>
    <row r="14" spans="1:15" x14ac:dyDescent="0.2">
      <c r="A14" s="7">
        <v>13</v>
      </c>
      <c r="B14" s="3">
        <f t="shared" si="0"/>
        <v>8192</v>
      </c>
      <c r="C14" s="1">
        <f t="shared" si="1"/>
        <v>67084290</v>
      </c>
      <c r="D14" s="2">
        <f t="shared" si="2"/>
        <v>67092481</v>
      </c>
      <c r="E14" s="3">
        <f t="shared" si="3"/>
        <v>134176771</v>
      </c>
      <c r="F14" s="2">
        <v>129240</v>
      </c>
      <c r="G14" s="2">
        <v>59166</v>
      </c>
      <c r="H14" s="2">
        <v>188406</v>
      </c>
      <c r="I14" s="31">
        <f t="shared" si="4"/>
        <v>712.16824835727095</v>
      </c>
    </row>
    <row r="15" spans="1:15" x14ac:dyDescent="0.2">
      <c r="A15" s="7">
        <v>14</v>
      </c>
      <c r="B15" s="3">
        <f t="shared" si="0"/>
        <v>16384</v>
      </c>
      <c r="C15" s="1">
        <f t="shared" si="1"/>
        <v>268386306</v>
      </c>
      <c r="D15" s="2">
        <f t="shared" si="2"/>
        <v>268402689</v>
      </c>
      <c r="E15" s="3">
        <f t="shared" si="3"/>
        <v>536788995</v>
      </c>
      <c r="F15" s="2">
        <v>280336</v>
      </c>
      <c r="G15" s="2">
        <v>129253</v>
      </c>
      <c r="H15" s="2">
        <v>409589</v>
      </c>
      <c r="I15" s="31">
        <f t="shared" si="4"/>
        <v>1310.5552028985153</v>
      </c>
    </row>
    <row r="16" spans="1:15" x14ac:dyDescent="0.2">
      <c r="A16" s="7">
        <v>15</v>
      </c>
      <c r="B16" s="3">
        <f t="shared" si="0"/>
        <v>32768</v>
      </c>
      <c r="C16" s="1">
        <f t="shared" si="1"/>
        <v>1073643522</v>
      </c>
      <c r="D16" s="2">
        <f t="shared" si="2"/>
        <v>1073676289</v>
      </c>
      <c r="E16" s="3">
        <f t="shared" si="3"/>
        <v>2147319811</v>
      </c>
      <c r="F16" s="2">
        <v>604374</v>
      </c>
      <c r="G16" s="2">
        <v>280350</v>
      </c>
      <c r="H16" s="2">
        <v>884724</v>
      </c>
      <c r="I16" s="31">
        <f t="shared" si="4"/>
        <v>2427.1069972104297</v>
      </c>
    </row>
    <row r="17" spans="1:9" x14ac:dyDescent="0.2">
      <c r="A17" s="7">
        <v>16</v>
      </c>
      <c r="B17" s="3">
        <f t="shared" si="0"/>
        <v>65536</v>
      </c>
      <c r="C17" s="1">
        <f t="shared" si="1"/>
        <v>4294770690</v>
      </c>
      <c r="D17" s="2">
        <f t="shared" si="2"/>
        <v>4294836225</v>
      </c>
      <c r="E17" s="3">
        <f t="shared" si="3"/>
        <v>8589606915</v>
      </c>
      <c r="F17" s="2">
        <v>1296142</v>
      </c>
      <c r="G17" s="2">
        <v>604389</v>
      </c>
      <c r="H17" s="2">
        <v>1900531</v>
      </c>
      <c r="I17" s="31">
        <f t="shared" si="4"/>
        <v>4519.5826403252568</v>
      </c>
    </row>
    <row r="18" spans="1:9" x14ac:dyDescent="0.2">
      <c r="A18" s="7">
        <v>17</v>
      </c>
      <c r="B18" s="3">
        <f t="shared" si="0"/>
        <v>131072</v>
      </c>
      <c r="C18" s="1">
        <f t="shared" si="1"/>
        <v>17179475970</v>
      </c>
      <c r="D18" s="2">
        <f t="shared" si="2"/>
        <v>17179607041</v>
      </c>
      <c r="E18" s="3">
        <f t="shared" si="3"/>
        <v>34359083011</v>
      </c>
      <c r="F18" s="2">
        <v>2767060</v>
      </c>
      <c r="G18" s="2">
        <v>1296158</v>
      </c>
      <c r="H18" s="2">
        <v>4063218</v>
      </c>
      <c r="I18" s="31">
        <f t="shared" si="4"/>
        <v>8456.1259107928745</v>
      </c>
    </row>
    <row r="19" spans="1:9" x14ac:dyDescent="0.2">
      <c r="A19" s="7">
        <v>18</v>
      </c>
      <c r="B19" s="3">
        <f t="shared" si="0"/>
        <v>262144</v>
      </c>
      <c r="C19" s="1">
        <f t="shared" si="1"/>
        <v>68718690306</v>
      </c>
      <c r="D19" s="2">
        <f t="shared" si="2"/>
        <v>68718952449</v>
      </c>
      <c r="E19" s="3">
        <f t="shared" si="3"/>
        <v>137437642755</v>
      </c>
      <c r="F19" s="2">
        <v>5883660</v>
      </c>
      <c r="G19" s="2">
        <v>2767077</v>
      </c>
      <c r="H19" s="2">
        <v>8650737</v>
      </c>
      <c r="I19" s="31">
        <f t="shared" si="4"/>
        <v>15887.39118470484</v>
      </c>
    </row>
    <row r="20" spans="1:9" x14ac:dyDescent="0.2">
      <c r="A20" s="7">
        <v>19</v>
      </c>
      <c r="B20" s="3">
        <f t="shared" si="0"/>
        <v>524288</v>
      </c>
      <c r="C20" s="1">
        <f t="shared" si="1"/>
        <v>274876334082</v>
      </c>
      <c r="D20" s="2">
        <f t="shared" si="2"/>
        <v>274876858369</v>
      </c>
      <c r="E20" s="3">
        <f t="shared" si="3"/>
        <v>549753192451</v>
      </c>
      <c r="F20" s="2">
        <v>12466386</v>
      </c>
      <c r="G20" s="2">
        <v>5883678</v>
      </c>
      <c r="H20" s="2">
        <v>18350064</v>
      </c>
      <c r="I20" s="31">
        <f t="shared" si="4"/>
        <v>29959.19755108211</v>
      </c>
    </row>
    <row r="21" spans="1:9" ht="17" thickBot="1" x14ac:dyDescent="0.25">
      <c r="A21" s="8">
        <v>20</v>
      </c>
      <c r="B21" s="6">
        <f t="shared" si="0"/>
        <v>1048576</v>
      </c>
      <c r="C21" s="4">
        <f t="shared" si="1"/>
        <v>1099508482050</v>
      </c>
      <c r="D21" s="5">
        <f t="shared" si="2"/>
        <v>1099509530625</v>
      </c>
      <c r="E21" s="6">
        <f t="shared" si="3"/>
        <v>2199018012675</v>
      </c>
      <c r="F21" s="5">
        <v>26330890</v>
      </c>
      <c r="G21" s="5">
        <v>12466405</v>
      </c>
      <c r="H21" s="5">
        <v>38797295</v>
      </c>
      <c r="I21" s="32">
        <f t="shared" si="4"/>
        <v>56679.673484324099</v>
      </c>
    </row>
    <row r="22" spans="1:9" ht="17" thickBot="1" x14ac:dyDescent="0.25"/>
    <row r="23" spans="1:9" ht="17" thickBot="1" x14ac:dyDescent="0.25">
      <c r="A23" s="17" t="s">
        <v>25</v>
      </c>
      <c r="B23" s="19" t="s">
        <v>0</v>
      </c>
      <c r="C23" s="10" t="s">
        <v>1</v>
      </c>
      <c r="D23" s="11" t="s">
        <v>2</v>
      </c>
      <c r="E23" s="12" t="s">
        <v>5</v>
      </c>
      <c r="F23" s="10" t="s">
        <v>3</v>
      </c>
      <c r="G23" s="11" t="s">
        <v>4</v>
      </c>
      <c r="H23" s="12" t="s">
        <v>6</v>
      </c>
      <c r="I23" s="33" t="s">
        <v>72</v>
      </c>
    </row>
    <row r="24" spans="1:9" x14ac:dyDescent="0.2">
      <c r="A24" s="1">
        <v>1</v>
      </c>
      <c r="B24" s="3">
        <f t="shared" ref="B24:B43" si="5">3*POWER(2,A24-1)</f>
        <v>3</v>
      </c>
      <c r="C24" s="1">
        <f>(B24-1)*(B24-2)</f>
        <v>2</v>
      </c>
      <c r="D24" s="2">
        <f>(B24-1)^2</f>
        <v>4</v>
      </c>
      <c r="E24" s="3">
        <f>SUM(C24:D24)</f>
        <v>6</v>
      </c>
      <c r="F24" s="1">
        <v>2</v>
      </c>
      <c r="G24" s="2">
        <v>2</v>
      </c>
      <c r="H24" s="3">
        <v>4</v>
      </c>
      <c r="I24" s="31">
        <f t="shared" ref="I24:I43" si="6">E24/H24</f>
        <v>1.5</v>
      </c>
    </row>
    <row r="25" spans="1:9" x14ac:dyDescent="0.2">
      <c r="A25" s="1">
        <v>2</v>
      </c>
      <c r="B25" s="3">
        <f t="shared" si="5"/>
        <v>6</v>
      </c>
      <c r="C25" s="1">
        <f t="shared" ref="C25:C43" si="7">(B25-1)*(B25-2)</f>
        <v>20</v>
      </c>
      <c r="D25" s="2">
        <f t="shared" ref="D25:D43" si="8">(B25-1)^2</f>
        <v>25</v>
      </c>
      <c r="E25" s="3">
        <f t="shared" ref="E25:E43" si="9">SUM(C25:D25)</f>
        <v>45</v>
      </c>
      <c r="F25" s="1">
        <v>10</v>
      </c>
      <c r="G25" s="2">
        <v>4</v>
      </c>
      <c r="H25" s="3">
        <v>14</v>
      </c>
      <c r="I25" s="31">
        <f t="shared" si="6"/>
        <v>3.2142857142857144</v>
      </c>
    </row>
    <row r="26" spans="1:9" x14ac:dyDescent="0.2">
      <c r="A26" s="1">
        <v>3</v>
      </c>
      <c r="B26" s="3">
        <f t="shared" si="5"/>
        <v>12</v>
      </c>
      <c r="C26" s="1">
        <f t="shared" si="7"/>
        <v>110</v>
      </c>
      <c r="D26" s="2">
        <f t="shared" si="8"/>
        <v>121</v>
      </c>
      <c r="E26" s="3">
        <f t="shared" si="9"/>
        <v>231</v>
      </c>
      <c r="F26" s="1">
        <v>36</v>
      </c>
      <c r="G26" s="2">
        <v>12</v>
      </c>
      <c r="H26" s="3">
        <v>48</v>
      </c>
      <c r="I26" s="31">
        <f t="shared" si="6"/>
        <v>4.8125</v>
      </c>
    </row>
    <row r="27" spans="1:9" x14ac:dyDescent="0.2">
      <c r="A27" s="1">
        <v>4</v>
      </c>
      <c r="B27" s="3">
        <f t="shared" si="5"/>
        <v>24</v>
      </c>
      <c r="C27" s="1">
        <f t="shared" si="7"/>
        <v>506</v>
      </c>
      <c r="D27" s="2">
        <f t="shared" si="8"/>
        <v>529</v>
      </c>
      <c r="E27" s="3">
        <f t="shared" si="9"/>
        <v>1035</v>
      </c>
      <c r="F27" s="1">
        <v>104</v>
      </c>
      <c r="G27" s="2">
        <v>36</v>
      </c>
      <c r="H27" s="3">
        <v>140</v>
      </c>
      <c r="I27" s="31">
        <f t="shared" si="6"/>
        <v>7.3928571428571432</v>
      </c>
    </row>
    <row r="28" spans="1:9" x14ac:dyDescent="0.2">
      <c r="A28" s="1">
        <v>5</v>
      </c>
      <c r="B28" s="3">
        <f t="shared" si="5"/>
        <v>48</v>
      </c>
      <c r="C28" s="1">
        <f t="shared" si="7"/>
        <v>2162</v>
      </c>
      <c r="D28" s="2">
        <f t="shared" si="8"/>
        <v>2209</v>
      </c>
      <c r="E28" s="3">
        <f t="shared" si="9"/>
        <v>4371</v>
      </c>
      <c r="F28" s="1">
        <v>274</v>
      </c>
      <c r="G28" s="2">
        <v>100</v>
      </c>
      <c r="H28" s="3">
        <v>374</v>
      </c>
      <c r="I28" s="31">
        <f t="shared" si="6"/>
        <v>11.68716577540107</v>
      </c>
    </row>
    <row r="29" spans="1:9" x14ac:dyDescent="0.2">
      <c r="A29" s="1">
        <v>6</v>
      </c>
      <c r="B29" s="3">
        <f t="shared" si="5"/>
        <v>96</v>
      </c>
      <c r="C29" s="1">
        <f t="shared" si="7"/>
        <v>8930</v>
      </c>
      <c r="D29" s="2">
        <f t="shared" si="8"/>
        <v>9025</v>
      </c>
      <c r="E29" s="3">
        <f t="shared" si="9"/>
        <v>17955</v>
      </c>
      <c r="F29" s="1">
        <v>678</v>
      </c>
      <c r="G29" s="2">
        <v>260</v>
      </c>
      <c r="H29" s="3">
        <v>938</v>
      </c>
      <c r="I29" s="31">
        <f t="shared" si="6"/>
        <v>19.14179104477612</v>
      </c>
    </row>
    <row r="30" spans="1:9" x14ac:dyDescent="0.2">
      <c r="A30" s="1">
        <v>7</v>
      </c>
      <c r="B30" s="3">
        <f t="shared" si="5"/>
        <v>192</v>
      </c>
      <c r="C30" s="1">
        <f t="shared" si="7"/>
        <v>36290</v>
      </c>
      <c r="D30" s="2">
        <f t="shared" si="8"/>
        <v>36481</v>
      </c>
      <c r="E30" s="3">
        <f t="shared" si="9"/>
        <v>72771</v>
      </c>
      <c r="F30" s="1">
        <v>1616</v>
      </c>
      <c r="G30" s="2">
        <v>644</v>
      </c>
      <c r="H30" s="3">
        <v>2260</v>
      </c>
      <c r="I30" s="31">
        <f t="shared" si="6"/>
        <v>32.199557522123897</v>
      </c>
    </row>
    <row r="31" spans="1:9" x14ac:dyDescent="0.2">
      <c r="A31" s="1">
        <v>8</v>
      </c>
      <c r="B31" s="3">
        <f t="shared" si="5"/>
        <v>384</v>
      </c>
      <c r="C31" s="1">
        <f t="shared" si="7"/>
        <v>146306</v>
      </c>
      <c r="D31" s="2">
        <f t="shared" si="8"/>
        <v>146689</v>
      </c>
      <c r="E31" s="3">
        <f t="shared" si="9"/>
        <v>292995</v>
      </c>
      <c r="F31" s="1">
        <v>3748</v>
      </c>
      <c r="G31" s="2">
        <v>1540</v>
      </c>
      <c r="H31" s="3">
        <v>5288</v>
      </c>
      <c r="I31" s="31">
        <f t="shared" si="6"/>
        <v>55.40752647503782</v>
      </c>
    </row>
    <row r="32" spans="1:9" x14ac:dyDescent="0.2">
      <c r="A32" s="1">
        <v>9</v>
      </c>
      <c r="B32" s="3">
        <f t="shared" si="5"/>
        <v>768</v>
      </c>
      <c r="C32" s="1">
        <f t="shared" si="7"/>
        <v>587522</v>
      </c>
      <c r="D32" s="2">
        <f t="shared" si="8"/>
        <v>588289</v>
      </c>
      <c r="E32" s="3">
        <f t="shared" si="9"/>
        <v>1175811</v>
      </c>
      <c r="F32" s="1">
        <v>8526</v>
      </c>
      <c r="G32" s="2">
        <v>3588</v>
      </c>
      <c r="H32" s="3">
        <v>12114</v>
      </c>
      <c r="I32" s="31">
        <f t="shared" si="6"/>
        <v>97.062159484893513</v>
      </c>
    </row>
    <row r="33" spans="1:9" x14ac:dyDescent="0.2">
      <c r="A33" s="1">
        <v>10</v>
      </c>
      <c r="B33" s="3">
        <f t="shared" si="5"/>
        <v>1536</v>
      </c>
      <c r="C33" s="1">
        <f t="shared" si="7"/>
        <v>2354690</v>
      </c>
      <c r="D33" s="2">
        <f t="shared" si="8"/>
        <v>2356225</v>
      </c>
      <c r="E33" s="3">
        <f t="shared" si="9"/>
        <v>4710915</v>
      </c>
      <c r="F33" s="1">
        <v>19106</v>
      </c>
      <c r="G33" s="2">
        <v>8196</v>
      </c>
      <c r="H33" s="3">
        <v>27302</v>
      </c>
      <c r="I33" s="31">
        <f t="shared" si="6"/>
        <v>172.54834810636584</v>
      </c>
    </row>
    <row r="34" spans="1:9" x14ac:dyDescent="0.2">
      <c r="A34" s="1">
        <v>11</v>
      </c>
      <c r="B34" s="3">
        <f t="shared" si="5"/>
        <v>3072</v>
      </c>
      <c r="C34" s="1">
        <f t="shared" si="7"/>
        <v>9427970</v>
      </c>
      <c r="D34" s="2">
        <f t="shared" si="8"/>
        <v>9431041</v>
      </c>
      <c r="E34" s="3">
        <f t="shared" si="9"/>
        <v>18859011</v>
      </c>
      <c r="F34" s="1">
        <v>42316</v>
      </c>
      <c r="G34" s="2">
        <v>18436</v>
      </c>
      <c r="H34" s="3">
        <v>60752</v>
      </c>
      <c r="I34" s="31">
        <f t="shared" si="6"/>
        <v>310.42617526994997</v>
      </c>
    </row>
    <row r="35" spans="1:9" x14ac:dyDescent="0.2">
      <c r="A35" s="1">
        <v>12</v>
      </c>
      <c r="B35" s="3">
        <f t="shared" si="5"/>
        <v>6144</v>
      </c>
      <c r="C35" s="1">
        <f t="shared" si="7"/>
        <v>37730306</v>
      </c>
      <c r="D35" s="2">
        <f t="shared" si="8"/>
        <v>37736449</v>
      </c>
      <c r="E35" s="3">
        <f t="shared" si="9"/>
        <v>75466755</v>
      </c>
      <c r="F35" s="1">
        <v>92832</v>
      </c>
      <c r="G35" s="2">
        <v>40964</v>
      </c>
      <c r="H35" s="3">
        <v>133796</v>
      </c>
      <c r="I35" s="31">
        <f t="shared" si="6"/>
        <v>564.04343179168291</v>
      </c>
    </row>
    <row r="36" spans="1:9" x14ac:dyDescent="0.2">
      <c r="A36" s="1">
        <v>13</v>
      </c>
      <c r="B36" s="3">
        <f t="shared" si="5"/>
        <v>12288</v>
      </c>
      <c r="C36" s="1">
        <f t="shared" si="7"/>
        <v>150958082</v>
      </c>
      <c r="D36" s="2">
        <f t="shared" si="8"/>
        <v>150970369</v>
      </c>
      <c r="E36" s="3">
        <f t="shared" si="9"/>
        <v>301928451</v>
      </c>
      <c r="F36" s="1">
        <v>202058</v>
      </c>
      <c r="G36" s="2">
        <v>90116</v>
      </c>
      <c r="H36" s="3">
        <v>292174</v>
      </c>
      <c r="I36" s="31">
        <f t="shared" si="6"/>
        <v>1033.3857598554287</v>
      </c>
    </row>
    <row r="37" spans="1:9" x14ac:dyDescent="0.2">
      <c r="A37" s="1">
        <v>14</v>
      </c>
      <c r="B37" s="3">
        <f t="shared" si="5"/>
        <v>24576</v>
      </c>
      <c r="C37" s="1">
        <f t="shared" si="7"/>
        <v>603906050</v>
      </c>
      <c r="D37" s="2">
        <f t="shared" si="8"/>
        <v>603930625</v>
      </c>
      <c r="E37" s="3">
        <f t="shared" si="9"/>
        <v>1207836675</v>
      </c>
      <c r="F37" s="1">
        <v>436894</v>
      </c>
      <c r="G37" s="2">
        <v>196612</v>
      </c>
      <c r="H37" s="3">
        <v>633506</v>
      </c>
      <c r="I37" s="31">
        <f t="shared" si="6"/>
        <v>1906.5907426291149</v>
      </c>
    </row>
    <row r="38" spans="1:9" x14ac:dyDescent="0.2">
      <c r="A38" s="1">
        <v>15</v>
      </c>
      <c r="B38" s="3">
        <f t="shared" si="5"/>
        <v>49152</v>
      </c>
      <c r="C38" s="1">
        <f t="shared" si="7"/>
        <v>2415771650</v>
      </c>
      <c r="D38" s="2">
        <f t="shared" si="8"/>
        <v>2415820801</v>
      </c>
      <c r="E38" s="3">
        <f t="shared" si="9"/>
        <v>4831592451</v>
      </c>
      <c r="F38" s="1">
        <v>939336</v>
      </c>
      <c r="G38" s="2">
        <v>425988</v>
      </c>
      <c r="H38" s="3">
        <v>1365324</v>
      </c>
      <c r="I38" s="31">
        <f t="shared" si="6"/>
        <v>3538.7881931321795</v>
      </c>
    </row>
    <row r="39" spans="1:9" x14ac:dyDescent="0.2">
      <c r="A39" s="1">
        <v>16</v>
      </c>
      <c r="B39" s="3">
        <f t="shared" si="5"/>
        <v>98304</v>
      </c>
      <c r="C39" s="1">
        <f t="shared" si="7"/>
        <v>9663381506</v>
      </c>
      <c r="D39" s="2">
        <f t="shared" si="8"/>
        <v>9663479809</v>
      </c>
      <c r="E39" s="3">
        <f t="shared" si="9"/>
        <v>19326861315</v>
      </c>
      <c r="F39" s="1">
        <v>2009756</v>
      </c>
      <c r="G39" s="2">
        <v>917508</v>
      </c>
      <c r="H39" s="3">
        <v>2927264</v>
      </c>
      <c r="I39" s="31">
        <f t="shared" si="6"/>
        <v>6602.3636115498975</v>
      </c>
    </row>
    <row r="40" spans="1:9" x14ac:dyDescent="0.2">
      <c r="A40" s="1">
        <v>17</v>
      </c>
      <c r="B40" s="3">
        <f t="shared" si="5"/>
        <v>196608</v>
      </c>
      <c r="C40" s="1">
        <f t="shared" si="7"/>
        <v>38654115842</v>
      </c>
      <c r="D40" s="2">
        <f t="shared" si="8"/>
        <v>38654312449</v>
      </c>
      <c r="E40" s="3">
        <f t="shared" si="9"/>
        <v>77308428291</v>
      </c>
      <c r="F40" s="1">
        <v>4281670</v>
      </c>
      <c r="G40" s="2">
        <v>1966084</v>
      </c>
      <c r="H40" s="3">
        <v>6247754</v>
      </c>
      <c r="I40" s="31">
        <f t="shared" si="6"/>
        <v>12373.795173593582</v>
      </c>
    </row>
    <row r="41" spans="1:9" x14ac:dyDescent="0.2">
      <c r="A41" s="1">
        <v>18</v>
      </c>
      <c r="B41" s="3">
        <f t="shared" si="5"/>
        <v>393216</v>
      </c>
      <c r="C41" s="1">
        <f t="shared" si="7"/>
        <v>154617643010</v>
      </c>
      <c r="D41" s="2">
        <f t="shared" si="8"/>
        <v>154618036225</v>
      </c>
      <c r="E41" s="3">
        <f t="shared" si="9"/>
        <v>309235679235</v>
      </c>
      <c r="F41" s="1">
        <v>9087642</v>
      </c>
      <c r="G41" s="2">
        <v>4194308</v>
      </c>
      <c r="H41" s="3">
        <v>13281950</v>
      </c>
      <c r="I41" s="31">
        <f t="shared" si="6"/>
        <v>23282.400493526929</v>
      </c>
    </row>
    <row r="42" spans="1:9" x14ac:dyDescent="0.2">
      <c r="A42" s="1">
        <v>19</v>
      </c>
      <c r="B42" s="3">
        <f t="shared" si="5"/>
        <v>786432</v>
      </c>
      <c r="C42" s="1">
        <f t="shared" si="7"/>
        <v>618472931330</v>
      </c>
      <c r="D42" s="2">
        <f t="shared" si="8"/>
        <v>618473717761</v>
      </c>
      <c r="E42" s="3">
        <f t="shared" si="9"/>
        <v>1236946649091</v>
      </c>
      <c r="F42" s="1">
        <v>19223876</v>
      </c>
      <c r="G42" s="2">
        <v>8912900</v>
      </c>
      <c r="H42" s="3">
        <v>28136776</v>
      </c>
      <c r="I42" s="31">
        <f t="shared" si="6"/>
        <v>43961.918348107829</v>
      </c>
    </row>
    <row r="43" spans="1:9" ht="17" thickBot="1" x14ac:dyDescent="0.25">
      <c r="A43" s="4">
        <v>20</v>
      </c>
      <c r="B43" s="6">
        <f t="shared" si="5"/>
        <v>1572864</v>
      </c>
      <c r="C43" s="4">
        <f t="shared" si="7"/>
        <v>2473896443906</v>
      </c>
      <c r="D43" s="5">
        <f t="shared" si="8"/>
        <v>2473898016769</v>
      </c>
      <c r="E43" s="6">
        <f t="shared" si="9"/>
        <v>4947794460675</v>
      </c>
      <c r="F43" s="4">
        <v>40544920</v>
      </c>
      <c r="G43" s="5">
        <v>18874372</v>
      </c>
      <c r="H43" s="6">
        <v>59419292</v>
      </c>
      <c r="I43" s="32">
        <f t="shared" si="6"/>
        <v>83269.158788950226</v>
      </c>
    </row>
    <row r="44" spans="1:9" ht="17" thickBot="1" x14ac:dyDescent="0.25"/>
    <row r="45" spans="1:9" ht="17" thickBot="1" x14ac:dyDescent="0.25">
      <c r="A45" s="10" t="s">
        <v>25</v>
      </c>
      <c r="B45" s="11" t="s">
        <v>0</v>
      </c>
      <c r="C45" s="10" t="s">
        <v>1</v>
      </c>
      <c r="D45" s="11" t="s">
        <v>2</v>
      </c>
      <c r="E45" s="12" t="s">
        <v>5</v>
      </c>
      <c r="F45" s="10" t="s">
        <v>3</v>
      </c>
      <c r="G45" s="11" t="s">
        <v>4</v>
      </c>
      <c r="H45" s="12" t="s">
        <v>6</v>
      </c>
      <c r="I45" s="33" t="s">
        <v>72</v>
      </c>
    </row>
    <row r="46" spans="1:9" x14ac:dyDescent="0.2">
      <c r="A46" s="1">
        <v>1</v>
      </c>
      <c r="B46" s="2">
        <v>5</v>
      </c>
      <c r="C46" s="1">
        <f>(B46-1)*(B46-2)</f>
        <v>12</v>
      </c>
      <c r="D46" s="2">
        <f>(B46-1)^2</f>
        <v>16</v>
      </c>
      <c r="E46" s="3">
        <f>SUM(C46:D46)</f>
        <v>28</v>
      </c>
      <c r="F46" s="2">
        <v>8</v>
      </c>
      <c r="G46" s="2">
        <v>8</v>
      </c>
      <c r="H46" s="2">
        <v>16</v>
      </c>
      <c r="I46" s="31">
        <f t="shared" ref="I46:I65" si="10">E46/H46</f>
        <v>1.75</v>
      </c>
    </row>
    <row r="47" spans="1:9" x14ac:dyDescent="0.2">
      <c r="A47" s="1">
        <v>2</v>
      </c>
      <c r="B47" s="2">
        <v>10</v>
      </c>
      <c r="C47" s="1">
        <f t="shared" ref="C47:C65" si="11">(B47-1)*(B47-2)</f>
        <v>72</v>
      </c>
      <c r="D47" s="2">
        <f t="shared" ref="D47:D65" si="12">(B47-1)^2</f>
        <v>81</v>
      </c>
      <c r="E47" s="3">
        <f t="shared" ref="E47:E65" si="13">SUM(C47:D47)</f>
        <v>153</v>
      </c>
      <c r="F47" s="2">
        <v>28</v>
      </c>
      <c r="G47" s="2">
        <v>16</v>
      </c>
      <c r="H47" s="2">
        <v>44</v>
      </c>
      <c r="I47" s="31">
        <f t="shared" si="10"/>
        <v>3.4772727272727271</v>
      </c>
    </row>
    <row r="48" spans="1:9" x14ac:dyDescent="0.2">
      <c r="A48" s="1">
        <v>3</v>
      </c>
      <c r="B48" s="2">
        <v>20</v>
      </c>
      <c r="C48" s="1">
        <f t="shared" si="11"/>
        <v>342</v>
      </c>
      <c r="D48" s="2">
        <f t="shared" si="12"/>
        <v>361</v>
      </c>
      <c r="E48" s="3">
        <f t="shared" si="13"/>
        <v>703</v>
      </c>
      <c r="F48" s="2">
        <v>88</v>
      </c>
      <c r="G48" s="2">
        <v>42</v>
      </c>
      <c r="H48" s="2">
        <v>130</v>
      </c>
      <c r="I48" s="31">
        <f t="shared" si="10"/>
        <v>5.407692307692308</v>
      </c>
    </row>
    <row r="49" spans="1:9" x14ac:dyDescent="0.2">
      <c r="A49" s="1">
        <v>4</v>
      </c>
      <c r="B49" s="2">
        <v>40</v>
      </c>
      <c r="C49" s="1">
        <f t="shared" si="11"/>
        <v>1482</v>
      </c>
      <c r="D49" s="2">
        <f t="shared" si="12"/>
        <v>1521</v>
      </c>
      <c r="E49" s="3">
        <f t="shared" si="13"/>
        <v>3003</v>
      </c>
      <c r="F49" s="2">
        <v>230</v>
      </c>
      <c r="G49" s="2">
        <v>104</v>
      </c>
      <c r="H49" s="2">
        <v>334</v>
      </c>
      <c r="I49" s="31">
        <f t="shared" si="10"/>
        <v>8.9910179640718564</v>
      </c>
    </row>
    <row r="50" spans="1:9" x14ac:dyDescent="0.2">
      <c r="A50" s="1">
        <v>5</v>
      </c>
      <c r="B50" s="2">
        <v>80</v>
      </c>
      <c r="C50" s="1">
        <f t="shared" si="11"/>
        <v>6162</v>
      </c>
      <c r="D50" s="2">
        <f t="shared" si="12"/>
        <v>6241</v>
      </c>
      <c r="E50" s="3">
        <f t="shared" si="13"/>
        <v>12403</v>
      </c>
      <c r="F50" s="2">
        <v>574</v>
      </c>
      <c r="G50" s="2">
        <v>258</v>
      </c>
      <c r="H50" s="2">
        <v>832</v>
      </c>
      <c r="I50" s="31">
        <f t="shared" si="10"/>
        <v>14.907451923076923</v>
      </c>
    </row>
    <row r="51" spans="1:9" x14ac:dyDescent="0.2">
      <c r="A51" s="1">
        <v>6</v>
      </c>
      <c r="B51" s="2">
        <v>160</v>
      </c>
      <c r="C51" s="1">
        <f t="shared" si="11"/>
        <v>25122</v>
      </c>
      <c r="D51" s="2">
        <f t="shared" si="12"/>
        <v>25281</v>
      </c>
      <c r="E51" s="3">
        <f t="shared" si="13"/>
        <v>50403</v>
      </c>
      <c r="F51" s="2">
        <v>1364</v>
      </c>
      <c r="G51" s="2">
        <v>616</v>
      </c>
      <c r="H51" s="2">
        <v>1980</v>
      </c>
      <c r="I51" s="31">
        <f t="shared" si="10"/>
        <v>25.456060606060607</v>
      </c>
    </row>
    <row r="52" spans="1:9" x14ac:dyDescent="0.2">
      <c r="A52" s="1">
        <v>7</v>
      </c>
      <c r="B52" s="2">
        <v>320</v>
      </c>
      <c r="C52" s="1">
        <f t="shared" si="11"/>
        <v>101442</v>
      </c>
      <c r="D52" s="2">
        <f t="shared" si="12"/>
        <v>101761</v>
      </c>
      <c r="E52" s="3">
        <f t="shared" si="13"/>
        <v>203203</v>
      </c>
      <c r="F52" s="2">
        <v>3164</v>
      </c>
      <c r="G52" s="2">
        <v>1442</v>
      </c>
      <c r="H52" s="2">
        <v>4606</v>
      </c>
      <c r="I52" s="31">
        <f t="shared" si="10"/>
        <v>44.117021276595743</v>
      </c>
    </row>
    <row r="53" spans="1:9" x14ac:dyDescent="0.2">
      <c r="A53" s="1">
        <v>8</v>
      </c>
      <c r="B53" s="2">
        <v>640</v>
      </c>
      <c r="C53" s="1">
        <f t="shared" si="11"/>
        <v>407682</v>
      </c>
      <c r="D53" s="2">
        <f t="shared" si="12"/>
        <v>408321</v>
      </c>
      <c r="E53" s="3">
        <f t="shared" si="13"/>
        <v>816003</v>
      </c>
      <c r="F53" s="2">
        <v>7186</v>
      </c>
      <c r="G53" s="2">
        <v>3304</v>
      </c>
      <c r="H53" s="2">
        <v>10490</v>
      </c>
      <c r="I53" s="31">
        <f t="shared" si="10"/>
        <v>77.788655862726401</v>
      </c>
    </row>
    <row r="54" spans="1:9" x14ac:dyDescent="0.2">
      <c r="A54" s="1">
        <v>9</v>
      </c>
      <c r="B54" s="2">
        <v>1280</v>
      </c>
      <c r="C54" s="1">
        <f t="shared" si="11"/>
        <v>1634562</v>
      </c>
      <c r="D54" s="2">
        <f t="shared" si="12"/>
        <v>1635841</v>
      </c>
      <c r="E54" s="3">
        <f t="shared" si="13"/>
        <v>3270403</v>
      </c>
      <c r="F54" s="2">
        <v>16090</v>
      </c>
      <c r="G54" s="2">
        <v>7458</v>
      </c>
      <c r="H54" s="2">
        <v>23548</v>
      </c>
      <c r="I54" s="31">
        <f t="shared" si="10"/>
        <v>138.88241039578733</v>
      </c>
    </row>
    <row r="55" spans="1:9" x14ac:dyDescent="0.2">
      <c r="A55" s="1">
        <v>10</v>
      </c>
      <c r="B55" s="2">
        <v>2560</v>
      </c>
      <c r="C55" s="1">
        <f t="shared" si="11"/>
        <v>6545922</v>
      </c>
      <c r="D55" s="2">
        <f t="shared" si="12"/>
        <v>6548481</v>
      </c>
      <c r="E55" s="3">
        <f t="shared" si="13"/>
        <v>13094403</v>
      </c>
      <c r="F55" s="2">
        <v>35600</v>
      </c>
      <c r="G55" s="2">
        <v>16616</v>
      </c>
      <c r="H55" s="2">
        <v>52216</v>
      </c>
      <c r="I55" s="31">
        <f t="shared" si="10"/>
        <v>250.77376666155968</v>
      </c>
    </row>
    <row r="56" spans="1:9" x14ac:dyDescent="0.2">
      <c r="A56" s="1">
        <v>11</v>
      </c>
      <c r="B56" s="2">
        <v>5120</v>
      </c>
      <c r="C56" s="1">
        <f t="shared" si="11"/>
        <v>26199042</v>
      </c>
      <c r="D56" s="2">
        <f t="shared" si="12"/>
        <v>26204161</v>
      </c>
      <c r="E56" s="3">
        <f t="shared" si="13"/>
        <v>52403203</v>
      </c>
      <c r="F56" s="2">
        <v>78040</v>
      </c>
      <c r="G56" s="2">
        <v>36642</v>
      </c>
      <c r="H56" s="2">
        <v>114682</v>
      </c>
      <c r="I56" s="31">
        <f t="shared" si="10"/>
        <v>456.94357440574805</v>
      </c>
    </row>
    <row r="57" spans="1:9" x14ac:dyDescent="0.2">
      <c r="A57" s="1">
        <v>12</v>
      </c>
      <c r="B57" s="2">
        <v>10240</v>
      </c>
      <c r="C57" s="1">
        <f t="shared" si="11"/>
        <v>104826882</v>
      </c>
      <c r="D57" s="2">
        <f t="shared" si="12"/>
        <v>104837121</v>
      </c>
      <c r="E57" s="3">
        <f t="shared" si="13"/>
        <v>209664003</v>
      </c>
      <c r="F57" s="2">
        <v>169742</v>
      </c>
      <c r="G57" s="2">
        <v>80104</v>
      </c>
      <c r="H57" s="2">
        <v>249846</v>
      </c>
      <c r="I57" s="31">
        <f t="shared" si="10"/>
        <v>839.17294253260013</v>
      </c>
    </row>
    <row r="58" spans="1:9" x14ac:dyDescent="0.2">
      <c r="A58" s="1">
        <v>13</v>
      </c>
      <c r="B58" s="2">
        <v>20480</v>
      </c>
      <c r="C58" s="1">
        <f t="shared" si="11"/>
        <v>419368962</v>
      </c>
      <c r="D58" s="2">
        <f t="shared" si="12"/>
        <v>419389441</v>
      </c>
      <c r="E58" s="3">
        <f t="shared" si="13"/>
        <v>838758403</v>
      </c>
      <c r="F58" s="2">
        <v>366806</v>
      </c>
      <c r="G58" s="2">
        <v>173858</v>
      </c>
      <c r="H58" s="2">
        <v>540664</v>
      </c>
      <c r="I58" s="31">
        <f t="shared" si="10"/>
        <v>1551.3487175029222</v>
      </c>
    </row>
    <row r="59" spans="1:9" x14ac:dyDescent="0.2">
      <c r="A59" s="1">
        <v>14</v>
      </c>
      <c r="B59" s="2">
        <v>40960</v>
      </c>
      <c r="C59" s="1">
        <f t="shared" si="11"/>
        <v>1677598722</v>
      </c>
      <c r="D59" s="2">
        <f t="shared" si="12"/>
        <v>1677639681</v>
      </c>
      <c r="E59" s="3">
        <f t="shared" si="13"/>
        <v>3355238403</v>
      </c>
      <c r="F59" s="2">
        <v>788236</v>
      </c>
      <c r="G59" s="2">
        <v>375016</v>
      </c>
      <c r="H59" s="2">
        <v>1163252</v>
      </c>
      <c r="I59" s="31">
        <f t="shared" si="10"/>
        <v>2884.3607429860426</v>
      </c>
    </row>
    <row r="60" spans="1:9" x14ac:dyDescent="0.2">
      <c r="A60" s="1">
        <v>15</v>
      </c>
      <c r="B60" s="2">
        <v>81920</v>
      </c>
      <c r="C60" s="1">
        <f t="shared" si="11"/>
        <v>6710640642</v>
      </c>
      <c r="D60" s="2">
        <f t="shared" si="12"/>
        <v>6710722561</v>
      </c>
      <c r="E60" s="3">
        <f t="shared" si="13"/>
        <v>13421363203</v>
      </c>
      <c r="F60" s="2">
        <v>1685716</v>
      </c>
      <c r="G60" s="2">
        <v>804642</v>
      </c>
      <c r="H60" s="2">
        <v>2490358</v>
      </c>
      <c r="I60" s="31">
        <f t="shared" si="10"/>
        <v>5389.3308524316581</v>
      </c>
    </row>
    <row r="61" spans="1:9" x14ac:dyDescent="0.2">
      <c r="A61" s="1">
        <v>16</v>
      </c>
      <c r="B61" s="2">
        <v>163840</v>
      </c>
      <c r="C61" s="1">
        <f t="shared" si="11"/>
        <v>26843054082</v>
      </c>
      <c r="D61" s="2">
        <f t="shared" si="12"/>
        <v>26843217921</v>
      </c>
      <c r="E61" s="3">
        <f t="shared" si="13"/>
        <v>53686272003</v>
      </c>
      <c r="F61" s="2">
        <v>3589898</v>
      </c>
      <c r="G61" s="2">
        <v>1718504</v>
      </c>
      <c r="H61" s="2">
        <v>5308402</v>
      </c>
      <c r="I61" s="31">
        <f t="shared" si="10"/>
        <v>10113.452598917716</v>
      </c>
    </row>
    <row r="62" spans="1:9" x14ac:dyDescent="0.2">
      <c r="A62" s="1">
        <v>17</v>
      </c>
      <c r="B62" s="2">
        <v>327680</v>
      </c>
      <c r="C62" s="1">
        <f t="shared" si="11"/>
        <v>107373199362</v>
      </c>
      <c r="D62" s="2">
        <f t="shared" si="12"/>
        <v>107373527041</v>
      </c>
      <c r="E62" s="3">
        <f t="shared" si="13"/>
        <v>214746726403</v>
      </c>
      <c r="F62" s="2">
        <v>7616722</v>
      </c>
      <c r="G62" s="2">
        <v>3655458</v>
      </c>
      <c r="H62" s="2">
        <v>11272180</v>
      </c>
      <c r="I62" s="31">
        <f t="shared" si="10"/>
        <v>19051.037723226564</v>
      </c>
    </row>
    <row r="63" spans="1:9" x14ac:dyDescent="0.2">
      <c r="A63" s="1">
        <v>18</v>
      </c>
      <c r="B63" s="2">
        <v>655360</v>
      </c>
      <c r="C63" s="1">
        <f t="shared" si="11"/>
        <v>429494763522</v>
      </c>
      <c r="D63" s="2">
        <f t="shared" si="12"/>
        <v>429495418881</v>
      </c>
      <c r="E63" s="3">
        <f t="shared" si="13"/>
        <v>858990182403</v>
      </c>
      <c r="F63" s="2">
        <v>16107272</v>
      </c>
      <c r="G63" s="2">
        <v>7747816</v>
      </c>
      <c r="H63" s="2">
        <v>23855088</v>
      </c>
      <c r="I63" s="31">
        <f t="shared" si="10"/>
        <v>36008.677997876177</v>
      </c>
    </row>
    <row r="64" spans="1:9" x14ac:dyDescent="0.2">
      <c r="A64" s="1">
        <v>19</v>
      </c>
      <c r="B64" s="2">
        <v>1310720</v>
      </c>
      <c r="C64" s="1">
        <f t="shared" si="11"/>
        <v>1717982986242</v>
      </c>
      <c r="D64" s="2">
        <f t="shared" si="12"/>
        <v>1717984296961</v>
      </c>
      <c r="E64" s="3">
        <f t="shared" si="13"/>
        <v>3435967283203</v>
      </c>
      <c r="F64" s="2">
        <v>33962192</v>
      </c>
      <c r="G64" s="2">
        <v>16369442</v>
      </c>
      <c r="H64" s="2">
        <v>50331634</v>
      </c>
      <c r="I64" s="31">
        <f t="shared" si="10"/>
        <v>68266.555447077277</v>
      </c>
    </row>
    <row r="65" spans="1:9" ht="17" thickBot="1" x14ac:dyDescent="0.25">
      <c r="A65" s="4">
        <v>20</v>
      </c>
      <c r="B65" s="5">
        <v>2621440</v>
      </c>
      <c r="C65" s="4">
        <f t="shared" si="11"/>
        <v>6871939809282</v>
      </c>
      <c r="D65" s="5">
        <f t="shared" si="12"/>
        <v>6871942430721</v>
      </c>
      <c r="E65" s="6">
        <f t="shared" si="13"/>
        <v>13743882240003</v>
      </c>
      <c r="F65" s="5">
        <v>71419654</v>
      </c>
      <c r="G65" s="5">
        <v>34486504</v>
      </c>
      <c r="H65" s="5">
        <v>105906158</v>
      </c>
      <c r="I65" s="32">
        <f t="shared" si="10"/>
        <v>129774.15572003849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25" workbookViewId="0">
      <selection activeCell="B5" sqref="B5"/>
    </sheetView>
  </sheetViews>
  <sheetFormatPr baseColWidth="10" defaultRowHeight="16" x14ac:dyDescent="0.2"/>
  <cols>
    <col min="4" max="4" width="11.33203125" bestFit="1" customWidth="1"/>
  </cols>
  <sheetData>
    <row r="1" spans="1:11" s="16" customFormat="1" ht="17" thickBot="1" x14ac:dyDescent="0.25">
      <c r="A1" s="20" t="s">
        <v>25</v>
      </c>
      <c r="B1" s="19" t="s">
        <v>0</v>
      </c>
      <c r="C1" s="17" t="s">
        <v>35</v>
      </c>
      <c r="D1" s="18" t="s">
        <v>36</v>
      </c>
      <c r="E1" s="19" t="s">
        <v>26</v>
      </c>
      <c r="F1" s="17" t="s">
        <v>37</v>
      </c>
      <c r="G1" s="18" t="s">
        <v>38</v>
      </c>
      <c r="H1" s="19" t="s">
        <v>27</v>
      </c>
      <c r="I1" s="17" t="s">
        <v>39</v>
      </c>
      <c r="J1" s="18" t="s">
        <v>40</v>
      </c>
      <c r="K1" s="19" t="s">
        <v>28</v>
      </c>
    </row>
    <row r="2" spans="1:11" x14ac:dyDescent="0.2">
      <c r="A2" s="14">
        <v>1</v>
      </c>
      <c r="B2" s="3">
        <f t="shared" ref="B2:B21" si="0">POWER(2,A2)</f>
        <v>2</v>
      </c>
      <c r="C2" s="1">
        <v>0</v>
      </c>
      <c r="D2" s="2">
        <v>0</v>
      </c>
      <c r="E2" s="3">
        <f>C2+D2</f>
        <v>0</v>
      </c>
      <c r="F2" s="1">
        <v>2</v>
      </c>
      <c r="G2" s="2">
        <v>1</v>
      </c>
      <c r="H2" s="3">
        <f>F2+G2</f>
        <v>3</v>
      </c>
      <c r="I2" s="1">
        <v>2</v>
      </c>
      <c r="J2" s="2">
        <v>4</v>
      </c>
      <c r="K2" s="3">
        <f>I2+J2</f>
        <v>6</v>
      </c>
    </row>
    <row r="3" spans="1:11" x14ac:dyDescent="0.2">
      <c r="A3" s="14">
        <v>2</v>
      </c>
      <c r="B3" s="3">
        <f t="shared" si="0"/>
        <v>4</v>
      </c>
      <c r="C3" s="1">
        <f>C2+F2+B3-2</f>
        <v>4</v>
      </c>
      <c r="D3" s="2">
        <f>D2+G2</f>
        <v>1</v>
      </c>
      <c r="E3" s="3">
        <f t="shared" ref="E3:E21" si="1">E2+H2+B3 -2</f>
        <v>5</v>
      </c>
      <c r="F3" s="1">
        <f>F2+I2+B3</f>
        <v>8</v>
      </c>
      <c r="G3" s="2">
        <f>G2+J2</f>
        <v>5</v>
      </c>
      <c r="H3" s="3">
        <f t="shared" ref="H3:H21" si="2">H2+K2+B3</f>
        <v>13</v>
      </c>
      <c r="I3" s="1">
        <f>2*F2+2*B3-2</f>
        <v>10</v>
      </c>
      <c r="J3" s="2">
        <f>2*G2+2*B3</f>
        <v>10</v>
      </c>
      <c r="K3" s="3">
        <f t="shared" ref="K3:K21" si="3">H2+H2+4*B3-2</f>
        <v>20</v>
      </c>
    </row>
    <row r="4" spans="1:11" x14ac:dyDescent="0.2">
      <c r="A4" s="14">
        <v>3</v>
      </c>
      <c r="B4" s="3">
        <f t="shared" si="0"/>
        <v>8</v>
      </c>
      <c r="C4" s="1">
        <f t="shared" ref="C4:C21" si="4">C3+F3+B4-2</f>
        <v>18</v>
      </c>
      <c r="D4" s="2">
        <f t="shared" ref="D4:D21" si="5">D3+G3</f>
        <v>6</v>
      </c>
      <c r="E4" s="3">
        <f t="shared" si="1"/>
        <v>24</v>
      </c>
      <c r="F4" s="1">
        <f t="shared" ref="F4:F21" si="6">F3+I3+B4</f>
        <v>26</v>
      </c>
      <c r="G4" s="2">
        <f t="shared" ref="G4:G21" si="7">G3+J3</f>
        <v>15</v>
      </c>
      <c r="H4" s="3">
        <f t="shared" si="2"/>
        <v>41</v>
      </c>
      <c r="I4" s="1">
        <f t="shared" ref="I4:I20" si="8">2*F3+2*B4-2</f>
        <v>30</v>
      </c>
      <c r="J4" s="2">
        <f t="shared" ref="J4:J20" si="9">2*G3+2*B4</f>
        <v>26</v>
      </c>
      <c r="K4" s="3">
        <f t="shared" si="3"/>
        <v>56</v>
      </c>
    </row>
    <row r="5" spans="1:11" x14ac:dyDescent="0.2">
      <c r="A5" s="14">
        <v>4</v>
      </c>
      <c r="B5" s="3">
        <f t="shared" si="0"/>
        <v>16</v>
      </c>
      <c r="C5" s="1">
        <f t="shared" si="4"/>
        <v>58</v>
      </c>
      <c r="D5" s="2">
        <f t="shared" si="5"/>
        <v>21</v>
      </c>
      <c r="E5" s="3">
        <f t="shared" si="1"/>
        <v>79</v>
      </c>
      <c r="F5" s="1">
        <f t="shared" si="6"/>
        <v>72</v>
      </c>
      <c r="G5" s="2">
        <f t="shared" si="7"/>
        <v>41</v>
      </c>
      <c r="H5" s="3">
        <f t="shared" si="2"/>
        <v>113</v>
      </c>
      <c r="I5" s="1">
        <f t="shared" si="8"/>
        <v>82</v>
      </c>
      <c r="J5" s="2">
        <f t="shared" si="9"/>
        <v>62</v>
      </c>
      <c r="K5" s="3">
        <f t="shared" si="3"/>
        <v>144</v>
      </c>
    </row>
    <row r="6" spans="1:11" x14ac:dyDescent="0.2">
      <c r="A6" s="14">
        <v>5</v>
      </c>
      <c r="B6" s="3">
        <f t="shared" si="0"/>
        <v>32</v>
      </c>
      <c r="C6" s="1">
        <f t="shared" si="4"/>
        <v>160</v>
      </c>
      <c r="D6" s="2">
        <f t="shared" si="5"/>
        <v>62</v>
      </c>
      <c r="E6" s="3">
        <f t="shared" si="1"/>
        <v>222</v>
      </c>
      <c r="F6" s="1">
        <f t="shared" si="6"/>
        <v>186</v>
      </c>
      <c r="G6" s="2">
        <f t="shared" si="7"/>
        <v>103</v>
      </c>
      <c r="H6" s="3">
        <f t="shared" si="2"/>
        <v>289</v>
      </c>
      <c r="I6" s="1">
        <f t="shared" si="8"/>
        <v>206</v>
      </c>
      <c r="J6" s="2">
        <f t="shared" si="9"/>
        <v>146</v>
      </c>
      <c r="K6" s="3">
        <f t="shared" si="3"/>
        <v>352</v>
      </c>
    </row>
    <row r="7" spans="1:11" x14ac:dyDescent="0.2">
      <c r="A7" s="14">
        <v>6</v>
      </c>
      <c r="B7" s="3">
        <f t="shared" si="0"/>
        <v>64</v>
      </c>
      <c r="C7" s="1">
        <f t="shared" si="4"/>
        <v>408</v>
      </c>
      <c r="D7" s="2">
        <f t="shared" si="5"/>
        <v>165</v>
      </c>
      <c r="E7" s="3">
        <f t="shared" si="1"/>
        <v>573</v>
      </c>
      <c r="F7" s="1">
        <f t="shared" si="6"/>
        <v>456</v>
      </c>
      <c r="G7" s="2">
        <f t="shared" si="7"/>
        <v>249</v>
      </c>
      <c r="H7" s="3">
        <f t="shared" si="2"/>
        <v>705</v>
      </c>
      <c r="I7" s="1">
        <f t="shared" si="8"/>
        <v>498</v>
      </c>
      <c r="J7" s="2">
        <f t="shared" si="9"/>
        <v>334</v>
      </c>
      <c r="K7" s="3">
        <f t="shared" si="3"/>
        <v>832</v>
      </c>
    </row>
    <row r="8" spans="1:11" x14ac:dyDescent="0.2">
      <c r="A8" s="14">
        <v>7</v>
      </c>
      <c r="B8" s="3">
        <f t="shared" si="0"/>
        <v>128</v>
      </c>
      <c r="C8" s="1">
        <f t="shared" si="4"/>
        <v>990</v>
      </c>
      <c r="D8" s="2">
        <f t="shared" si="5"/>
        <v>414</v>
      </c>
      <c r="E8" s="3">
        <f t="shared" si="1"/>
        <v>1404</v>
      </c>
      <c r="F8" s="1">
        <f t="shared" si="6"/>
        <v>1082</v>
      </c>
      <c r="G8" s="2">
        <f t="shared" si="7"/>
        <v>583</v>
      </c>
      <c r="H8" s="3">
        <f t="shared" si="2"/>
        <v>1665</v>
      </c>
      <c r="I8" s="1">
        <f t="shared" si="8"/>
        <v>1166</v>
      </c>
      <c r="J8" s="2">
        <f t="shared" si="9"/>
        <v>754</v>
      </c>
      <c r="K8" s="3">
        <f t="shared" si="3"/>
        <v>1920</v>
      </c>
    </row>
    <row r="9" spans="1:11" x14ac:dyDescent="0.2">
      <c r="A9" s="14">
        <v>8</v>
      </c>
      <c r="B9" s="3">
        <f t="shared" si="0"/>
        <v>256</v>
      </c>
      <c r="C9" s="1">
        <f t="shared" si="4"/>
        <v>2326</v>
      </c>
      <c r="D9" s="2">
        <f t="shared" si="5"/>
        <v>997</v>
      </c>
      <c r="E9" s="3">
        <f t="shared" si="1"/>
        <v>3323</v>
      </c>
      <c r="F9" s="1">
        <f t="shared" si="6"/>
        <v>2504</v>
      </c>
      <c r="G9" s="2">
        <f t="shared" si="7"/>
        <v>1337</v>
      </c>
      <c r="H9" s="3">
        <f t="shared" si="2"/>
        <v>3841</v>
      </c>
      <c r="I9" s="1">
        <f t="shared" si="8"/>
        <v>2674</v>
      </c>
      <c r="J9" s="2">
        <f t="shared" si="9"/>
        <v>1678</v>
      </c>
      <c r="K9" s="3">
        <f t="shared" si="3"/>
        <v>4352</v>
      </c>
    </row>
    <row r="10" spans="1:11" x14ac:dyDescent="0.2">
      <c r="A10" s="14">
        <v>9</v>
      </c>
      <c r="B10" s="3">
        <f t="shared" si="0"/>
        <v>512</v>
      </c>
      <c r="C10" s="1">
        <f t="shared" si="4"/>
        <v>5340</v>
      </c>
      <c r="D10" s="2">
        <f t="shared" si="5"/>
        <v>2334</v>
      </c>
      <c r="E10" s="3">
        <f t="shared" si="1"/>
        <v>7674</v>
      </c>
      <c r="F10" s="1">
        <f t="shared" si="6"/>
        <v>5690</v>
      </c>
      <c r="G10" s="2">
        <f t="shared" si="7"/>
        <v>3015</v>
      </c>
      <c r="H10" s="3">
        <f t="shared" si="2"/>
        <v>8705</v>
      </c>
      <c r="I10" s="1">
        <f t="shared" si="8"/>
        <v>6030</v>
      </c>
      <c r="J10" s="2">
        <f t="shared" si="9"/>
        <v>3698</v>
      </c>
      <c r="K10" s="3">
        <f t="shared" si="3"/>
        <v>9728</v>
      </c>
    </row>
    <row r="11" spans="1:11" x14ac:dyDescent="0.2">
      <c r="A11" s="14">
        <v>10</v>
      </c>
      <c r="B11" s="3">
        <f t="shared" si="0"/>
        <v>1024</v>
      </c>
      <c r="C11" s="1">
        <f t="shared" si="4"/>
        <v>12052</v>
      </c>
      <c r="D11" s="2">
        <f t="shared" si="5"/>
        <v>5349</v>
      </c>
      <c r="E11" s="3">
        <f t="shared" si="1"/>
        <v>17401</v>
      </c>
      <c r="F11" s="1">
        <f t="shared" si="6"/>
        <v>12744</v>
      </c>
      <c r="G11" s="2">
        <f t="shared" si="7"/>
        <v>6713</v>
      </c>
      <c r="H11" s="3">
        <f t="shared" si="2"/>
        <v>19457</v>
      </c>
      <c r="I11" s="1">
        <f t="shared" si="8"/>
        <v>13426</v>
      </c>
      <c r="J11" s="2">
        <f t="shared" si="9"/>
        <v>8078</v>
      </c>
      <c r="K11" s="3">
        <f t="shared" si="3"/>
        <v>21504</v>
      </c>
    </row>
    <row r="12" spans="1:11" x14ac:dyDescent="0.2">
      <c r="A12" s="14">
        <v>11</v>
      </c>
      <c r="B12" s="3">
        <f t="shared" si="0"/>
        <v>2048</v>
      </c>
      <c r="C12" s="1">
        <f t="shared" si="4"/>
        <v>26842</v>
      </c>
      <c r="D12" s="2">
        <f t="shared" si="5"/>
        <v>12062</v>
      </c>
      <c r="E12" s="3">
        <f t="shared" si="1"/>
        <v>38904</v>
      </c>
      <c r="F12" s="1">
        <f t="shared" si="6"/>
        <v>28218</v>
      </c>
      <c r="G12" s="2">
        <f t="shared" si="7"/>
        <v>14791</v>
      </c>
      <c r="H12" s="3">
        <f t="shared" si="2"/>
        <v>43009</v>
      </c>
      <c r="I12" s="1">
        <f t="shared" si="8"/>
        <v>29582</v>
      </c>
      <c r="J12" s="2">
        <f t="shared" si="9"/>
        <v>17522</v>
      </c>
      <c r="K12" s="3">
        <f t="shared" si="3"/>
        <v>47104</v>
      </c>
    </row>
    <row r="13" spans="1:11" x14ac:dyDescent="0.2">
      <c r="A13" s="14">
        <v>12</v>
      </c>
      <c r="B13" s="3">
        <f t="shared" si="0"/>
        <v>4096</v>
      </c>
      <c r="C13" s="1">
        <f t="shared" si="4"/>
        <v>59154</v>
      </c>
      <c r="D13" s="2">
        <f t="shared" si="5"/>
        <v>26853</v>
      </c>
      <c r="E13" s="3">
        <f t="shared" si="1"/>
        <v>86007</v>
      </c>
      <c r="F13" s="1">
        <f t="shared" si="6"/>
        <v>61896</v>
      </c>
      <c r="G13" s="2">
        <f t="shared" si="7"/>
        <v>32313</v>
      </c>
      <c r="H13" s="3">
        <f t="shared" si="2"/>
        <v>94209</v>
      </c>
      <c r="I13" s="1">
        <f t="shared" si="8"/>
        <v>64626</v>
      </c>
      <c r="J13" s="2">
        <f t="shared" si="9"/>
        <v>37774</v>
      </c>
      <c r="K13" s="3">
        <f t="shared" si="3"/>
        <v>102400</v>
      </c>
    </row>
    <row r="14" spans="1:11" x14ac:dyDescent="0.2">
      <c r="A14" s="14">
        <v>13</v>
      </c>
      <c r="B14" s="3">
        <f t="shared" si="0"/>
        <v>8192</v>
      </c>
      <c r="C14" s="1">
        <f t="shared" si="4"/>
        <v>129240</v>
      </c>
      <c r="D14" s="2">
        <f t="shared" si="5"/>
        <v>59166</v>
      </c>
      <c r="E14" s="3">
        <f t="shared" si="1"/>
        <v>188406</v>
      </c>
      <c r="F14" s="1">
        <f t="shared" si="6"/>
        <v>134714</v>
      </c>
      <c r="G14" s="2">
        <f t="shared" si="7"/>
        <v>70087</v>
      </c>
      <c r="H14" s="3">
        <f t="shared" si="2"/>
        <v>204801</v>
      </c>
      <c r="I14" s="1">
        <f t="shared" si="8"/>
        <v>140174</v>
      </c>
      <c r="J14" s="2">
        <f t="shared" si="9"/>
        <v>81010</v>
      </c>
      <c r="K14" s="3">
        <f t="shared" si="3"/>
        <v>221184</v>
      </c>
    </row>
    <row r="15" spans="1:11" x14ac:dyDescent="0.2">
      <c r="A15" s="14">
        <v>14</v>
      </c>
      <c r="B15" s="3">
        <f t="shared" si="0"/>
        <v>16384</v>
      </c>
      <c r="C15" s="1">
        <f t="shared" si="4"/>
        <v>280336</v>
      </c>
      <c r="D15" s="2">
        <f t="shared" si="5"/>
        <v>129253</v>
      </c>
      <c r="E15" s="3">
        <f t="shared" si="1"/>
        <v>409589</v>
      </c>
      <c r="F15" s="1">
        <f t="shared" si="6"/>
        <v>291272</v>
      </c>
      <c r="G15" s="2">
        <f t="shared" si="7"/>
        <v>151097</v>
      </c>
      <c r="H15" s="3">
        <f t="shared" si="2"/>
        <v>442369</v>
      </c>
      <c r="I15" s="1">
        <f t="shared" si="8"/>
        <v>302194</v>
      </c>
      <c r="J15" s="2">
        <f t="shared" si="9"/>
        <v>172942</v>
      </c>
      <c r="K15" s="3">
        <f t="shared" si="3"/>
        <v>475136</v>
      </c>
    </row>
    <row r="16" spans="1:11" x14ac:dyDescent="0.2">
      <c r="A16" s="14">
        <v>15</v>
      </c>
      <c r="B16" s="3">
        <f t="shared" si="0"/>
        <v>32768</v>
      </c>
      <c r="C16" s="1">
        <f t="shared" si="4"/>
        <v>604374</v>
      </c>
      <c r="D16" s="2">
        <f t="shared" si="5"/>
        <v>280350</v>
      </c>
      <c r="E16" s="3">
        <f t="shared" si="1"/>
        <v>884724</v>
      </c>
      <c r="F16" s="1">
        <f t="shared" si="6"/>
        <v>626234</v>
      </c>
      <c r="G16" s="2">
        <f t="shared" si="7"/>
        <v>324039</v>
      </c>
      <c r="H16" s="3">
        <f t="shared" si="2"/>
        <v>950273</v>
      </c>
      <c r="I16" s="1">
        <f t="shared" si="8"/>
        <v>648078</v>
      </c>
      <c r="J16" s="2">
        <f t="shared" si="9"/>
        <v>367730</v>
      </c>
      <c r="K16" s="3">
        <f t="shared" si="3"/>
        <v>1015808</v>
      </c>
    </row>
    <row r="17" spans="1:11" x14ac:dyDescent="0.2">
      <c r="A17" s="14">
        <v>16</v>
      </c>
      <c r="B17" s="3">
        <f t="shared" si="0"/>
        <v>65536</v>
      </c>
      <c r="C17" s="1">
        <f t="shared" si="4"/>
        <v>1296142</v>
      </c>
      <c r="D17" s="2">
        <f t="shared" si="5"/>
        <v>604389</v>
      </c>
      <c r="E17" s="3">
        <f t="shared" si="1"/>
        <v>1900531</v>
      </c>
      <c r="F17" s="1">
        <f t="shared" si="6"/>
        <v>1339848</v>
      </c>
      <c r="G17" s="2">
        <f t="shared" si="7"/>
        <v>691769</v>
      </c>
      <c r="H17" s="3">
        <f t="shared" si="2"/>
        <v>2031617</v>
      </c>
      <c r="I17" s="1">
        <f t="shared" si="8"/>
        <v>1383538</v>
      </c>
      <c r="J17" s="2">
        <f t="shared" si="9"/>
        <v>779150</v>
      </c>
      <c r="K17" s="3">
        <f t="shared" si="3"/>
        <v>2162688</v>
      </c>
    </row>
    <row r="18" spans="1:11" x14ac:dyDescent="0.2">
      <c r="A18" s="14">
        <v>17</v>
      </c>
      <c r="B18" s="3">
        <f t="shared" si="0"/>
        <v>131072</v>
      </c>
      <c r="C18" s="1">
        <f t="shared" si="4"/>
        <v>2767060</v>
      </c>
      <c r="D18" s="2">
        <f t="shared" si="5"/>
        <v>1296158</v>
      </c>
      <c r="E18" s="3">
        <f t="shared" si="1"/>
        <v>4063218</v>
      </c>
      <c r="F18" s="1">
        <f t="shared" si="6"/>
        <v>2854458</v>
      </c>
      <c r="G18" s="2">
        <f t="shared" si="7"/>
        <v>1470919</v>
      </c>
      <c r="H18" s="3">
        <f t="shared" si="2"/>
        <v>4325377</v>
      </c>
      <c r="I18" s="1">
        <f t="shared" si="8"/>
        <v>2941838</v>
      </c>
      <c r="J18" s="2">
        <f t="shared" si="9"/>
        <v>1645682</v>
      </c>
      <c r="K18" s="3">
        <f t="shared" si="3"/>
        <v>4587520</v>
      </c>
    </row>
    <row r="19" spans="1:11" x14ac:dyDescent="0.2">
      <c r="A19" s="14">
        <v>18</v>
      </c>
      <c r="B19" s="3">
        <f t="shared" si="0"/>
        <v>262144</v>
      </c>
      <c r="C19" s="1">
        <f t="shared" si="4"/>
        <v>5883660</v>
      </c>
      <c r="D19" s="2">
        <f t="shared" si="5"/>
        <v>2767077</v>
      </c>
      <c r="E19" s="3">
        <f t="shared" si="1"/>
        <v>8650737</v>
      </c>
      <c r="F19" s="1">
        <f t="shared" si="6"/>
        <v>6058440</v>
      </c>
      <c r="G19" s="2">
        <f t="shared" si="7"/>
        <v>3116601</v>
      </c>
      <c r="H19" s="3">
        <f t="shared" si="2"/>
        <v>9175041</v>
      </c>
      <c r="I19" s="1">
        <f t="shared" si="8"/>
        <v>6233202</v>
      </c>
      <c r="J19" s="2">
        <f t="shared" si="9"/>
        <v>3466126</v>
      </c>
      <c r="K19" s="3">
        <f t="shared" si="3"/>
        <v>9699328</v>
      </c>
    </row>
    <row r="20" spans="1:11" x14ac:dyDescent="0.2">
      <c r="A20" s="14">
        <v>19</v>
      </c>
      <c r="B20" s="3">
        <f t="shared" si="0"/>
        <v>524288</v>
      </c>
      <c r="C20" s="1">
        <f t="shared" si="4"/>
        <v>12466386</v>
      </c>
      <c r="D20" s="2">
        <f t="shared" si="5"/>
        <v>5883678</v>
      </c>
      <c r="E20" s="3">
        <f t="shared" si="1"/>
        <v>18350064</v>
      </c>
      <c r="F20" s="1">
        <f t="shared" si="6"/>
        <v>12815930</v>
      </c>
      <c r="G20" s="2">
        <f t="shared" si="7"/>
        <v>6582727</v>
      </c>
      <c r="H20" s="3">
        <f t="shared" si="2"/>
        <v>19398657</v>
      </c>
      <c r="I20" s="1">
        <f t="shared" si="8"/>
        <v>13165454</v>
      </c>
      <c r="J20" s="2">
        <f t="shared" si="9"/>
        <v>7281778</v>
      </c>
      <c r="K20" s="3">
        <f t="shared" si="3"/>
        <v>20447232</v>
      </c>
    </row>
    <row r="21" spans="1:11" ht="17" thickBot="1" x14ac:dyDescent="0.25">
      <c r="A21" s="15">
        <v>20</v>
      </c>
      <c r="B21" s="6">
        <f t="shared" si="0"/>
        <v>1048576</v>
      </c>
      <c r="C21" s="4">
        <f t="shared" si="4"/>
        <v>26330890</v>
      </c>
      <c r="D21" s="5">
        <f t="shared" si="5"/>
        <v>12466405</v>
      </c>
      <c r="E21" s="6">
        <f t="shared" si="1"/>
        <v>38797295</v>
      </c>
      <c r="F21" s="4">
        <f t="shared" si="6"/>
        <v>27029960</v>
      </c>
      <c r="G21" s="5">
        <f t="shared" si="7"/>
        <v>13864505</v>
      </c>
      <c r="H21" s="6">
        <f t="shared" si="2"/>
        <v>40894465</v>
      </c>
      <c r="I21" s="4">
        <f>2*F20+2*B21-2</f>
        <v>27729010</v>
      </c>
      <c r="J21" s="5">
        <f>2*G20+2*B21</f>
        <v>15262606</v>
      </c>
      <c r="K21" s="6">
        <f t="shared" si="3"/>
        <v>42991616</v>
      </c>
    </row>
    <row r="23" spans="1:11" x14ac:dyDescent="0.2">
      <c r="A23" t="s">
        <v>55</v>
      </c>
      <c r="B23" s="30">
        <v>1.3333644868602299</v>
      </c>
      <c r="C23" t="s">
        <v>57</v>
      </c>
      <c r="D23" s="30">
        <v>-1.5561932490477599</v>
      </c>
    </row>
    <row r="24" spans="1:11" x14ac:dyDescent="0.2">
      <c r="A24" t="s">
        <v>56</v>
      </c>
      <c r="B24" s="30">
        <v>0.66666340837346805</v>
      </c>
      <c r="C24" t="s">
        <v>58</v>
      </c>
      <c r="D24" s="30">
        <v>-1.44437824540395</v>
      </c>
    </row>
    <row r="25" spans="1:11" x14ac:dyDescent="0.2">
      <c r="A25" t="s">
        <v>54</v>
      </c>
      <c r="B25" s="30">
        <v>2.0000278952336501</v>
      </c>
      <c r="C25" t="s">
        <v>59</v>
      </c>
      <c r="D25" s="30">
        <v>-3.0005714944505302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5" sqref="B5"/>
    </sheetView>
  </sheetViews>
  <sheetFormatPr baseColWidth="10" defaultRowHeight="16" x14ac:dyDescent="0.2"/>
  <cols>
    <col min="4" max="4" width="11.33203125" bestFit="1" customWidth="1"/>
  </cols>
  <sheetData>
    <row r="1" spans="1:11" ht="17" thickBot="1" x14ac:dyDescent="0.25">
      <c r="A1" s="17" t="s">
        <v>25</v>
      </c>
      <c r="B1" s="19" t="s">
        <v>0</v>
      </c>
      <c r="C1" s="17" t="s">
        <v>41</v>
      </c>
      <c r="D1" s="18" t="s">
        <v>42</v>
      </c>
      <c r="E1" s="19" t="s">
        <v>29</v>
      </c>
      <c r="F1" s="17" t="s">
        <v>43</v>
      </c>
      <c r="G1" s="18" t="s">
        <v>44</v>
      </c>
      <c r="H1" s="19" t="s">
        <v>30</v>
      </c>
      <c r="I1" s="17" t="s">
        <v>45</v>
      </c>
      <c r="J1" s="18" t="s">
        <v>46</v>
      </c>
      <c r="K1" s="19" t="s">
        <v>31</v>
      </c>
    </row>
    <row r="2" spans="1:11" x14ac:dyDescent="0.2">
      <c r="A2" s="1">
        <v>1</v>
      </c>
      <c r="B2" s="3">
        <f t="shared" ref="B2:B21" si="0">3*POWER(2,A2-1)</f>
        <v>3</v>
      </c>
      <c r="C2" s="1">
        <v>2</v>
      </c>
      <c r="D2" s="2">
        <v>2</v>
      </c>
      <c r="E2" s="3">
        <f>C2+D2</f>
        <v>4</v>
      </c>
      <c r="F2" s="1">
        <v>4</v>
      </c>
      <c r="G2" s="2">
        <v>2</v>
      </c>
      <c r="H2" s="3">
        <f>F2+G2</f>
        <v>6</v>
      </c>
      <c r="I2" s="1">
        <v>6</v>
      </c>
      <c r="J2" s="2">
        <v>6</v>
      </c>
      <c r="K2" s="3">
        <f>I2+J2</f>
        <v>12</v>
      </c>
    </row>
    <row r="3" spans="1:11" x14ac:dyDescent="0.2">
      <c r="A3" s="1">
        <v>2</v>
      </c>
      <c r="B3" s="3">
        <f t="shared" si="0"/>
        <v>6</v>
      </c>
      <c r="C3" s="1">
        <f>C2+F2+B3-2</f>
        <v>10</v>
      </c>
      <c r="D3" s="2">
        <f>D2+G2</f>
        <v>4</v>
      </c>
      <c r="E3" s="3">
        <f t="shared" ref="E3:E21" si="1">E2+H2+B3 -2</f>
        <v>14</v>
      </c>
      <c r="F3" s="1">
        <f>F2+I2+B3</f>
        <v>16</v>
      </c>
      <c r="G3" s="2">
        <f>G2+J2</f>
        <v>8</v>
      </c>
      <c r="H3" s="3">
        <f t="shared" ref="H3:H21" si="2">H2+K2+B3</f>
        <v>24</v>
      </c>
      <c r="I3" s="1">
        <f>2*F2+2*B3-2</f>
        <v>18</v>
      </c>
      <c r="J3" s="2">
        <f>2*G2+2*B3</f>
        <v>16</v>
      </c>
      <c r="K3" s="3">
        <f t="shared" ref="K3:K21" si="3">H2+H2+4*B3-2</f>
        <v>34</v>
      </c>
    </row>
    <row r="4" spans="1:11" x14ac:dyDescent="0.2">
      <c r="A4" s="1">
        <v>3</v>
      </c>
      <c r="B4" s="3">
        <f t="shared" si="0"/>
        <v>12</v>
      </c>
      <c r="C4" s="1">
        <f t="shared" ref="C4:C21" si="4">C3+F3+B4-2</f>
        <v>36</v>
      </c>
      <c r="D4" s="2">
        <f t="shared" ref="D4:D21" si="5">D3+G3</f>
        <v>12</v>
      </c>
      <c r="E4" s="3">
        <f t="shared" si="1"/>
        <v>48</v>
      </c>
      <c r="F4" s="1">
        <f t="shared" ref="F4:F21" si="6">F3+I3+B4</f>
        <v>46</v>
      </c>
      <c r="G4" s="2">
        <f t="shared" ref="G4:G21" si="7">G3+J3</f>
        <v>24</v>
      </c>
      <c r="H4" s="3">
        <f t="shared" si="2"/>
        <v>70</v>
      </c>
      <c r="I4" s="1">
        <f t="shared" ref="I4:I20" si="8">2*F3+2*B4-2</f>
        <v>54</v>
      </c>
      <c r="J4" s="2">
        <f t="shared" ref="J4:J20" si="9">2*G3+2*B4</f>
        <v>40</v>
      </c>
      <c r="K4" s="3">
        <f t="shared" si="3"/>
        <v>94</v>
      </c>
    </row>
    <row r="5" spans="1:11" x14ac:dyDescent="0.2">
      <c r="A5" s="1">
        <v>4</v>
      </c>
      <c r="B5" s="3">
        <f t="shared" si="0"/>
        <v>24</v>
      </c>
      <c r="C5" s="1">
        <f t="shared" si="4"/>
        <v>104</v>
      </c>
      <c r="D5" s="2">
        <f t="shared" si="5"/>
        <v>36</v>
      </c>
      <c r="E5" s="3">
        <f t="shared" si="1"/>
        <v>140</v>
      </c>
      <c r="F5" s="1">
        <f t="shared" si="6"/>
        <v>124</v>
      </c>
      <c r="G5" s="2">
        <f t="shared" si="7"/>
        <v>64</v>
      </c>
      <c r="H5" s="3">
        <f t="shared" si="2"/>
        <v>188</v>
      </c>
      <c r="I5" s="1">
        <f t="shared" si="8"/>
        <v>138</v>
      </c>
      <c r="J5" s="2">
        <f t="shared" si="9"/>
        <v>96</v>
      </c>
      <c r="K5" s="3">
        <f t="shared" si="3"/>
        <v>234</v>
      </c>
    </row>
    <row r="6" spans="1:11" x14ac:dyDescent="0.2">
      <c r="A6" s="1">
        <v>5</v>
      </c>
      <c r="B6" s="3">
        <f t="shared" si="0"/>
        <v>48</v>
      </c>
      <c r="C6" s="1">
        <f t="shared" si="4"/>
        <v>274</v>
      </c>
      <c r="D6" s="2">
        <f t="shared" si="5"/>
        <v>100</v>
      </c>
      <c r="E6" s="3">
        <f t="shared" si="1"/>
        <v>374</v>
      </c>
      <c r="F6" s="1">
        <f t="shared" si="6"/>
        <v>310</v>
      </c>
      <c r="G6" s="2">
        <f t="shared" si="7"/>
        <v>160</v>
      </c>
      <c r="H6" s="3">
        <f t="shared" si="2"/>
        <v>470</v>
      </c>
      <c r="I6" s="1">
        <f t="shared" si="8"/>
        <v>342</v>
      </c>
      <c r="J6" s="2">
        <f t="shared" si="9"/>
        <v>224</v>
      </c>
      <c r="K6" s="3">
        <f t="shared" si="3"/>
        <v>566</v>
      </c>
    </row>
    <row r="7" spans="1:11" x14ac:dyDescent="0.2">
      <c r="A7" s="1">
        <v>6</v>
      </c>
      <c r="B7" s="3">
        <f t="shared" si="0"/>
        <v>96</v>
      </c>
      <c r="C7" s="1">
        <f t="shared" si="4"/>
        <v>678</v>
      </c>
      <c r="D7" s="2">
        <f t="shared" si="5"/>
        <v>260</v>
      </c>
      <c r="E7" s="3">
        <f t="shared" si="1"/>
        <v>938</v>
      </c>
      <c r="F7" s="1">
        <f t="shared" si="6"/>
        <v>748</v>
      </c>
      <c r="G7" s="2">
        <f t="shared" si="7"/>
        <v>384</v>
      </c>
      <c r="H7" s="3">
        <f t="shared" si="2"/>
        <v>1132</v>
      </c>
      <c r="I7" s="1">
        <f t="shared" si="8"/>
        <v>810</v>
      </c>
      <c r="J7" s="2">
        <f t="shared" si="9"/>
        <v>512</v>
      </c>
      <c r="K7" s="3">
        <f t="shared" si="3"/>
        <v>1322</v>
      </c>
    </row>
    <row r="8" spans="1:11" x14ac:dyDescent="0.2">
      <c r="A8" s="1">
        <v>7</v>
      </c>
      <c r="B8" s="3">
        <f t="shared" si="0"/>
        <v>192</v>
      </c>
      <c r="C8" s="1">
        <f t="shared" si="4"/>
        <v>1616</v>
      </c>
      <c r="D8" s="2">
        <f t="shared" si="5"/>
        <v>644</v>
      </c>
      <c r="E8" s="3">
        <f t="shared" si="1"/>
        <v>2260</v>
      </c>
      <c r="F8" s="1">
        <f t="shared" si="6"/>
        <v>1750</v>
      </c>
      <c r="G8" s="2">
        <f t="shared" si="7"/>
        <v>896</v>
      </c>
      <c r="H8" s="3">
        <f t="shared" si="2"/>
        <v>2646</v>
      </c>
      <c r="I8" s="1">
        <f t="shared" si="8"/>
        <v>1878</v>
      </c>
      <c r="J8" s="2">
        <f t="shared" si="9"/>
        <v>1152</v>
      </c>
      <c r="K8" s="3">
        <f t="shared" si="3"/>
        <v>3030</v>
      </c>
    </row>
    <row r="9" spans="1:11" x14ac:dyDescent="0.2">
      <c r="A9" s="1">
        <v>8</v>
      </c>
      <c r="B9" s="3">
        <f t="shared" si="0"/>
        <v>384</v>
      </c>
      <c r="C9" s="1">
        <f t="shared" si="4"/>
        <v>3748</v>
      </c>
      <c r="D9" s="2">
        <f t="shared" si="5"/>
        <v>1540</v>
      </c>
      <c r="E9" s="3">
        <f t="shared" si="1"/>
        <v>5288</v>
      </c>
      <c r="F9" s="1">
        <f t="shared" si="6"/>
        <v>4012</v>
      </c>
      <c r="G9" s="2">
        <f t="shared" si="7"/>
        <v>2048</v>
      </c>
      <c r="H9" s="3">
        <f t="shared" si="2"/>
        <v>6060</v>
      </c>
      <c r="I9" s="1">
        <f t="shared" si="8"/>
        <v>4266</v>
      </c>
      <c r="J9" s="2">
        <f t="shared" si="9"/>
        <v>2560</v>
      </c>
      <c r="K9" s="3">
        <f t="shared" si="3"/>
        <v>6826</v>
      </c>
    </row>
    <row r="10" spans="1:11" x14ac:dyDescent="0.2">
      <c r="A10" s="1">
        <v>9</v>
      </c>
      <c r="B10" s="3">
        <f t="shared" si="0"/>
        <v>768</v>
      </c>
      <c r="C10" s="1">
        <f t="shared" si="4"/>
        <v>8526</v>
      </c>
      <c r="D10" s="2">
        <f t="shared" si="5"/>
        <v>3588</v>
      </c>
      <c r="E10" s="3">
        <f t="shared" si="1"/>
        <v>12114</v>
      </c>
      <c r="F10" s="1">
        <f t="shared" si="6"/>
        <v>9046</v>
      </c>
      <c r="G10" s="2">
        <f t="shared" si="7"/>
        <v>4608</v>
      </c>
      <c r="H10" s="3">
        <f t="shared" si="2"/>
        <v>13654</v>
      </c>
      <c r="I10" s="1">
        <f t="shared" si="8"/>
        <v>9558</v>
      </c>
      <c r="J10" s="2">
        <f t="shared" si="9"/>
        <v>5632</v>
      </c>
      <c r="K10" s="3">
        <f t="shared" si="3"/>
        <v>15190</v>
      </c>
    </row>
    <row r="11" spans="1:11" x14ac:dyDescent="0.2">
      <c r="A11" s="1">
        <v>10</v>
      </c>
      <c r="B11" s="3">
        <f t="shared" si="0"/>
        <v>1536</v>
      </c>
      <c r="C11" s="1">
        <f t="shared" si="4"/>
        <v>19106</v>
      </c>
      <c r="D11" s="2">
        <f t="shared" si="5"/>
        <v>8196</v>
      </c>
      <c r="E11" s="3">
        <f t="shared" si="1"/>
        <v>27302</v>
      </c>
      <c r="F11" s="1">
        <f t="shared" si="6"/>
        <v>20140</v>
      </c>
      <c r="G11" s="2">
        <f t="shared" si="7"/>
        <v>10240</v>
      </c>
      <c r="H11" s="3">
        <f t="shared" si="2"/>
        <v>30380</v>
      </c>
      <c r="I11" s="1">
        <f t="shared" si="8"/>
        <v>21162</v>
      </c>
      <c r="J11" s="2">
        <f t="shared" si="9"/>
        <v>12288</v>
      </c>
      <c r="K11" s="3">
        <f t="shared" si="3"/>
        <v>33450</v>
      </c>
    </row>
    <row r="12" spans="1:11" x14ac:dyDescent="0.2">
      <c r="A12" s="1">
        <v>11</v>
      </c>
      <c r="B12" s="3">
        <f t="shared" si="0"/>
        <v>3072</v>
      </c>
      <c r="C12" s="1">
        <f t="shared" si="4"/>
        <v>42316</v>
      </c>
      <c r="D12" s="2">
        <f t="shared" si="5"/>
        <v>18436</v>
      </c>
      <c r="E12" s="3">
        <f t="shared" si="1"/>
        <v>60752</v>
      </c>
      <c r="F12" s="1">
        <f t="shared" si="6"/>
        <v>44374</v>
      </c>
      <c r="G12" s="2">
        <f t="shared" si="7"/>
        <v>22528</v>
      </c>
      <c r="H12" s="3">
        <f t="shared" si="2"/>
        <v>66902</v>
      </c>
      <c r="I12" s="1">
        <f t="shared" si="8"/>
        <v>46422</v>
      </c>
      <c r="J12" s="2">
        <f t="shared" si="9"/>
        <v>26624</v>
      </c>
      <c r="K12" s="3">
        <f t="shared" si="3"/>
        <v>73046</v>
      </c>
    </row>
    <row r="13" spans="1:11" x14ac:dyDescent="0.2">
      <c r="A13" s="1">
        <v>12</v>
      </c>
      <c r="B13" s="3">
        <f t="shared" si="0"/>
        <v>6144</v>
      </c>
      <c r="C13" s="1">
        <f t="shared" si="4"/>
        <v>92832</v>
      </c>
      <c r="D13" s="2">
        <f t="shared" si="5"/>
        <v>40964</v>
      </c>
      <c r="E13" s="3">
        <f t="shared" si="1"/>
        <v>133796</v>
      </c>
      <c r="F13" s="1">
        <f t="shared" si="6"/>
        <v>96940</v>
      </c>
      <c r="G13" s="2">
        <f t="shared" si="7"/>
        <v>49152</v>
      </c>
      <c r="H13" s="3">
        <f t="shared" si="2"/>
        <v>146092</v>
      </c>
      <c r="I13" s="1">
        <f t="shared" si="8"/>
        <v>101034</v>
      </c>
      <c r="J13" s="2">
        <f t="shared" si="9"/>
        <v>57344</v>
      </c>
      <c r="K13" s="3">
        <f t="shared" si="3"/>
        <v>158378</v>
      </c>
    </row>
    <row r="14" spans="1:11" x14ac:dyDescent="0.2">
      <c r="A14" s="1">
        <v>13</v>
      </c>
      <c r="B14" s="3">
        <f t="shared" si="0"/>
        <v>12288</v>
      </c>
      <c r="C14" s="1">
        <f t="shared" si="4"/>
        <v>202058</v>
      </c>
      <c r="D14" s="2">
        <f t="shared" si="5"/>
        <v>90116</v>
      </c>
      <c r="E14" s="3">
        <f t="shared" si="1"/>
        <v>292174</v>
      </c>
      <c r="F14" s="1">
        <f t="shared" si="6"/>
        <v>210262</v>
      </c>
      <c r="G14" s="2">
        <f t="shared" si="7"/>
        <v>106496</v>
      </c>
      <c r="H14" s="3">
        <f t="shared" si="2"/>
        <v>316758</v>
      </c>
      <c r="I14" s="1">
        <f t="shared" si="8"/>
        <v>218454</v>
      </c>
      <c r="J14" s="2">
        <f t="shared" si="9"/>
        <v>122880</v>
      </c>
      <c r="K14" s="3">
        <f t="shared" si="3"/>
        <v>341334</v>
      </c>
    </row>
    <row r="15" spans="1:11" x14ac:dyDescent="0.2">
      <c r="A15" s="1">
        <v>14</v>
      </c>
      <c r="B15" s="3">
        <f t="shared" si="0"/>
        <v>24576</v>
      </c>
      <c r="C15" s="1">
        <f t="shared" si="4"/>
        <v>436894</v>
      </c>
      <c r="D15" s="2">
        <f t="shared" si="5"/>
        <v>196612</v>
      </c>
      <c r="E15" s="3">
        <f t="shared" si="1"/>
        <v>633506</v>
      </c>
      <c r="F15" s="1">
        <f t="shared" si="6"/>
        <v>453292</v>
      </c>
      <c r="G15" s="2">
        <f t="shared" si="7"/>
        <v>229376</v>
      </c>
      <c r="H15" s="3">
        <f t="shared" si="2"/>
        <v>682668</v>
      </c>
      <c r="I15" s="1">
        <f t="shared" si="8"/>
        <v>469674</v>
      </c>
      <c r="J15" s="2">
        <f t="shared" si="9"/>
        <v>262144</v>
      </c>
      <c r="K15" s="3">
        <f t="shared" si="3"/>
        <v>731818</v>
      </c>
    </row>
    <row r="16" spans="1:11" x14ac:dyDescent="0.2">
      <c r="A16" s="1">
        <v>15</v>
      </c>
      <c r="B16" s="3">
        <f t="shared" si="0"/>
        <v>49152</v>
      </c>
      <c r="C16" s="1">
        <f t="shared" si="4"/>
        <v>939336</v>
      </c>
      <c r="D16" s="2">
        <f t="shared" si="5"/>
        <v>425988</v>
      </c>
      <c r="E16" s="3">
        <f t="shared" si="1"/>
        <v>1365324</v>
      </c>
      <c r="F16" s="1">
        <f t="shared" si="6"/>
        <v>972118</v>
      </c>
      <c r="G16" s="2">
        <f t="shared" si="7"/>
        <v>491520</v>
      </c>
      <c r="H16" s="3">
        <f t="shared" si="2"/>
        <v>1463638</v>
      </c>
      <c r="I16" s="1">
        <f t="shared" si="8"/>
        <v>1004886</v>
      </c>
      <c r="J16" s="2">
        <f t="shared" si="9"/>
        <v>557056</v>
      </c>
      <c r="K16" s="3">
        <f t="shared" si="3"/>
        <v>1561942</v>
      </c>
    </row>
    <row r="17" spans="1:11" x14ac:dyDescent="0.2">
      <c r="A17" s="1">
        <v>16</v>
      </c>
      <c r="B17" s="3">
        <f t="shared" si="0"/>
        <v>98304</v>
      </c>
      <c r="C17" s="1">
        <f t="shared" si="4"/>
        <v>2009756</v>
      </c>
      <c r="D17" s="2">
        <f t="shared" si="5"/>
        <v>917508</v>
      </c>
      <c r="E17" s="3">
        <f t="shared" si="1"/>
        <v>2927264</v>
      </c>
      <c r="F17" s="1">
        <f t="shared" si="6"/>
        <v>2075308</v>
      </c>
      <c r="G17" s="2">
        <f t="shared" si="7"/>
        <v>1048576</v>
      </c>
      <c r="H17" s="3">
        <f t="shared" si="2"/>
        <v>3123884</v>
      </c>
      <c r="I17" s="1">
        <f t="shared" si="8"/>
        <v>2140842</v>
      </c>
      <c r="J17" s="2">
        <f t="shared" si="9"/>
        <v>1179648</v>
      </c>
      <c r="K17" s="3">
        <f t="shared" si="3"/>
        <v>3320490</v>
      </c>
    </row>
    <row r="18" spans="1:11" x14ac:dyDescent="0.2">
      <c r="A18" s="1">
        <v>17</v>
      </c>
      <c r="B18" s="3">
        <f t="shared" si="0"/>
        <v>196608</v>
      </c>
      <c r="C18" s="1">
        <f t="shared" si="4"/>
        <v>4281670</v>
      </c>
      <c r="D18" s="2">
        <f t="shared" si="5"/>
        <v>1966084</v>
      </c>
      <c r="E18" s="3">
        <f t="shared" si="1"/>
        <v>6247754</v>
      </c>
      <c r="F18" s="1">
        <f t="shared" si="6"/>
        <v>4412758</v>
      </c>
      <c r="G18" s="2">
        <f t="shared" si="7"/>
        <v>2228224</v>
      </c>
      <c r="H18" s="3">
        <f t="shared" si="2"/>
        <v>6640982</v>
      </c>
      <c r="I18" s="1">
        <f t="shared" si="8"/>
        <v>4543830</v>
      </c>
      <c r="J18" s="2">
        <f t="shared" si="9"/>
        <v>2490368</v>
      </c>
      <c r="K18" s="3">
        <f t="shared" si="3"/>
        <v>7034198</v>
      </c>
    </row>
    <row r="19" spans="1:11" x14ac:dyDescent="0.2">
      <c r="A19" s="1">
        <v>18</v>
      </c>
      <c r="B19" s="3">
        <f t="shared" si="0"/>
        <v>393216</v>
      </c>
      <c r="C19" s="1">
        <f t="shared" si="4"/>
        <v>9087642</v>
      </c>
      <c r="D19" s="2">
        <f t="shared" si="5"/>
        <v>4194308</v>
      </c>
      <c r="E19" s="3">
        <f t="shared" si="1"/>
        <v>13281950</v>
      </c>
      <c r="F19" s="1">
        <f t="shared" si="6"/>
        <v>9349804</v>
      </c>
      <c r="G19" s="2">
        <f t="shared" si="7"/>
        <v>4718592</v>
      </c>
      <c r="H19" s="3">
        <f t="shared" si="2"/>
        <v>14068396</v>
      </c>
      <c r="I19" s="1">
        <f t="shared" si="8"/>
        <v>9611946</v>
      </c>
      <c r="J19" s="2">
        <f t="shared" si="9"/>
        <v>5242880</v>
      </c>
      <c r="K19" s="3">
        <f t="shared" si="3"/>
        <v>14854826</v>
      </c>
    </row>
    <row r="20" spans="1:11" x14ac:dyDescent="0.2">
      <c r="A20" s="1">
        <v>19</v>
      </c>
      <c r="B20" s="3">
        <f t="shared" si="0"/>
        <v>786432</v>
      </c>
      <c r="C20" s="1">
        <f t="shared" si="4"/>
        <v>19223876</v>
      </c>
      <c r="D20" s="2">
        <f t="shared" si="5"/>
        <v>8912900</v>
      </c>
      <c r="E20" s="3">
        <f t="shared" si="1"/>
        <v>28136776</v>
      </c>
      <c r="F20" s="1">
        <f t="shared" si="6"/>
        <v>19748182</v>
      </c>
      <c r="G20" s="2">
        <f t="shared" si="7"/>
        <v>9961472</v>
      </c>
      <c r="H20" s="3">
        <f t="shared" si="2"/>
        <v>29709654</v>
      </c>
      <c r="I20" s="1">
        <f t="shared" si="8"/>
        <v>20272470</v>
      </c>
      <c r="J20" s="2">
        <f t="shared" si="9"/>
        <v>11010048</v>
      </c>
      <c r="K20" s="3">
        <f t="shared" si="3"/>
        <v>31282518</v>
      </c>
    </row>
    <row r="21" spans="1:11" ht="17" thickBot="1" x14ac:dyDescent="0.25">
      <c r="A21" s="4">
        <v>20</v>
      </c>
      <c r="B21" s="6">
        <f t="shared" si="0"/>
        <v>1572864</v>
      </c>
      <c r="C21" s="4">
        <f t="shared" si="4"/>
        <v>40544920</v>
      </c>
      <c r="D21" s="5">
        <f t="shared" si="5"/>
        <v>18874372</v>
      </c>
      <c r="E21" s="6">
        <f t="shared" si="1"/>
        <v>59419292</v>
      </c>
      <c r="F21" s="4">
        <f t="shared" si="6"/>
        <v>41593516</v>
      </c>
      <c r="G21" s="5">
        <f t="shared" si="7"/>
        <v>20971520</v>
      </c>
      <c r="H21" s="6">
        <f t="shared" si="2"/>
        <v>62565036</v>
      </c>
      <c r="I21" s="4">
        <f>2*F20+2*B21-2</f>
        <v>42642090</v>
      </c>
      <c r="J21" s="5">
        <f>2*G20+2*B21</f>
        <v>23068672</v>
      </c>
      <c r="K21" s="6">
        <f t="shared" si="3"/>
        <v>65710762</v>
      </c>
    </row>
    <row r="23" spans="1:11" x14ac:dyDescent="0.2">
      <c r="A23" t="s">
        <v>60</v>
      </c>
      <c r="B23" s="30">
        <v>1.3333539963690899</v>
      </c>
      <c r="C23" t="s">
        <v>63</v>
      </c>
      <c r="D23" s="30">
        <v>-1.66927409228357</v>
      </c>
    </row>
    <row r="24" spans="1:11" x14ac:dyDescent="0.2">
      <c r="A24" t="s">
        <v>61</v>
      </c>
      <c r="B24" s="30">
        <v>0.66666340837346805</v>
      </c>
      <c r="C24" t="s">
        <v>64</v>
      </c>
      <c r="D24" s="30">
        <v>-1.72318864280373</v>
      </c>
    </row>
    <row r="25" spans="1:11" x14ac:dyDescent="0.2">
      <c r="A25" t="s">
        <v>62</v>
      </c>
      <c r="B25" s="30">
        <v>2.0000278952336501</v>
      </c>
      <c r="C25" t="s">
        <v>65</v>
      </c>
      <c r="D25" s="30">
        <v>-3.39246273447757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56" workbookViewId="0">
      <selection activeCell="E5" sqref="E5"/>
    </sheetView>
  </sheetViews>
  <sheetFormatPr baseColWidth="10" defaultRowHeight="16" x14ac:dyDescent="0.2"/>
  <cols>
    <col min="2" max="2" width="11.6640625" bestFit="1" customWidth="1"/>
    <col min="4" max="4" width="11.33203125" bestFit="1" customWidth="1"/>
  </cols>
  <sheetData>
    <row r="1" spans="1:11" s="16" customFormat="1" ht="17" thickBot="1" x14ac:dyDescent="0.25">
      <c r="A1" s="17" t="s">
        <v>25</v>
      </c>
      <c r="B1" s="19" t="s">
        <v>0</v>
      </c>
      <c r="C1" s="17" t="s">
        <v>47</v>
      </c>
      <c r="D1" s="18" t="s">
        <v>48</v>
      </c>
      <c r="E1" s="19" t="s">
        <v>32</v>
      </c>
      <c r="F1" s="17" t="s">
        <v>49</v>
      </c>
      <c r="G1" s="18" t="s">
        <v>50</v>
      </c>
      <c r="H1" s="19" t="s">
        <v>33</v>
      </c>
      <c r="I1" s="17" t="s">
        <v>51</v>
      </c>
      <c r="J1" s="18" t="s">
        <v>52</v>
      </c>
      <c r="K1" s="19" t="s">
        <v>34</v>
      </c>
    </row>
    <row r="2" spans="1:11" x14ac:dyDescent="0.2">
      <c r="A2" s="1">
        <v>1</v>
      </c>
      <c r="B2" s="3">
        <f t="shared" ref="B2:B21" si="0">5*POWER(2,A2-1)</f>
        <v>5</v>
      </c>
      <c r="C2" s="1">
        <v>8</v>
      </c>
      <c r="D2" s="2">
        <v>8</v>
      </c>
      <c r="E2" s="3">
        <f>C2+D2</f>
        <v>16</v>
      </c>
      <c r="F2" s="1">
        <v>12</v>
      </c>
      <c r="G2" s="2">
        <v>8</v>
      </c>
      <c r="H2" s="3">
        <f>F2+G2</f>
        <v>20</v>
      </c>
      <c r="I2" s="1">
        <v>20</v>
      </c>
      <c r="J2" s="2">
        <v>18</v>
      </c>
      <c r="K2" s="3">
        <f>I2+J2</f>
        <v>38</v>
      </c>
    </row>
    <row r="3" spans="1:11" x14ac:dyDescent="0.2">
      <c r="A3" s="1">
        <v>2</v>
      </c>
      <c r="B3" s="3">
        <f t="shared" si="0"/>
        <v>10</v>
      </c>
      <c r="C3" s="1">
        <f>C2+F2+B3-2</f>
        <v>28</v>
      </c>
      <c r="D3" s="2">
        <f>D2+G2</f>
        <v>16</v>
      </c>
      <c r="E3" s="3">
        <f t="shared" ref="E3:E21" si="1">E2+H2+B3 -2</f>
        <v>44</v>
      </c>
      <c r="F3" s="1">
        <f>F2+I2+B3</f>
        <v>42</v>
      </c>
      <c r="G3" s="2">
        <f>G2+J2</f>
        <v>26</v>
      </c>
      <c r="H3" s="3">
        <f t="shared" ref="H3:H21" si="2">H2+K2+B3</f>
        <v>68</v>
      </c>
      <c r="I3" s="1">
        <f>2*F2+2*B3-2</f>
        <v>42</v>
      </c>
      <c r="J3" s="2">
        <f>2*G2+2*B3</f>
        <v>36</v>
      </c>
      <c r="K3" s="3">
        <f t="shared" ref="K3:K21" si="3">H2+H2+4*B3-2</f>
        <v>78</v>
      </c>
    </row>
    <row r="4" spans="1:11" x14ac:dyDescent="0.2">
      <c r="A4" s="1">
        <v>3</v>
      </c>
      <c r="B4" s="3">
        <f t="shared" si="0"/>
        <v>20</v>
      </c>
      <c r="C4" s="1">
        <f t="shared" ref="C4:C21" si="4">C3+F3+B4-2</f>
        <v>88</v>
      </c>
      <c r="D4" s="2">
        <f t="shared" ref="D4:D21" si="5">D3+G3</f>
        <v>42</v>
      </c>
      <c r="E4" s="3">
        <f t="shared" si="1"/>
        <v>130</v>
      </c>
      <c r="F4" s="1">
        <f t="shared" ref="F4:F21" si="6">F3+I3+B4</f>
        <v>104</v>
      </c>
      <c r="G4" s="2">
        <f t="shared" ref="G4:G21" si="7">G3+J3</f>
        <v>62</v>
      </c>
      <c r="H4" s="3">
        <f t="shared" si="2"/>
        <v>166</v>
      </c>
      <c r="I4" s="1">
        <f t="shared" ref="I4:I20" si="8">2*F3+2*B4-2</f>
        <v>122</v>
      </c>
      <c r="J4" s="2">
        <f t="shared" ref="J4:J20" si="9">2*G3+2*B4</f>
        <v>92</v>
      </c>
      <c r="K4" s="3">
        <f t="shared" si="3"/>
        <v>214</v>
      </c>
    </row>
    <row r="5" spans="1:11" x14ac:dyDescent="0.2">
      <c r="A5" s="1">
        <v>4</v>
      </c>
      <c r="B5" s="3">
        <f t="shared" si="0"/>
        <v>40</v>
      </c>
      <c r="C5" s="1">
        <f t="shared" si="4"/>
        <v>230</v>
      </c>
      <c r="D5" s="2">
        <f t="shared" si="5"/>
        <v>104</v>
      </c>
      <c r="E5" s="3">
        <f t="shared" si="1"/>
        <v>334</v>
      </c>
      <c r="F5" s="1">
        <f t="shared" si="6"/>
        <v>266</v>
      </c>
      <c r="G5" s="2">
        <f t="shared" si="7"/>
        <v>154</v>
      </c>
      <c r="H5" s="3">
        <f t="shared" si="2"/>
        <v>420</v>
      </c>
      <c r="I5" s="1">
        <f t="shared" si="8"/>
        <v>286</v>
      </c>
      <c r="J5" s="2">
        <f t="shared" si="9"/>
        <v>204</v>
      </c>
      <c r="K5" s="3">
        <f t="shared" si="3"/>
        <v>490</v>
      </c>
    </row>
    <row r="6" spans="1:11" x14ac:dyDescent="0.2">
      <c r="A6" s="1">
        <v>5</v>
      </c>
      <c r="B6" s="3">
        <f t="shared" si="0"/>
        <v>80</v>
      </c>
      <c r="C6" s="1">
        <f t="shared" si="4"/>
        <v>574</v>
      </c>
      <c r="D6" s="2">
        <f t="shared" si="5"/>
        <v>258</v>
      </c>
      <c r="E6" s="3">
        <f t="shared" si="1"/>
        <v>832</v>
      </c>
      <c r="F6" s="1">
        <f t="shared" si="6"/>
        <v>632</v>
      </c>
      <c r="G6" s="2">
        <f t="shared" si="7"/>
        <v>358</v>
      </c>
      <c r="H6" s="3">
        <f t="shared" si="2"/>
        <v>990</v>
      </c>
      <c r="I6" s="1">
        <f t="shared" si="8"/>
        <v>690</v>
      </c>
      <c r="J6" s="2">
        <f t="shared" si="9"/>
        <v>468</v>
      </c>
      <c r="K6" s="3">
        <f t="shared" si="3"/>
        <v>1158</v>
      </c>
    </row>
    <row r="7" spans="1:11" x14ac:dyDescent="0.2">
      <c r="A7" s="1">
        <v>6</v>
      </c>
      <c r="B7" s="3">
        <f t="shared" si="0"/>
        <v>160</v>
      </c>
      <c r="C7" s="1">
        <f t="shared" si="4"/>
        <v>1364</v>
      </c>
      <c r="D7" s="2">
        <f t="shared" si="5"/>
        <v>616</v>
      </c>
      <c r="E7" s="3">
        <f t="shared" si="1"/>
        <v>1980</v>
      </c>
      <c r="F7" s="1">
        <f t="shared" si="6"/>
        <v>1482</v>
      </c>
      <c r="G7" s="2">
        <f t="shared" si="7"/>
        <v>826</v>
      </c>
      <c r="H7" s="3">
        <f t="shared" si="2"/>
        <v>2308</v>
      </c>
      <c r="I7" s="1">
        <f t="shared" si="8"/>
        <v>1582</v>
      </c>
      <c r="J7" s="2">
        <f t="shared" si="9"/>
        <v>1036</v>
      </c>
      <c r="K7" s="3">
        <f t="shared" si="3"/>
        <v>2618</v>
      </c>
    </row>
    <row r="8" spans="1:11" x14ac:dyDescent="0.2">
      <c r="A8" s="1">
        <v>7</v>
      </c>
      <c r="B8" s="3">
        <f t="shared" si="0"/>
        <v>320</v>
      </c>
      <c r="C8" s="1">
        <f t="shared" si="4"/>
        <v>3164</v>
      </c>
      <c r="D8" s="2">
        <f t="shared" si="5"/>
        <v>1442</v>
      </c>
      <c r="E8" s="3">
        <f t="shared" si="1"/>
        <v>4606</v>
      </c>
      <c r="F8" s="1">
        <f t="shared" si="6"/>
        <v>3384</v>
      </c>
      <c r="G8" s="2">
        <f t="shared" si="7"/>
        <v>1862</v>
      </c>
      <c r="H8" s="3">
        <f t="shared" si="2"/>
        <v>5246</v>
      </c>
      <c r="I8" s="1">
        <f t="shared" si="8"/>
        <v>3602</v>
      </c>
      <c r="J8" s="2">
        <f t="shared" si="9"/>
        <v>2292</v>
      </c>
      <c r="K8" s="3">
        <f t="shared" si="3"/>
        <v>5894</v>
      </c>
    </row>
    <row r="9" spans="1:11" x14ac:dyDescent="0.2">
      <c r="A9" s="1">
        <v>8</v>
      </c>
      <c r="B9" s="3">
        <f t="shared" si="0"/>
        <v>640</v>
      </c>
      <c r="C9" s="1">
        <f t="shared" si="4"/>
        <v>7186</v>
      </c>
      <c r="D9" s="2">
        <f t="shared" si="5"/>
        <v>3304</v>
      </c>
      <c r="E9" s="3">
        <f t="shared" si="1"/>
        <v>10490</v>
      </c>
      <c r="F9" s="1">
        <f t="shared" si="6"/>
        <v>7626</v>
      </c>
      <c r="G9" s="2">
        <f t="shared" si="7"/>
        <v>4154</v>
      </c>
      <c r="H9" s="3">
        <f t="shared" si="2"/>
        <v>11780</v>
      </c>
      <c r="I9" s="1">
        <f t="shared" si="8"/>
        <v>8046</v>
      </c>
      <c r="J9" s="2">
        <f t="shared" si="9"/>
        <v>5004</v>
      </c>
      <c r="K9" s="3">
        <f t="shared" si="3"/>
        <v>13050</v>
      </c>
    </row>
    <row r="10" spans="1:11" x14ac:dyDescent="0.2">
      <c r="A10" s="1">
        <v>9</v>
      </c>
      <c r="B10" s="3">
        <f t="shared" si="0"/>
        <v>1280</v>
      </c>
      <c r="C10" s="1">
        <f t="shared" si="4"/>
        <v>16090</v>
      </c>
      <c r="D10" s="2">
        <f t="shared" si="5"/>
        <v>7458</v>
      </c>
      <c r="E10" s="3">
        <f t="shared" si="1"/>
        <v>23548</v>
      </c>
      <c r="F10" s="1">
        <f t="shared" si="6"/>
        <v>16952</v>
      </c>
      <c r="G10" s="2">
        <f t="shared" si="7"/>
        <v>9158</v>
      </c>
      <c r="H10" s="3">
        <f t="shared" si="2"/>
        <v>26110</v>
      </c>
      <c r="I10" s="1">
        <f t="shared" si="8"/>
        <v>17810</v>
      </c>
      <c r="J10" s="2">
        <f t="shared" si="9"/>
        <v>10868</v>
      </c>
      <c r="K10" s="3">
        <f t="shared" si="3"/>
        <v>28678</v>
      </c>
    </row>
    <row r="11" spans="1:11" x14ac:dyDescent="0.2">
      <c r="A11" s="1">
        <v>10</v>
      </c>
      <c r="B11" s="3">
        <f t="shared" si="0"/>
        <v>2560</v>
      </c>
      <c r="C11" s="1">
        <f t="shared" si="4"/>
        <v>35600</v>
      </c>
      <c r="D11" s="2">
        <f t="shared" si="5"/>
        <v>16616</v>
      </c>
      <c r="E11" s="3">
        <f t="shared" si="1"/>
        <v>52216</v>
      </c>
      <c r="F11" s="1">
        <f t="shared" si="6"/>
        <v>37322</v>
      </c>
      <c r="G11" s="2">
        <f t="shared" si="7"/>
        <v>20026</v>
      </c>
      <c r="H11" s="3">
        <f t="shared" si="2"/>
        <v>57348</v>
      </c>
      <c r="I11" s="1">
        <f t="shared" si="8"/>
        <v>39022</v>
      </c>
      <c r="J11" s="2">
        <f t="shared" si="9"/>
        <v>23436</v>
      </c>
      <c r="K11" s="3">
        <f t="shared" si="3"/>
        <v>62458</v>
      </c>
    </row>
    <row r="12" spans="1:11" x14ac:dyDescent="0.2">
      <c r="A12" s="1">
        <v>11</v>
      </c>
      <c r="B12" s="3">
        <f t="shared" si="0"/>
        <v>5120</v>
      </c>
      <c r="C12" s="1">
        <f t="shared" si="4"/>
        <v>78040</v>
      </c>
      <c r="D12" s="2">
        <f t="shared" si="5"/>
        <v>36642</v>
      </c>
      <c r="E12" s="3">
        <f t="shared" si="1"/>
        <v>114682</v>
      </c>
      <c r="F12" s="1">
        <f t="shared" si="6"/>
        <v>81464</v>
      </c>
      <c r="G12" s="2">
        <f t="shared" si="7"/>
        <v>43462</v>
      </c>
      <c r="H12" s="3">
        <f t="shared" si="2"/>
        <v>124926</v>
      </c>
      <c r="I12" s="1">
        <f t="shared" si="8"/>
        <v>84882</v>
      </c>
      <c r="J12" s="2">
        <f t="shared" si="9"/>
        <v>50292</v>
      </c>
      <c r="K12" s="3">
        <f t="shared" si="3"/>
        <v>135174</v>
      </c>
    </row>
    <row r="13" spans="1:11" x14ac:dyDescent="0.2">
      <c r="A13" s="1">
        <v>12</v>
      </c>
      <c r="B13" s="3">
        <f t="shared" si="0"/>
        <v>10240</v>
      </c>
      <c r="C13" s="1">
        <f t="shared" si="4"/>
        <v>169742</v>
      </c>
      <c r="D13" s="2">
        <f t="shared" si="5"/>
        <v>80104</v>
      </c>
      <c r="E13" s="3">
        <f t="shared" si="1"/>
        <v>249846</v>
      </c>
      <c r="F13" s="1">
        <f t="shared" si="6"/>
        <v>176586</v>
      </c>
      <c r="G13" s="2">
        <f t="shared" si="7"/>
        <v>93754</v>
      </c>
      <c r="H13" s="3">
        <f t="shared" si="2"/>
        <v>270340</v>
      </c>
      <c r="I13" s="1">
        <f t="shared" si="8"/>
        <v>183406</v>
      </c>
      <c r="J13" s="2">
        <f t="shared" si="9"/>
        <v>107404</v>
      </c>
      <c r="K13" s="3">
        <f t="shared" si="3"/>
        <v>290810</v>
      </c>
    </row>
    <row r="14" spans="1:11" x14ac:dyDescent="0.2">
      <c r="A14" s="1">
        <v>13</v>
      </c>
      <c r="B14" s="3">
        <f t="shared" si="0"/>
        <v>20480</v>
      </c>
      <c r="C14" s="1">
        <f t="shared" si="4"/>
        <v>366806</v>
      </c>
      <c r="D14" s="2">
        <f t="shared" si="5"/>
        <v>173858</v>
      </c>
      <c r="E14" s="3">
        <f t="shared" si="1"/>
        <v>540664</v>
      </c>
      <c r="F14" s="1">
        <f t="shared" si="6"/>
        <v>380472</v>
      </c>
      <c r="G14" s="2">
        <f t="shared" si="7"/>
        <v>201158</v>
      </c>
      <c r="H14" s="3">
        <f t="shared" si="2"/>
        <v>581630</v>
      </c>
      <c r="I14" s="1">
        <f t="shared" si="8"/>
        <v>394130</v>
      </c>
      <c r="J14" s="2">
        <f t="shared" si="9"/>
        <v>228468</v>
      </c>
      <c r="K14" s="3">
        <f t="shared" si="3"/>
        <v>622598</v>
      </c>
    </row>
    <row r="15" spans="1:11" x14ac:dyDescent="0.2">
      <c r="A15" s="1">
        <v>14</v>
      </c>
      <c r="B15" s="3">
        <f t="shared" si="0"/>
        <v>40960</v>
      </c>
      <c r="C15" s="1">
        <f t="shared" si="4"/>
        <v>788236</v>
      </c>
      <c r="D15" s="2">
        <f t="shared" si="5"/>
        <v>375016</v>
      </c>
      <c r="E15" s="3">
        <f t="shared" si="1"/>
        <v>1163252</v>
      </c>
      <c r="F15" s="1">
        <f t="shared" si="6"/>
        <v>815562</v>
      </c>
      <c r="G15" s="2">
        <f t="shared" si="7"/>
        <v>429626</v>
      </c>
      <c r="H15" s="3">
        <f t="shared" si="2"/>
        <v>1245188</v>
      </c>
      <c r="I15" s="1">
        <f t="shared" si="8"/>
        <v>842862</v>
      </c>
      <c r="J15" s="2">
        <f t="shared" si="9"/>
        <v>484236</v>
      </c>
      <c r="K15" s="3">
        <f t="shared" si="3"/>
        <v>1327098</v>
      </c>
    </row>
    <row r="16" spans="1:11" x14ac:dyDescent="0.2">
      <c r="A16" s="1">
        <v>15</v>
      </c>
      <c r="B16" s="3">
        <f t="shared" si="0"/>
        <v>81920</v>
      </c>
      <c r="C16" s="1">
        <f t="shared" si="4"/>
        <v>1685716</v>
      </c>
      <c r="D16" s="2">
        <f t="shared" si="5"/>
        <v>804642</v>
      </c>
      <c r="E16" s="3">
        <f t="shared" si="1"/>
        <v>2490358</v>
      </c>
      <c r="F16" s="1">
        <f t="shared" si="6"/>
        <v>1740344</v>
      </c>
      <c r="G16" s="2">
        <f t="shared" si="7"/>
        <v>913862</v>
      </c>
      <c r="H16" s="3">
        <f t="shared" si="2"/>
        <v>2654206</v>
      </c>
      <c r="I16" s="1">
        <f t="shared" si="8"/>
        <v>1794962</v>
      </c>
      <c r="J16" s="2">
        <f t="shared" si="9"/>
        <v>1023092</v>
      </c>
      <c r="K16" s="3">
        <f t="shared" si="3"/>
        <v>2818054</v>
      </c>
    </row>
    <row r="17" spans="1:11" x14ac:dyDescent="0.2">
      <c r="A17" s="1">
        <v>16</v>
      </c>
      <c r="B17" s="3">
        <f t="shared" si="0"/>
        <v>163840</v>
      </c>
      <c r="C17" s="1">
        <f t="shared" si="4"/>
        <v>3589898</v>
      </c>
      <c r="D17" s="2">
        <f t="shared" si="5"/>
        <v>1718504</v>
      </c>
      <c r="E17" s="3">
        <f t="shared" si="1"/>
        <v>5308402</v>
      </c>
      <c r="F17" s="1">
        <f t="shared" si="6"/>
        <v>3699146</v>
      </c>
      <c r="G17" s="2">
        <f t="shared" si="7"/>
        <v>1936954</v>
      </c>
      <c r="H17" s="3">
        <f t="shared" si="2"/>
        <v>5636100</v>
      </c>
      <c r="I17" s="1">
        <f t="shared" si="8"/>
        <v>3808366</v>
      </c>
      <c r="J17" s="2">
        <f t="shared" si="9"/>
        <v>2155404</v>
      </c>
      <c r="K17" s="3">
        <f t="shared" si="3"/>
        <v>5963770</v>
      </c>
    </row>
    <row r="18" spans="1:11" x14ac:dyDescent="0.2">
      <c r="A18" s="1">
        <v>17</v>
      </c>
      <c r="B18" s="3">
        <f t="shared" si="0"/>
        <v>327680</v>
      </c>
      <c r="C18" s="1">
        <f t="shared" si="4"/>
        <v>7616722</v>
      </c>
      <c r="D18" s="2">
        <f t="shared" si="5"/>
        <v>3655458</v>
      </c>
      <c r="E18" s="3">
        <f t="shared" si="1"/>
        <v>11272180</v>
      </c>
      <c r="F18" s="1">
        <f t="shared" si="6"/>
        <v>7835192</v>
      </c>
      <c r="G18" s="2">
        <f t="shared" si="7"/>
        <v>4092358</v>
      </c>
      <c r="H18" s="3">
        <f t="shared" si="2"/>
        <v>11927550</v>
      </c>
      <c r="I18" s="1">
        <f t="shared" si="8"/>
        <v>8053650</v>
      </c>
      <c r="J18" s="2">
        <f t="shared" si="9"/>
        <v>4529268</v>
      </c>
      <c r="K18" s="3">
        <f t="shared" si="3"/>
        <v>12582918</v>
      </c>
    </row>
    <row r="19" spans="1:11" x14ac:dyDescent="0.2">
      <c r="A19" s="1">
        <v>18</v>
      </c>
      <c r="B19" s="3">
        <f t="shared" si="0"/>
        <v>655360</v>
      </c>
      <c r="C19" s="1">
        <f t="shared" si="4"/>
        <v>16107272</v>
      </c>
      <c r="D19" s="2">
        <f t="shared" si="5"/>
        <v>7747816</v>
      </c>
      <c r="E19" s="3">
        <f t="shared" si="1"/>
        <v>23855088</v>
      </c>
      <c r="F19" s="1">
        <f t="shared" si="6"/>
        <v>16544202</v>
      </c>
      <c r="G19" s="2">
        <f t="shared" si="7"/>
        <v>8621626</v>
      </c>
      <c r="H19" s="3">
        <f t="shared" si="2"/>
        <v>25165828</v>
      </c>
      <c r="I19" s="1">
        <f t="shared" si="8"/>
        <v>16981102</v>
      </c>
      <c r="J19" s="2">
        <f t="shared" si="9"/>
        <v>9495436</v>
      </c>
      <c r="K19" s="3">
        <f t="shared" si="3"/>
        <v>26476538</v>
      </c>
    </row>
    <row r="20" spans="1:11" x14ac:dyDescent="0.2">
      <c r="A20" s="1">
        <v>19</v>
      </c>
      <c r="B20" s="3">
        <f t="shared" si="0"/>
        <v>1310720</v>
      </c>
      <c r="C20" s="1">
        <f t="shared" si="4"/>
        <v>33962192</v>
      </c>
      <c r="D20" s="2">
        <f t="shared" si="5"/>
        <v>16369442</v>
      </c>
      <c r="E20" s="3">
        <f t="shared" si="1"/>
        <v>50331634</v>
      </c>
      <c r="F20" s="1">
        <f t="shared" si="6"/>
        <v>34836024</v>
      </c>
      <c r="G20" s="2">
        <f t="shared" si="7"/>
        <v>18117062</v>
      </c>
      <c r="H20" s="3">
        <f t="shared" si="2"/>
        <v>52953086</v>
      </c>
      <c r="I20" s="1">
        <f t="shared" si="8"/>
        <v>35709842</v>
      </c>
      <c r="J20" s="2">
        <f t="shared" si="9"/>
        <v>19864692</v>
      </c>
      <c r="K20" s="3">
        <f t="shared" si="3"/>
        <v>55574534</v>
      </c>
    </row>
    <row r="21" spans="1:11" ht="17" thickBot="1" x14ac:dyDescent="0.25">
      <c r="A21" s="4">
        <v>20</v>
      </c>
      <c r="B21" s="6">
        <f t="shared" si="0"/>
        <v>2621440</v>
      </c>
      <c r="C21" s="4">
        <f t="shared" si="4"/>
        <v>71419654</v>
      </c>
      <c r="D21" s="5">
        <f t="shared" si="5"/>
        <v>34486504</v>
      </c>
      <c r="E21" s="6">
        <f t="shared" si="1"/>
        <v>105906158</v>
      </c>
      <c r="F21" s="4">
        <f t="shared" si="6"/>
        <v>73167306</v>
      </c>
      <c r="G21" s="5">
        <f t="shared" si="7"/>
        <v>37981754</v>
      </c>
      <c r="H21" s="6">
        <f t="shared" si="2"/>
        <v>111149060</v>
      </c>
      <c r="I21" s="4">
        <f>2*F20+2*B21-2</f>
        <v>74914926</v>
      </c>
      <c r="J21" s="5">
        <f>2*G20+2*B21</f>
        <v>41477004</v>
      </c>
      <c r="K21" s="6">
        <f t="shared" si="3"/>
        <v>116391930</v>
      </c>
    </row>
    <row r="23" spans="1:11" x14ac:dyDescent="0.2">
      <c r="A23" t="s">
        <v>66</v>
      </c>
      <c r="B23" s="30">
        <v>1.33334808347802</v>
      </c>
      <c r="C23" t="s">
        <v>69</v>
      </c>
      <c r="D23" s="30">
        <v>-1.1851145105468299</v>
      </c>
    </row>
    <row r="24" spans="1:11" x14ac:dyDescent="0.2">
      <c r="A24" t="s">
        <v>67</v>
      </c>
      <c r="B24" s="30">
        <v>0.66666221630803202</v>
      </c>
      <c r="C24" t="s">
        <v>70</v>
      </c>
      <c r="D24" s="30">
        <v>-1.0589670125388899</v>
      </c>
    </row>
    <row r="25" spans="1:11" x14ac:dyDescent="0.2">
      <c r="A25" t="s">
        <v>68</v>
      </c>
      <c r="B25" s="30">
        <v>2.0000102997877098</v>
      </c>
      <c r="C25" t="s">
        <v>71</v>
      </c>
      <c r="D25" s="30">
        <v>-2.2440815231204199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14" sqref="B14:B18"/>
    </sheetView>
  </sheetViews>
  <sheetFormatPr baseColWidth="10" defaultRowHeight="16" x14ac:dyDescent="0.2"/>
  <cols>
    <col min="3" max="3" width="12" bestFit="1" customWidth="1"/>
  </cols>
  <sheetData>
    <row r="1" spans="1:3" ht="17" thickBot="1" x14ac:dyDescent="0.25">
      <c r="A1" s="20" t="s">
        <v>25</v>
      </c>
      <c r="B1" s="19" t="s">
        <v>0</v>
      </c>
      <c r="C1" s="16" t="s">
        <v>53</v>
      </c>
    </row>
    <row r="2" spans="1:3" x14ac:dyDescent="0.2">
      <c r="A2" s="14">
        <v>1</v>
      </c>
      <c r="B2" s="3">
        <f t="shared" ref="B2:B21" si="0">POWER(2,A2)</f>
        <v>2</v>
      </c>
      <c r="C2">
        <f>(3*B2/2 - 1)*8/1024^3</f>
        <v>1.4901161193847656E-8</v>
      </c>
    </row>
    <row r="3" spans="1:3" x14ac:dyDescent="0.2">
      <c r="A3" s="14">
        <v>2</v>
      </c>
      <c r="B3" s="3">
        <f t="shared" si="0"/>
        <v>4</v>
      </c>
      <c r="C3">
        <f t="shared" ref="C3:C21" si="1">(3*B3/2 - 1)*8/1024^3</f>
        <v>3.7252902984619141E-8</v>
      </c>
    </row>
    <row r="4" spans="1:3" x14ac:dyDescent="0.2">
      <c r="A4" s="14">
        <v>3</v>
      </c>
      <c r="B4" s="3">
        <f t="shared" si="0"/>
        <v>8</v>
      </c>
      <c r="C4">
        <f t="shared" si="1"/>
        <v>8.1956386566162109E-8</v>
      </c>
    </row>
    <row r="5" spans="1:3" x14ac:dyDescent="0.2">
      <c r="A5" s="14">
        <v>4</v>
      </c>
      <c r="B5" s="3">
        <f t="shared" si="0"/>
        <v>16</v>
      </c>
      <c r="C5">
        <f t="shared" si="1"/>
        <v>1.7136335372924805E-7</v>
      </c>
    </row>
    <row r="6" spans="1:3" x14ac:dyDescent="0.2">
      <c r="A6" s="14">
        <v>5</v>
      </c>
      <c r="B6" s="3">
        <f t="shared" si="0"/>
        <v>32</v>
      </c>
      <c r="C6">
        <f t="shared" si="1"/>
        <v>3.5017728805541992E-7</v>
      </c>
    </row>
    <row r="7" spans="1:3" x14ac:dyDescent="0.2">
      <c r="A7" s="14">
        <v>6</v>
      </c>
      <c r="B7" s="3">
        <f t="shared" si="0"/>
        <v>64</v>
      </c>
      <c r="C7">
        <f t="shared" si="1"/>
        <v>7.0780515670776367E-7</v>
      </c>
    </row>
    <row r="8" spans="1:3" x14ac:dyDescent="0.2">
      <c r="A8" s="14">
        <v>7</v>
      </c>
      <c r="B8" s="3">
        <f t="shared" si="0"/>
        <v>128</v>
      </c>
      <c r="C8">
        <f t="shared" si="1"/>
        <v>1.4230608940124512E-6</v>
      </c>
    </row>
    <row r="9" spans="1:3" x14ac:dyDescent="0.2">
      <c r="A9" s="14">
        <v>8</v>
      </c>
      <c r="B9" s="3">
        <f t="shared" si="0"/>
        <v>256</v>
      </c>
      <c r="C9">
        <f t="shared" si="1"/>
        <v>2.8535723686218262E-6</v>
      </c>
    </row>
    <row r="10" spans="1:3" x14ac:dyDescent="0.2">
      <c r="A10" s="14">
        <v>9</v>
      </c>
      <c r="B10" s="3">
        <f t="shared" si="0"/>
        <v>512</v>
      </c>
      <c r="C10">
        <f t="shared" si="1"/>
        <v>5.7145953178405762E-6</v>
      </c>
    </row>
    <row r="11" spans="1:3" x14ac:dyDescent="0.2">
      <c r="A11" s="14">
        <v>10</v>
      </c>
      <c r="B11" s="3">
        <f t="shared" si="0"/>
        <v>1024</v>
      </c>
      <c r="C11">
        <f t="shared" si="1"/>
        <v>1.1436641216278076E-5</v>
      </c>
    </row>
    <row r="12" spans="1:3" x14ac:dyDescent="0.2">
      <c r="A12" s="14">
        <v>11</v>
      </c>
      <c r="B12" s="3">
        <f t="shared" si="0"/>
        <v>2048</v>
      </c>
      <c r="C12">
        <f t="shared" si="1"/>
        <v>2.2880733013153076E-5</v>
      </c>
    </row>
    <row r="13" spans="1:3" x14ac:dyDescent="0.2">
      <c r="A13" s="14">
        <v>12</v>
      </c>
      <c r="B13" s="3">
        <f t="shared" si="0"/>
        <v>4096</v>
      </c>
      <c r="C13">
        <f t="shared" si="1"/>
        <v>4.5768916606903076E-5</v>
      </c>
    </row>
    <row r="14" spans="1:3" x14ac:dyDescent="0.2">
      <c r="A14" s="14">
        <v>13</v>
      </c>
      <c r="B14" s="3">
        <f t="shared" si="0"/>
        <v>8192</v>
      </c>
      <c r="C14">
        <f t="shared" si="1"/>
        <v>9.1545283794403076E-5</v>
      </c>
    </row>
    <row r="15" spans="1:3" x14ac:dyDescent="0.2">
      <c r="A15" s="14">
        <v>14</v>
      </c>
      <c r="B15" s="3">
        <f t="shared" si="0"/>
        <v>16384</v>
      </c>
      <c r="C15">
        <f t="shared" si="1"/>
        <v>1.8309801816940308E-4</v>
      </c>
    </row>
    <row r="16" spans="1:3" x14ac:dyDescent="0.2">
      <c r="A16" s="14">
        <v>15</v>
      </c>
      <c r="B16" s="3">
        <f t="shared" si="0"/>
        <v>32768</v>
      </c>
      <c r="C16">
        <f t="shared" si="1"/>
        <v>3.6620348691940308E-4</v>
      </c>
    </row>
    <row r="17" spans="1:3" x14ac:dyDescent="0.2">
      <c r="A17" s="14">
        <v>16</v>
      </c>
      <c r="B17" s="3">
        <f t="shared" si="0"/>
        <v>65536</v>
      </c>
      <c r="C17">
        <f t="shared" si="1"/>
        <v>7.3241442441940308E-4</v>
      </c>
    </row>
    <row r="18" spans="1:3" x14ac:dyDescent="0.2">
      <c r="A18" s="14">
        <v>17</v>
      </c>
      <c r="B18" s="3">
        <f t="shared" si="0"/>
        <v>131072</v>
      </c>
      <c r="C18">
        <f t="shared" si="1"/>
        <v>1.4648362994194031E-3</v>
      </c>
    </row>
    <row r="19" spans="1:3" x14ac:dyDescent="0.2">
      <c r="A19" s="14">
        <v>18</v>
      </c>
      <c r="B19" s="3">
        <f t="shared" si="0"/>
        <v>262144</v>
      </c>
      <c r="C19">
        <f t="shared" si="1"/>
        <v>2.9296800494194031E-3</v>
      </c>
    </row>
    <row r="20" spans="1:3" x14ac:dyDescent="0.2">
      <c r="A20" s="14">
        <v>19</v>
      </c>
      <c r="B20" s="3">
        <f t="shared" si="0"/>
        <v>524288</v>
      </c>
      <c r="C20">
        <f t="shared" si="1"/>
        <v>5.8593675494194031E-3</v>
      </c>
    </row>
    <row r="21" spans="1:3" ht="17" thickBot="1" x14ac:dyDescent="0.25">
      <c r="A21" s="15">
        <v>20</v>
      </c>
      <c r="B21" s="6">
        <f t="shared" si="0"/>
        <v>1048576</v>
      </c>
      <c r="C21">
        <f t="shared" si="1"/>
        <v>1.1718742549419403E-2</v>
      </c>
    </row>
    <row r="22" spans="1:3" ht="17" thickBot="1" x14ac:dyDescent="0.25"/>
    <row r="23" spans="1:3" x14ac:dyDescent="0.2">
      <c r="A23" s="22" t="s">
        <v>25</v>
      </c>
      <c r="B23" s="23" t="s">
        <v>0</v>
      </c>
      <c r="C23" s="24" t="s">
        <v>53</v>
      </c>
    </row>
    <row r="24" spans="1:3" x14ac:dyDescent="0.2">
      <c r="A24" s="25">
        <v>13</v>
      </c>
      <c r="B24" s="21">
        <f t="shared" ref="B24:B28" si="2">POWER(2,A24)</f>
        <v>8192</v>
      </c>
      <c r="C24" s="26">
        <f t="shared" ref="C24:C28" si="3">(3*B24/2 - 1)*8/1024^3</f>
        <v>9.1545283794403076E-5</v>
      </c>
    </row>
    <row r="25" spans="1:3" x14ac:dyDescent="0.2">
      <c r="A25" s="25">
        <v>14</v>
      </c>
      <c r="B25" s="21">
        <f t="shared" si="2"/>
        <v>16384</v>
      </c>
      <c r="C25" s="26">
        <f t="shared" si="3"/>
        <v>1.8309801816940308E-4</v>
      </c>
    </row>
    <row r="26" spans="1:3" x14ac:dyDescent="0.2">
      <c r="A26" s="25">
        <v>15</v>
      </c>
      <c r="B26" s="21">
        <f t="shared" si="2"/>
        <v>32768</v>
      </c>
      <c r="C26" s="26">
        <f t="shared" si="3"/>
        <v>3.6620348691940308E-4</v>
      </c>
    </row>
    <row r="27" spans="1:3" x14ac:dyDescent="0.2">
      <c r="A27" s="25">
        <v>16</v>
      </c>
      <c r="B27" s="21">
        <f t="shared" si="2"/>
        <v>65536</v>
      </c>
      <c r="C27" s="26">
        <f t="shared" si="3"/>
        <v>7.3241442441940308E-4</v>
      </c>
    </row>
    <row r="28" spans="1:3" ht="17" thickBot="1" x14ac:dyDescent="0.25">
      <c r="A28" s="27">
        <v>17</v>
      </c>
      <c r="B28" s="28">
        <f t="shared" si="2"/>
        <v>131072</v>
      </c>
      <c r="C28" s="29">
        <f t="shared" si="3"/>
        <v>1.4648362994194031E-3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DvS Timing</vt:lpstr>
      <vt:lpstr>DvS</vt:lpstr>
      <vt:lpstr>2N</vt:lpstr>
      <vt:lpstr>3N</vt:lpstr>
      <vt:lpstr>5N</vt:lpstr>
      <vt:lpstr>StoreageInfo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2016-04-23T15:01:10Z</dcterms:created>
  <dcterms:modified xsi:type="dcterms:W3CDTF">2016-04-25T21:15:36Z</dcterms:modified>
</cp:coreProperties>
</file>