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899A0EE6-BD8F-4A8F-95CD-4B5BBEB46931}" xr6:coauthVersionLast="47" xr6:coauthVersionMax="47" xr10:uidLastSave="{00000000-0000-0000-0000-000000000000}"/>
  <bookViews>
    <workbookView xWindow="2868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E9" i="11" s="1"/>
  <c r="H7" i="11"/>
  <c r="E10" i="11" l="1"/>
  <c r="F10" i="11" s="1"/>
  <c r="E21" i="11"/>
  <c r="E11" i="11"/>
  <c r="F11" i="11" s="1"/>
  <c r="E12" i="11" s="1"/>
  <c r="F12" i="11" s="1"/>
  <c r="E14" i="11" s="1"/>
  <c r="F9" i="11"/>
  <c r="F14" i="11" l="1"/>
  <c r="E15" i="11"/>
  <c r="F15" i="11" s="1"/>
  <c r="F21" i="11"/>
  <c r="E22" i="11"/>
  <c r="I5" i="11"/>
  <c r="H25" i="11"/>
  <c r="H11" i="11"/>
  <c r="E23" i="11" l="1"/>
  <c r="F22" i="11"/>
  <c r="E16" i="11"/>
  <c r="F16" i="11" s="1"/>
  <c r="E17" i="11"/>
  <c r="I6" i="11"/>
  <c r="F17" i="11" l="1"/>
  <c r="E18" i="11"/>
  <c r="H17" i="11"/>
  <c r="E24" i="11"/>
  <c r="F23" i="11"/>
  <c r="H23" i="11"/>
  <c r="H22" i="11"/>
  <c r="H20" i="11"/>
  <c r="H12" i="11"/>
  <c r="H10" i="11"/>
  <c r="J5" i="11"/>
  <c r="K5" i="11" s="1"/>
  <c r="L5" i="11" s="1"/>
  <c r="M5" i="11" s="1"/>
  <c r="N5" i="11" s="1"/>
  <c r="O5" i="11" s="1"/>
  <c r="P5" i="11" s="1"/>
  <c r="I4" i="11"/>
  <c r="E19" i="11" l="1"/>
  <c r="F18" i="11"/>
  <c r="H18" i="11"/>
  <c r="F24" i="11"/>
  <c r="H24" i="11" s="1"/>
  <c r="E26" i="11"/>
  <c r="H21" i="11"/>
  <c r="H13" i="11"/>
  <c r="H8" i="11"/>
  <c r="H9" i="11"/>
  <c r="P4" i="11"/>
  <c r="Q5" i="11"/>
  <c r="R5" i="11" s="1"/>
  <c r="S5" i="11" s="1"/>
  <c r="T5" i="11" s="1"/>
  <c r="U5" i="11" s="1"/>
  <c r="V5" i="11" s="1"/>
  <c r="W5" i="11" s="1"/>
  <c r="J6" i="11"/>
  <c r="F26" i="11" l="1"/>
  <c r="H26" i="11" s="1"/>
  <c r="E27" i="11"/>
  <c r="F19" i="11"/>
  <c r="H19" i="11" s="1"/>
  <c r="H16" i="11"/>
  <c r="H15" i="11"/>
  <c r="H14" i="11"/>
  <c r="W4" i="11"/>
  <c r="X5" i="11"/>
  <c r="Y5" i="11" s="1"/>
  <c r="Z5" i="11" s="1"/>
  <c r="AA5" i="11" s="1"/>
  <c r="AB5" i="11" s="1"/>
  <c r="AC5" i="11" s="1"/>
  <c r="AD5" i="11" s="1"/>
  <c r="K6" i="11"/>
  <c r="F27" i="11" l="1"/>
  <c r="E28" i="11" s="1"/>
  <c r="AE5" i="11"/>
  <c r="AF5" i="11" s="1"/>
  <c r="AG5" i="11" s="1"/>
  <c r="AH5" i="11" s="1"/>
  <c r="AI5" i="11" s="1"/>
  <c r="AJ5" i="11" s="1"/>
  <c r="AD4" i="11"/>
  <c r="L6" i="11"/>
  <c r="H27" i="11" l="1"/>
  <c r="E29" i="11"/>
  <c r="F28" i="11"/>
  <c r="H28" i="11" s="1"/>
  <c r="M6" i="11"/>
  <c r="F29" i="11" l="1"/>
  <c r="E30" i="11" s="1"/>
  <c r="N6" i="11"/>
  <c r="H29" i="11" l="1"/>
  <c r="F30" i="11"/>
  <c r="H30" i="11" s="1"/>
  <c r="O6" i="1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<sst xmlns="http://schemas.openxmlformats.org/spreadsheetml/2006/main" count="62" uniqueCount="60">
  <si>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</si>
  <si>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</si>
  <si>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</si>
  <si>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</si>
  <si>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</si>
  <si>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</si>
  <si>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</si>
  <si>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</si>
  <si>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</si>
  <si>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</si>
  <si>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</si>
  <si>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</si>
  <si>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</si>
  <si>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</si>
  <si>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</si>
  <si>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</si>
  <si>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</si>
  <si>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</si>
  <si>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</si>
  <si>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</si>
  <si>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</si>
  <si>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</si>
  <si>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</si>
  <si>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</si>
  <si>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</si>
  <si>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</si>
  <si>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</si>
  <si>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</si>
  <si>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</si>
  <si>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</si>
  <si>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</si>
  <si>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</si>
  <si>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</si>
  <si>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</si>
  <si>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</si>
  <si>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Project Planning</t>
  </si>
  <si>
    <t>specification doc ver 1.0</t>
  </si>
  <si>
    <t>Gantt</t>
  </si>
  <si>
    <t>ERD</t>
  </si>
  <si>
    <t>S2T</t>
  </si>
  <si>
    <t>ETL process</t>
  </si>
  <si>
    <t>MRR &amp; STG for Dims</t>
  </si>
  <si>
    <t>MRR &amp; STG for Fact</t>
  </si>
  <si>
    <t>Final Fact &amp; Dims</t>
  </si>
  <si>
    <t>Transfer Table</t>
  </si>
  <si>
    <t>Tests</t>
  </si>
  <si>
    <t>specification doc ver 2.0</t>
  </si>
  <si>
    <t>Dev  &amp; Prod environment + Jobs</t>
  </si>
  <si>
    <t>Jobs &amp; environment</t>
  </si>
  <si>
    <t>Prod upload</t>
  </si>
  <si>
    <t>specification doc ver 3.0</t>
  </si>
  <si>
    <t>Power BI</t>
  </si>
  <si>
    <t>Sales report - from client side activity +Tests</t>
  </si>
  <si>
    <t>Sales report - company leve + Tests</t>
  </si>
  <si>
    <t>Dashboard - senior management</t>
  </si>
  <si>
    <t>specification doc ver 4.0</t>
  </si>
  <si>
    <t>Presentation</t>
  </si>
  <si>
    <t>Pull &amp; Bear</t>
  </si>
  <si>
    <t>By Yael Mann</t>
  </si>
  <si>
    <t>Final BI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</si>
</sst>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m/d/yy"/>
  </numFmts>
  <fonts count="28"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1"/>
      <name val="Arial"/>
      <family val="2"/>
      <scheme val="minor"/>
    </font>
    <font>
      <b/>
      <sz val="9"/>
      <color theme="0"/>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b/>
      <sz val="11"/>
      <name val="Arial"/>
      <family val="2"/>
      <scheme val="minor"/>
    </font>
    <font>
      <sz val="10"/>
      <name val="Arial"/>
      <family val="2"/>
    </font>
    <font>
      <b/>
      <sz val="11"/>
      <color theme="1"/>
      <name val="Arial"/>
    </font>
    <font>
      <sz val="11"/>
      <color theme="1"/>
      <name val="Arial"/>
    </font>
    <font>
      <sz val="15"/>
      <color rgb="FFFFFFFF"/>
      <name val="Arial"/>
    </font>
    <font>
      <sz val="11"/>
      <color rgb="FFFFFFFF"/>
      <name val="Arial"/>
    </font>
    <font>
      <i/>
      <sz val="9"/>
      <color theme="1"/>
      <name val="Arial"/>
    </font>
    <font>
      <sz val="10"/>
      <color rgb="FF7F7F7F"/>
      <name val="Arial"/>
    </font>
  </fonts>
  <fills count="1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3C78D8"/>
        <bgColor rgb="FF3C78D8"/>
      </patternFill>
    </fill>
    <fill>
      <patternFill patternType="solid">
        <fgColor rgb="FFF2F2F2"/>
        <bgColor rgb="FFF2F2F2"/>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2">
    <xf numFmtId="0" fontId="0" fillId="0" borderId="0"/>
    <xf numFmtId="0" fontId="3" fillId="0" borderId="0" applyNumberFormat="0" applyFill="0" applyBorder="0" applyAlignment="0" applyProtection="0">
      <alignment vertical="top"/>
      <protection locked="0"/>
    </xf>
    <xf numFmtId="0" fontId="19"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5" borderId="1" xfId="0" applyFont="1" applyFill="1" applyBorder="1" applyAlignment="1">
      <alignment horizontal="left" vertical="center" indent="1"/>
    </xf>
    <xf numFmtId="0" fontId="5" fillId="5" borderId="1" xfId="0" applyFont="1" applyFill="1" applyBorder="1" applyAlignment="1">
      <alignment horizontal="center" vertical="center" wrapText="1"/>
    </xf>
    <xf numFmtId="168" fontId="8" fillId="3" borderId="0" xfId="0" applyNumberFormat="1" applyFont="1" applyFill="1" applyAlignment="1">
      <alignment horizontal="center" vertical="center"/>
    </xf>
    <xf numFmtId="168" fontId="8" fillId="3" borderId="6" xfId="0" applyNumberFormat="1" applyFont="1" applyFill="1" applyBorder="1" applyAlignment="1">
      <alignment horizontal="center" vertical="center"/>
    </xf>
    <xf numFmtId="168" fontId="8" fillId="3" borderId="7" xfId="0" applyNumberFormat="1" applyFont="1" applyFill="1" applyBorder="1" applyAlignment="1">
      <alignment horizontal="center" vertical="center"/>
    </xf>
    <xf numFmtId="0" fontId="9" fillId="4"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22" fillId="6" borderId="11" xfId="0" applyFont="1" applyFill="1" applyBorder="1" applyAlignment="1">
      <alignment horizontal="left" vertical="center"/>
    </xf>
    <xf numFmtId="0" fontId="23" fillId="6" borderId="11" xfId="0" applyFont="1" applyFill="1" applyBorder="1" applyAlignment="1">
      <alignment horizontal="center" vertical="center"/>
    </xf>
    <xf numFmtId="9" fontId="23" fillId="6" borderId="11" xfId="0" applyNumberFormat="1" applyFont="1" applyFill="1" applyBorder="1" applyAlignment="1">
      <alignment horizontal="center" vertical="center"/>
    </xf>
    <xf numFmtId="169" fontId="23" fillId="6" borderId="11" xfId="0" applyNumberFormat="1" applyFont="1" applyFill="1" applyBorder="1" applyAlignment="1">
      <alignment horizontal="center" vertical="center"/>
    </xf>
    <xf numFmtId="0" fontId="23" fillId="7" borderId="11" xfId="0" applyFont="1" applyFill="1" applyBorder="1" applyAlignment="1">
      <alignment horizontal="left" vertical="center"/>
    </xf>
    <xf numFmtId="0" fontId="23" fillId="7" borderId="11" xfId="0" applyFont="1" applyFill="1" applyBorder="1" applyAlignment="1">
      <alignment horizontal="center" vertical="center"/>
    </xf>
    <xf numFmtId="9" fontId="23" fillId="7" borderId="11" xfId="0" applyNumberFormat="1" applyFont="1" applyFill="1" applyBorder="1" applyAlignment="1">
      <alignment horizontal="center" vertical="center"/>
    </xf>
    <xf numFmtId="169" fontId="23"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3" fillId="8" borderId="11" xfId="0" applyFont="1" applyFill="1" applyBorder="1" applyAlignment="1">
      <alignment horizontal="center" vertical="center"/>
    </xf>
    <xf numFmtId="9" fontId="23" fillId="8" borderId="11" xfId="0" applyNumberFormat="1" applyFont="1" applyFill="1" applyBorder="1" applyAlignment="1">
      <alignment horizontal="center" vertical="center"/>
    </xf>
    <xf numFmtId="169" fontId="23" fillId="8" borderId="11" xfId="0" applyNumberFormat="1" applyFont="1" applyFill="1" applyBorder="1" applyAlignment="1">
      <alignment horizontal="center" vertical="center"/>
    </xf>
    <xf numFmtId="0" fontId="23" fillId="9" borderId="11" xfId="0" applyFont="1" applyFill="1" applyBorder="1" applyAlignment="1">
      <alignment horizontal="left" vertical="center"/>
    </xf>
    <xf numFmtId="0" fontId="23" fillId="9" borderId="11" xfId="0" applyFont="1" applyFill="1" applyBorder="1" applyAlignment="1">
      <alignment horizontal="center" vertical="center"/>
    </xf>
    <xf numFmtId="9" fontId="23" fillId="9" borderId="11" xfId="0" applyNumberFormat="1" applyFont="1" applyFill="1" applyBorder="1" applyAlignment="1">
      <alignment horizontal="center" vertical="center"/>
    </xf>
    <xf numFmtId="169" fontId="23"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3" fillId="10" borderId="11" xfId="0" applyFont="1" applyFill="1" applyBorder="1" applyAlignment="1">
      <alignment horizontal="center" vertical="center"/>
    </xf>
    <xf numFmtId="9" fontId="23" fillId="10" borderId="11" xfId="0" applyNumberFormat="1" applyFont="1" applyFill="1" applyBorder="1" applyAlignment="1">
      <alignment horizontal="center" vertical="center"/>
    </xf>
    <xf numFmtId="169" fontId="23" fillId="10" borderId="11" xfId="0" applyNumberFormat="1" applyFont="1" applyFill="1" applyBorder="1" applyAlignment="1">
      <alignment horizontal="center" vertical="center"/>
    </xf>
    <xf numFmtId="0" fontId="23" fillId="11" borderId="11" xfId="0" applyFont="1" applyFill="1" applyBorder="1" applyAlignment="1">
      <alignment horizontal="left" vertical="center"/>
    </xf>
    <xf numFmtId="0" fontId="23" fillId="11" borderId="11" xfId="0" applyFont="1" applyFill="1" applyBorder="1" applyAlignment="1">
      <alignment horizontal="center" vertical="center"/>
    </xf>
    <xf numFmtId="9" fontId="23" fillId="11" borderId="11" xfId="0" applyNumberFormat="1" applyFont="1" applyFill="1" applyBorder="1" applyAlignment="1">
      <alignment horizontal="center" vertical="center"/>
    </xf>
    <xf numFmtId="169" fontId="23"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3" fillId="12" borderId="11" xfId="0" applyFont="1" applyFill="1" applyBorder="1" applyAlignment="1">
      <alignment horizontal="center" vertical="center"/>
    </xf>
    <xf numFmtId="9" fontId="23" fillId="12" borderId="11" xfId="0" applyNumberFormat="1" applyFont="1" applyFill="1" applyBorder="1" applyAlignment="1">
      <alignment horizontal="center" vertical="center"/>
    </xf>
    <xf numFmtId="169" fontId="23" fillId="12" borderId="11" xfId="0" applyNumberFormat="1" applyFont="1" applyFill="1" applyBorder="1" applyAlignment="1">
      <alignment horizontal="center" vertical="center"/>
    </xf>
    <xf numFmtId="0" fontId="23" fillId="13" borderId="11" xfId="0" applyFont="1" applyFill="1" applyBorder="1" applyAlignment="1">
      <alignment horizontal="left" vertical="center"/>
    </xf>
    <xf numFmtId="0" fontId="23" fillId="13" borderId="11" xfId="0" applyFont="1" applyFill="1" applyBorder="1" applyAlignment="1">
      <alignment horizontal="center" vertical="center"/>
    </xf>
    <xf numFmtId="9" fontId="23" fillId="13" borderId="11" xfId="0" applyNumberFormat="1" applyFont="1" applyFill="1" applyBorder="1" applyAlignment="1">
      <alignment horizontal="center" vertical="center"/>
    </xf>
    <xf numFmtId="169" fontId="23" fillId="13" borderId="11" xfId="0" applyNumberFormat="1" applyFont="1" applyFill="1" applyBorder="1" applyAlignment="1">
      <alignment horizontal="center" vertical="center"/>
    </xf>
    <xf numFmtId="0" fontId="24" fillId="14" borderId="11" xfId="0" applyFont="1" applyFill="1" applyBorder="1" applyAlignment="1">
      <alignment horizontal="left" vertical="center"/>
    </xf>
    <xf numFmtId="0" fontId="23" fillId="14" borderId="11" xfId="0" applyFont="1" applyFill="1" applyBorder="1" applyAlignment="1">
      <alignment horizontal="center" vertical="center"/>
    </xf>
    <xf numFmtId="169" fontId="25" fillId="14" borderId="11" xfId="0" applyNumberFormat="1" applyFont="1" applyFill="1" applyBorder="1" applyAlignment="1">
      <alignment horizontal="center" vertical="center"/>
    </xf>
    <xf numFmtId="0" fontId="26" fillId="15" borderId="11" xfId="0" applyFont="1" applyFill="1" applyBorder="1" applyAlignment="1">
      <alignment horizontal="left" vertical="center"/>
    </xf>
    <xf numFmtId="0" fontId="26" fillId="15" borderId="11" xfId="0" applyFont="1" applyFill="1" applyBorder="1" applyAlignment="1">
      <alignment horizontal="center" vertical="center"/>
    </xf>
    <xf numFmtId="9" fontId="23" fillId="15" borderId="11" xfId="0" applyNumberFormat="1" applyFont="1" applyFill="1" applyBorder="1" applyAlignment="1">
      <alignment horizontal="center" vertical="center"/>
    </xf>
    <xf numFmtId="169" fontId="27" fillId="15" borderId="11" xfId="0" applyNumberFormat="1" applyFont="1" applyFill="1" applyBorder="1" applyAlignment="1">
      <alignment horizontal="left" vertical="center"/>
    </xf>
    <xf numFmtId="169" fontId="23" fillId="15" borderId="11" xfId="0" applyNumberFormat="1" applyFont="1" applyFill="1" applyBorder="1" applyAlignment="1">
      <alignment horizontal="center" vertical="center"/>
    </xf>
    <xf numFmtId="167" fontId="0" fillId="3" borderId="4" xfId="0" applyNumberFormat="1" applyFill="1" applyBorder="1" applyAlignment="1">
      <alignment horizontal="left" vertical="center" wrapText="1" indent="1"/>
    </xf>
    <xf numFmtId="167" fontId="0" fillId="3" borderId="1"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0" fontId="6" fillId="0" borderId="0" xfId="7">
      <alignment horizontal="right" indent="1"/>
    </xf>
    <xf numFmtId="0" fontId="6" fillId="0" borderId="7" xfId="7" applyBorder="1">
      <alignment horizontal="right" indent="1"/>
    </xf>
    <xf numFmtId="166" fontId="6"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3"/>
  <sheetViews>
    <sheetView showGridLines="0" tabSelected="1" showRuler="0" zoomScaleNormal="100" zoomScalePageLayoutView="70" workbookViewId="0">
      <pane ySplit="6" topLeftCell="A8" activePane="bottomLeft" state="frozen"/>
      <selection pane="bottomLeft" activeCell="E4" sqref="E4"/>
    </sheetView>
  </sheetViews>
  <sheetFormatPr defaultRowHeight="30" customHeight="1" x14ac:dyDescent="0.2"/>
  <cols>
    <col min="1" max="1" width="2.75" style="32" customWidth="1"/>
    <col min="2" max="2" width="19.875" customWidth="1"/>
    <col min="3" max="3" width="30.75" customWidth="1"/>
    <col min="4" max="4" width="10.75" customWidth="1"/>
    <col min="5" max="5" width="10.5" style="5" customWidth="1"/>
    <col min="6" max="6" width="10.5" customWidth="1"/>
    <col min="7" max="7" width="2.75" customWidth="1"/>
    <col min="8" max="8" width="6.125" hidden="1" customWidth="1"/>
    <col min="9" max="36" width="2.5" customWidth="1"/>
    <col min="41" max="42" width="10.25"/>
  </cols>
  <sheetData>
    <row r="1" spans="1:36" ht="30" customHeight="1" x14ac:dyDescent="0.4">
      <c r="A1" s="33" t="s">
        <v>28</v>
      </c>
      <c r="B1" s="36" t="s">
        <v>59</v>
      </c>
      <c r="C1" s="1"/>
      <c r="D1" s="2"/>
      <c r="E1" s="4"/>
      <c r="F1" s="21"/>
      <c r="H1" s="2"/>
      <c r="I1" s="40"/>
    </row>
    <row r="2" spans="1:36" ht="30" customHeight="1" x14ac:dyDescent="0.25">
      <c r="A2" s="32" t="s">
        <v>23</v>
      </c>
      <c r="B2" s="37" t="s">
        <v>57</v>
      </c>
      <c r="I2" s="41"/>
    </row>
    <row r="3" spans="1:36" ht="30" customHeight="1" x14ac:dyDescent="0.2">
      <c r="A3" s="32" t="s">
        <v>33</v>
      </c>
      <c r="B3" s="38" t="s">
        <v>58</v>
      </c>
      <c r="C3" s="86" t="s">
        <v>0</v>
      </c>
      <c r="D3" s="87"/>
      <c r="E3" s="88">
        <f>DATE(2024,1,22)</f>
        <v>45313</v>
      </c>
      <c r="F3" s="88"/>
    </row>
    <row r="4" spans="1:36" ht="30" customHeight="1" x14ac:dyDescent="0.2">
      <c r="A4" s="33" t="s">
        <v>29</v>
      </c>
      <c r="C4" s="86" t="s">
        <v>7</v>
      </c>
      <c r="D4" s="87"/>
      <c r="E4" s="7">
        <v>1</v>
      </c>
      <c r="I4" s="83">
        <f>I5</f>
        <v>45313</v>
      </c>
      <c r="J4" s="84"/>
      <c r="K4" s="84"/>
      <c r="L4" s="84"/>
      <c r="M4" s="84"/>
      <c r="N4" s="84"/>
      <c r="O4" s="85"/>
      <c r="P4" s="83">
        <f>P5</f>
        <v>45320</v>
      </c>
      <c r="Q4" s="84"/>
      <c r="R4" s="84"/>
      <c r="S4" s="84"/>
      <c r="T4" s="84"/>
      <c r="U4" s="84"/>
      <c r="V4" s="85"/>
      <c r="W4" s="83">
        <f>W5</f>
        <v>45327</v>
      </c>
      <c r="X4" s="84"/>
      <c r="Y4" s="84"/>
      <c r="Z4" s="84"/>
      <c r="AA4" s="84"/>
      <c r="AB4" s="84"/>
      <c r="AC4" s="85"/>
      <c r="AD4" s="83">
        <f>AD5</f>
        <v>45334</v>
      </c>
      <c r="AE4" s="84"/>
      <c r="AF4" s="84"/>
      <c r="AG4" s="84"/>
      <c r="AH4" s="84"/>
      <c r="AI4" s="84"/>
      <c r="AJ4" s="85"/>
    </row>
    <row r="5" spans="1:36" ht="15" customHeight="1" x14ac:dyDescent="0.2">
      <c r="A5" s="33" t="s">
        <v>30</v>
      </c>
      <c r="B5" s="39"/>
      <c r="C5" s="39"/>
      <c r="D5" s="39"/>
      <c r="E5" s="39"/>
      <c r="F5" s="39"/>
      <c r="G5" s="39"/>
      <c r="I5" s="11">
        <f>Project_Start-WEEKDAY(Project_Start,1)+2+7*(Display_Week-1)</f>
        <v>45313</v>
      </c>
      <c r="J5" s="10">
        <f>I5+1</f>
        <v>45314</v>
      </c>
      <c r="K5" s="10">
        <f t="shared" ref="K5:AJ5" si="0">J5+1</f>
        <v>45315</v>
      </c>
      <c r="L5" s="10">
        <f t="shared" si="0"/>
        <v>45316</v>
      </c>
      <c r="M5" s="10">
        <f t="shared" si="0"/>
        <v>45317</v>
      </c>
      <c r="N5" s="10">
        <f t="shared" si="0"/>
        <v>45318</v>
      </c>
      <c r="O5" s="12">
        <f t="shared" si="0"/>
        <v>45319</v>
      </c>
      <c r="P5" s="11">
        <f>O5+1</f>
        <v>45320</v>
      </c>
      <c r="Q5" s="10">
        <f>P5+1</f>
        <v>45321</v>
      </c>
      <c r="R5" s="10">
        <f t="shared" si="0"/>
        <v>45322</v>
      </c>
      <c r="S5" s="10">
        <f t="shared" si="0"/>
        <v>45323</v>
      </c>
      <c r="T5" s="10">
        <f t="shared" si="0"/>
        <v>45324</v>
      </c>
      <c r="U5" s="10">
        <f t="shared" si="0"/>
        <v>45325</v>
      </c>
      <c r="V5" s="12">
        <f t="shared" si="0"/>
        <v>45326</v>
      </c>
      <c r="W5" s="11">
        <f>V5+1</f>
        <v>45327</v>
      </c>
      <c r="X5" s="10">
        <f>W5+1</f>
        <v>45328</v>
      </c>
      <c r="Y5" s="10">
        <f t="shared" si="0"/>
        <v>45329</v>
      </c>
      <c r="Z5" s="10">
        <f t="shared" si="0"/>
        <v>45330</v>
      </c>
      <c r="AA5" s="10">
        <f t="shared" si="0"/>
        <v>45331</v>
      </c>
      <c r="AB5" s="10">
        <f t="shared" si="0"/>
        <v>45332</v>
      </c>
      <c r="AC5" s="12">
        <f t="shared" si="0"/>
        <v>45333</v>
      </c>
      <c r="AD5" s="11">
        <f>AC5+1</f>
        <v>45334</v>
      </c>
      <c r="AE5" s="10">
        <f>AD5+1</f>
        <v>45335</v>
      </c>
      <c r="AF5" s="10">
        <f t="shared" si="0"/>
        <v>45336</v>
      </c>
      <c r="AG5" s="10">
        <f t="shared" si="0"/>
        <v>45337</v>
      </c>
      <c r="AH5" s="10">
        <f t="shared" si="0"/>
        <v>45338</v>
      </c>
      <c r="AI5" s="10">
        <f t="shared" si="0"/>
        <v>45339</v>
      </c>
      <c r="AJ5" s="12">
        <f t="shared" si="0"/>
        <v>45340</v>
      </c>
    </row>
    <row r="6" spans="1:36" ht="30" customHeight="1" thickBot="1" x14ac:dyDescent="0.25">
      <c r="A6" s="33" t="s">
        <v>31</v>
      </c>
      <c r="B6" s="8" t="s">
        <v>8</v>
      </c>
      <c r="C6" s="9" t="s">
        <v>2</v>
      </c>
      <c r="D6" s="9" t="s">
        <v>1</v>
      </c>
      <c r="E6" s="9" t="s">
        <v>4</v>
      </c>
      <c r="F6" s="9" t="s">
        <v>5</v>
      </c>
      <c r="G6" s="9"/>
      <c r="H6" s="9" t="s">
        <v>6</v>
      </c>
      <c r="I6" s="13" t="str">
        <f t="shared" ref="I6" si="1">LEFT(TEXT(I5,"ddd"),1)</f>
        <v>י</v>
      </c>
      <c r="J6" s="13" t="str">
        <f t="shared" ref="J6:AJ6" si="2">LEFT(TEXT(J5,"ddd"),1)</f>
        <v>י</v>
      </c>
      <c r="K6" s="13" t="str">
        <f t="shared" si="2"/>
        <v>י</v>
      </c>
      <c r="L6" s="13" t="str">
        <f t="shared" si="2"/>
        <v>י</v>
      </c>
      <c r="M6" s="13" t="str">
        <f t="shared" si="2"/>
        <v>י</v>
      </c>
      <c r="N6" s="13" t="str">
        <f t="shared" si="2"/>
        <v>ש</v>
      </c>
      <c r="O6" s="13" t="str">
        <f t="shared" si="2"/>
        <v>י</v>
      </c>
      <c r="P6" s="13" t="str">
        <f t="shared" si="2"/>
        <v>י</v>
      </c>
      <c r="Q6" s="13" t="str">
        <f t="shared" si="2"/>
        <v>י</v>
      </c>
      <c r="R6" s="13" t="str">
        <f t="shared" si="2"/>
        <v>י</v>
      </c>
      <c r="S6" s="13" t="str">
        <f t="shared" si="2"/>
        <v>י</v>
      </c>
      <c r="T6" s="13" t="str">
        <f t="shared" si="2"/>
        <v>י</v>
      </c>
      <c r="U6" s="13" t="str">
        <f t="shared" si="2"/>
        <v>ש</v>
      </c>
      <c r="V6" s="13" t="str">
        <f t="shared" si="2"/>
        <v>י</v>
      </c>
      <c r="W6" s="13" t="str">
        <f t="shared" si="2"/>
        <v>י</v>
      </c>
      <c r="X6" s="13" t="str">
        <f t="shared" si="2"/>
        <v>י</v>
      </c>
      <c r="Y6" s="13" t="str">
        <f t="shared" si="2"/>
        <v>י</v>
      </c>
      <c r="Z6" s="13" t="str">
        <f t="shared" si="2"/>
        <v>י</v>
      </c>
      <c r="AA6" s="13" t="str">
        <f t="shared" si="2"/>
        <v>י</v>
      </c>
      <c r="AB6" s="13" t="str">
        <f t="shared" si="2"/>
        <v>ש</v>
      </c>
      <c r="AC6" s="13" t="str">
        <f t="shared" si="2"/>
        <v>י</v>
      </c>
      <c r="AD6" s="13" t="str">
        <f t="shared" si="2"/>
        <v>י</v>
      </c>
      <c r="AE6" s="13" t="str">
        <f t="shared" si="2"/>
        <v>י</v>
      </c>
      <c r="AF6" s="13" t="str">
        <f t="shared" si="2"/>
        <v>י</v>
      </c>
      <c r="AG6" s="13" t="str">
        <f t="shared" si="2"/>
        <v>י</v>
      </c>
      <c r="AH6" s="13" t="str">
        <f t="shared" si="2"/>
        <v>י</v>
      </c>
      <c r="AI6" s="13" t="str">
        <f t="shared" si="2"/>
        <v>ש</v>
      </c>
      <c r="AJ6" s="13" t="str">
        <f t="shared" si="2"/>
        <v>י</v>
      </c>
    </row>
    <row r="7" spans="1:36" ht="30" hidden="1" customHeight="1" thickBot="1" x14ac:dyDescent="0.25">
      <c r="A7" s="32" t="s">
        <v>34</v>
      </c>
      <c r="C7" s="35"/>
      <c r="E7"/>
      <c r="H7" t="str">
        <f>IF(OR(ISBLANK(task_start),ISBLANK(task_end)),"",task_end-task_start+1)</f>
        <v/>
      </c>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row>
    <row r="8" spans="1:36" s="3" customFormat="1" ht="30" customHeight="1" thickBot="1" x14ac:dyDescent="0.25">
      <c r="A8" s="32"/>
      <c r="B8" s="43" t="s">
        <v>35</v>
      </c>
      <c r="C8" s="44"/>
      <c r="D8" s="45"/>
      <c r="E8" s="46"/>
      <c r="F8" s="46"/>
      <c r="G8" s="16"/>
      <c r="H8" s="16" t="str">
        <f t="shared" ref="H8:H30" si="3">IF(OR(ISBLANK(task_start),ISBLANK(task_end)),"",task_end-task_start+1)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row>
    <row r="9" spans="1:36" s="3" customFormat="1" ht="30" customHeight="1" thickBot="1" x14ac:dyDescent="0.25">
      <c r="A9" s="32"/>
      <c r="B9" s="47" t="s">
        <v>36</v>
      </c>
      <c r="C9" s="48" t="s">
        <v>24</v>
      </c>
      <c r="D9" s="49">
        <v>1</v>
      </c>
      <c r="E9" s="50">
        <f>Project_Start</f>
        <v>45313</v>
      </c>
      <c r="F9" s="50">
        <f>E9+3</f>
        <v>45316</v>
      </c>
      <c r="G9" s="16"/>
      <c r="H9" s="16">
        <f t="shared" si="3"/>
        <v>4</v>
      </c>
      <c r="I9" s="18"/>
      <c r="J9" s="18"/>
      <c r="K9" s="18"/>
      <c r="L9" s="18"/>
      <c r="M9" s="18"/>
      <c r="N9" s="18"/>
      <c r="O9" s="18"/>
      <c r="P9" s="18"/>
      <c r="Q9" s="18"/>
      <c r="R9" s="18"/>
      <c r="S9" s="18"/>
      <c r="T9" s="18"/>
      <c r="U9" s="18"/>
      <c r="V9" s="18"/>
      <c r="W9" s="18"/>
      <c r="X9" s="18"/>
      <c r="Y9" s="19"/>
      <c r="Z9" s="18"/>
      <c r="AA9" s="18"/>
      <c r="AB9" s="18"/>
      <c r="AC9" s="18"/>
      <c r="AD9" s="18"/>
      <c r="AE9" s="18"/>
      <c r="AF9" s="18"/>
      <c r="AG9" s="18"/>
      <c r="AH9" s="18"/>
      <c r="AI9" s="18"/>
      <c r="AJ9" s="18"/>
    </row>
    <row r="10" spans="1:36" s="3" customFormat="1" ht="30" customHeight="1" thickBot="1" x14ac:dyDescent="0.25">
      <c r="A10" s="32"/>
      <c r="B10" s="47" t="s">
        <v>37</v>
      </c>
      <c r="C10" s="48"/>
      <c r="D10" s="49">
        <v>1</v>
      </c>
      <c r="E10" s="50">
        <f>E9</f>
        <v>45313</v>
      </c>
      <c r="F10" s="50">
        <f t="shared" ref="F10:F11" si="4">E10</f>
        <v>45313</v>
      </c>
      <c r="G10" s="16"/>
      <c r="H10" s="16">
        <f t="shared" si="3"/>
        <v>1</v>
      </c>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row>
    <row r="11" spans="1:36" s="3" customFormat="1" ht="30" customHeight="1" thickBot="1" x14ac:dyDescent="0.25">
      <c r="A11" s="33" t="s">
        <v>32</v>
      </c>
      <c r="B11" s="47" t="s">
        <v>38</v>
      </c>
      <c r="C11" s="48"/>
      <c r="D11" s="49">
        <v>1</v>
      </c>
      <c r="E11" s="50">
        <f>E9+1</f>
        <v>45314</v>
      </c>
      <c r="F11" s="50">
        <f t="shared" si="4"/>
        <v>45314</v>
      </c>
      <c r="G11" s="16"/>
      <c r="H11" s="16">
        <f t="shared" si="3"/>
        <v>1</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row>
    <row r="12" spans="1:36" s="3" customFormat="1" ht="30" customHeight="1" thickBot="1" x14ac:dyDescent="0.25">
      <c r="A12" s="33"/>
      <c r="B12" s="47" t="s">
        <v>39</v>
      </c>
      <c r="C12" s="48"/>
      <c r="D12" s="49">
        <v>1</v>
      </c>
      <c r="E12" s="50">
        <f>F11+1</f>
        <v>45315</v>
      </c>
      <c r="F12" s="50">
        <f>E12+1</f>
        <v>45316</v>
      </c>
      <c r="G12" s="16"/>
      <c r="H12" s="16">
        <f t="shared" si="3"/>
        <v>2</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s="3" customFormat="1" ht="30" customHeight="1" thickBot="1" x14ac:dyDescent="0.25">
      <c r="A13" s="32"/>
      <c r="B13" s="51" t="s">
        <v>40</v>
      </c>
      <c r="C13" s="52"/>
      <c r="D13" s="53"/>
      <c r="E13" s="54"/>
      <c r="F13" s="54"/>
      <c r="G13" s="16"/>
      <c r="H13" s="16" t="str">
        <f t="shared" si="3"/>
        <v/>
      </c>
      <c r="I13" s="18"/>
      <c r="J13" s="18"/>
      <c r="K13" s="18"/>
      <c r="L13" s="18"/>
      <c r="M13" s="18"/>
      <c r="N13" s="18"/>
      <c r="O13" s="18"/>
      <c r="P13" s="18"/>
      <c r="Q13" s="18"/>
      <c r="R13" s="18"/>
      <c r="S13" s="18"/>
      <c r="T13" s="18"/>
      <c r="U13" s="19"/>
      <c r="V13" s="19"/>
      <c r="W13" s="18"/>
      <c r="X13" s="18"/>
      <c r="Y13" s="18"/>
      <c r="Z13" s="18"/>
      <c r="AA13" s="18"/>
      <c r="AB13" s="18"/>
      <c r="AC13" s="18"/>
      <c r="AD13" s="18"/>
      <c r="AE13" s="18"/>
      <c r="AF13" s="18"/>
      <c r="AG13" s="18"/>
      <c r="AH13" s="18"/>
      <c r="AI13" s="18"/>
      <c r="AJ13" s="18"/>
    </row>
    <row r="14" spans="1:36" s="3" customFormat="1" ht="30" customHeight="1" thickBot="1" x14ac:dyDescent="0.25">
      <c r="A14" s="32"/>
      <c r="B14" s="55" t="s">
        <v>41</v>
      </c>
      <c r="C14" s="56"/>
      <c r="D14" s="57">
        <v>1</v>
      </c>
      <c r="E14" s="58">
        <f>F12+3</f>
        <v>45319</v>
      </c>
      <c r="F14" s="58">
        <f t="shared" ref="F14:F15" si="5">E14+7</f>
        <v>45326</v>
      </c>
      <c r="G14" s="16"/>
      <c r="H14" s="16">
        <f t="shared" si="3"/>
        <v>8</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spans="1:36" s="3" customFormat="1" ht="30" customHeight="1" thickBot="1" x14ac:dyDescent="0.25">
      <c r="A15" s="32"/>
      <c r="B15" s="55" t="s">
        <v>42</v>
      </c>
      <c r="C15" s="56"/>
      <c r="D15" s="57">
        <v>1</v>
      </c>
      <c r="E15" s="58">
        <f>E14</f>
        <v>45319</v>
      </c>
      <c r="F15" s="58">
        <f t="shared" si="5"/>
        <v>45326</v>
      </c>
      <c r="G15" s="16"/>
      <c r="H15" s="16">
        <f t="shared" si="3"/>
        <v>8</v>
      </c>
      <c r="I15" s="18"/>
      <c r="J15" s="18"/>
      <c r="K15" s="18"/>
      <c r="L15" s="18"/>
      <c r="M15" s="18"/>
      <c r="N15" s="18"/>
      <c r="O15" s="18"/>
      <c r="P15" s="18"/>
      <c r="Q15" s="18"/>
      <c r="R15" s="18"/>
      <c r="S15" s="18"/>
      <c r="T15" s="18"/>
      <c r="U15" s="18"/>
      <c r="V15" s="18"/>
      <c r="W15" s="18"/>
      <c r="X15" s="18"/>
      <c r="Y15" s="19"/>
      <c r="Z15" s="18"/>
      <c r="AA15" s="18"/>
      <c r="AB15" s="18"/>
      <c r="AC15" s="18"/>
      <c r="AD15" s="18"/>
      <c r="AE15" s="18"/>
      <c r="AF15" s="18"/>
      <c r="AG15" s="18"/>
      <c r="AH15" s="18"/>
      <c r="AI15" s="18"/>
      <c r="AJ15" s="18"/>
    </row>
    <row r="16" spans="1:36" s="3" customFormat="1" ht="30" customHeight="1" thickBot="1" x14ac:dyDescent="0.25">
      <c r="A16" s="32"/>
      <c r="B16" s="55" t="s">
        <v>43</v>
      </c>
      <c r="C16" s="56"/>
      <c r="D16" s="57">
        <v>1</v>
      </c>
      <c r="E16" s="58">
        <f>F15</f>
        <v>45326</v>
      </c>
      <c r="F16" s="58">
        <f t="shared" ref="F16:F17" si="6">E16+1</f>
        <v>45327</v>
      </c>
      <c r="G16" s="16"/>
      <c r="H16" s="16">
        <f t="shared" si="3"/>
        <v>2</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spans="1:36" s="3" customFormat="1" ht="30" customHeight="1" thickBot="1" x14ac:dyDescent="0.25">
      <c r="A17" s="32" t="s">
        <v>25</v>
      </c>
      <c r="B17" s="55" t="s">
        <v>44</v>
      </c>
      <c r="C17" s="56"/>
      <c r="D17" s="57">
        <v>1</v>
      </c>
      <c r="E17" s="58">
        <f>F15</f>
        <v>45326</v>
      </c>
      <c r="F17" s="58">
        <f t="shared" si="6"/>
        <v>45327</v>
      </c>
      <c r="G17" s="16"/>
      <c r="H17" s="16">
        <f t="shared" si="3"/>
        <v>2</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spans="1:36" s="3" customFormat="1" ht="30" customHeight="1" thickBot="1" x14ac:dyDescent="0.25">
      <c r="A18" s="32"/>
      <c r="B18" s="55" t="s">
        <v>45</v>
      </c>
      <c r="C18" s="56"/>
      <c r="D18" s="57">
        <v>1</v>
      </c>
      <c r="E18" s="58">
        <f>E17+1</f>
        <v>45327</v>
      </c>
      <c r="F18" s="58">
        <f t="shared" ref="F18:F19" si="7">E18</f>
        <v>45327</v>
      </c>
      <c r="G18" s="16"/>
      <c r="H18" s="16">
        <f t="shared" si="3"/>
        <v>1</v>
      </c>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spans="1:36" s="3" customFormat="1" ht="30" customHeight="1" thickBot="1" x14ac:dyDescent="0.25">
      <c r="A19" s="32"/>
      <c r="B19" s="55" t="s">
        <v>46</v>
      </c>
      <c r="C19" s="56"/>
      <c r="D19" s="57">
        <v>1</v>
      </c>
      <c r="E19" s="58">
        <f>E18</f>
        <v>45327</v>
      </c>
      <c r="F19" s="58">
        <f t="shared" si="7"/>
        <v>45327</v>
      </c>
      <c r="G19" s="16"/>
      <c r="H19" s="16">
        <f t="shared" si="3"/>
        <v>1</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spans="1:36" s="3" customFormat="1" ht="30" customHeight="1" thickBot="1" x14ac:dyDescent="0.25">
      <c r="A20" s="32"/>
      <c r="B20" s="59" t="s">
        <v>47</v>
      </c>
      <c r="C20" s="60"/>
      <c r="D20" s="61"/>
      <c r="E20" s="62"/>
      <c r="F20" s="62"/>
      <c r="G20" s="16"/>
      <c r="H20" s="16" t="str">
        <f t="shared" si="3"/>
        <v/>
      </c>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spans="1:36" s="3" customFormat="1" ht="30" customHeight="1" thickBot="1" x14ac:dyDescent="0.25">
      <c r="A21" s="32"/>
      <c r="B21" s="63" t="s">
        <v>48</v>
      </c>
      <c r="C21" s="64"/>
      <c r="D21" s="65">
        <v>1</v>
      </c>
      <c r="E21" s="66">
        <f>E9+15</f>
        <v>45328</v>
      </c>
      <c r="F21" s="66">
        <f t="shared" ref="F21:F24" si="8">E21</f>
        <v>45328</v>
      </c>
      <c r="G21" s="16"/>
      <c r="H21" s="16">
        <f t="shared" si="3"/>
        <v>1</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spans="1:36" s="3" customFormat="1" ht="30" customHeight="1" thickBot="1" x14ac:dyDescent="0.25">
      <c r="A22" s="32"/>
      <c r="B22" s="63" t="s">
        <v>49</v>
      </c>
      <c r="C22" s="64"/>
      <c r="D22" s="65">
        <v>1</v>
      </c>
      <c r="E22" s="66">
        <f t="shared" ref="E22:E24" si="9">E21</f>
        <v>45328</v>
      </c>
      <c r="F22" s="66">
        <f t="shared" si="8"/>
        <v>45328</v>
      </c>
      <c r="G22" s="16"/>
      <c r="H22" s="16">
        <f t="shared" si="3"/>
        <v>1</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spans="1:36" s="3" customFormat="1" ht="30" customHeight="1" thickBot="1" x14ac:dyDescent="0.25">
      <c r="A23" s="32" t="s">
        <v>25</v>
      </c>
      <c r="B23" s="63" t="s">
        <v>45</v>
      </c>
      <c r="C23" s="64"/>
      <c r="D23" s="65">
        <v>1</v>
      </c>
      <c r="E23" s="66">
        <f t="shared" si="9"/>
        <v>45328</v>
      </c>
      <c r="F23" s="66">
        <f t="shared" si="8"/>
        <v>45328</v>
      </c>
      <c r="G23" s="16"/>
      <c r="H23" s="16">
        <f t="shared" si="3"/>
        <v>1</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spans="1:36" s="3" customFormat="1" ht="30" customHeight="1" thickBot="1" x14ac:dyDescent="0.25">
      <c r="A24" s="32"/>
      <c r="B24" s="63" t="s">
        <v>50</v>
      </c>
      <c r="C24" s="64"/>
      <c r="D24" s="65">
        <v>1</v>
      </c>
      <c r="E24" s="66">
        <f t="shared" si="9"/>
        <v>45328</v>
      </c>
      <c r="F24" s="66">
        <f t="shared" si="8"/>
        <v>45328</v>
      </c>
      <c r="G24" s="16"/>
      <c r="H24" s="16">
        <f t="shared" si="3"/>
        <v>1</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spans="1:36" s="3" customFormat="1" ht="30" customHeight="1" thickBot="1" x14ac:dyDescent="0.25">
      <c r="A25" s="32"/>
      <c r="B25" s="67" t="s">
        <v>51</v>
      </c>
      <c r="C25" s="68"/>
      <c r="D25" s="69"/>
      <c r="E25" s="70"/>
      <c r="F25" s="70"/>
      <c r="G25" s="16"/>
      <c r="H25" s="16" t="str">
        <f t="shared" si="3"/>
        <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spans="1:36" s="3" customFormat="1" ht="30" customHeight="1" thickBot="1" x14ac:dyDescent="0.25">
      <c r="A26" s="32"/>
      <c r="B26" s="71" t="s">
        <v>52</v>
      </c>
      <c r="C26" s="72"/>
      <c r="D26" s="73">
        <v>1</v>
      </c>
      <c r="E26" s="74">
        <f>E24+1</f>
        <v>45329</v>
      </c>
      <c r="F26" s="74">
        <f t="shared" ref="F26:F30" si="10">E26</f>
        <v>45329</v>
      </c>
      <c r="G26" s="16"/>
      <c r="H26" s="16">
        <f t="shared" si="3"/>
        <v>1</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spans="1:36" s="3" customFormat="1" ht="30" customHeight="1" thickBot="1" x14ac:dyDescent="0.25">
      <c r="A27" s="32"/>
      <c r="B27" s="71" t="s">
        <v>53</v>
      </c>
      <c r="C27" s="72"/>
      <c r="D27" s="73">
        <v>1</v>
      </c>
      <c r="E27" s="74">
        <f>E26</f>
        <v>45329</v>
      </c>
      <c r="F27" s="74">
        <f t="shared" si="10"/>
        <v>45329</v>
      </c>
      <c r="G27" s="16"/>
      <c r="H27" s="16">
        <f t="shared" si="3"/>
        <v>1</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spans="1:36" s="3" customFormat="1" ht="30" customHeight="1" thickBot="1" x14ac:dyDescent="0.25">
      <c r="A28" s="32"/>
      <c r="B28" s="71" t="s">
        <v>54</v>
      </c>
      <c r="C28" s="72"/>
      <c r="D28" s="73">
        <v>1</v>
      </c>
      <c r="E28" s="74">
        <f>F27+1</f>
        <v>45330</v>
      </c>
      <c r="F28" s="74">
        <f t="shared" si="10"/>
        <v>45330</v>
      </c>
      <c r="G28" s="16"/>
      <c r="H28" s="16">
        <f t="shared" si="3"/>
        <v>1</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spans="1:36" s="3" customFormat="1" ht="30" customHeight="1" thickBot="1" x14ac:dyDescent="0.25">
      <c r="A29" s="32" t="s">
        <v>27</v>
      </c>
      <c r="B29" s="71" t="s">
        <v>55</v>
      </c>
      <c r="C29" s="72"/>
      <c r="D29" s="73">
        <v>1</v>
      </c>
      <c r="E29" s="74">
        <f>E28</f>
        <v>45330</v>
      </c>
      <c r="F29" s="74">
        <f t="shared" si="10"/>
        <v>45330</v>
      </c>
      <c r="G29" s="16"/>
      <c r="H29" s="16">
        <f t="shared" si="3"/>
        <v>1</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spans="1:36" s="3" customFormat="1" ht="30" customHeight="1" thickBot="1" x14ac:dyDescent="0.25">
      <c r="A30" s="33" t="s">
        <v>26</v>
      </c>
      <c r="B30" s="75" t="s">
        <v>56</v>
      </c>
      <c r="C30" s="76"/>
      <c r="D30" s="73">
        <v>1</v>
      </c>
      <c r="E30" s="77">
        <f>F29+4</f>
        <v>45334</v>
      </c>
      <c r="F30" s="77">
        <f t="shared" si="10"/>
        <v>45334</v>
      </c>
      <c r="G30" s="17"/>
      <c r="H30" s="17">
        <f t="shared" si="3"/>
        <v>1</v>
      </c>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row>
    <row r="31" spans="1:36" ht="30" customHeight="1" thickBot="1" x14ac:dyDescent="0.25">
      <c r="B31" s="78"/>
      <c r="C31" s="79"/>
      <c r="D31" s="80"/>
      <c r="E31" s="81"/>
      <c r="F31" s="82"/>
      <c r="G31" s="6"/>
    </row>
    <row r="32" spans="1:36" ht="30" customHeight="1" x14ac:dyDescent="0.25">
      <c r="C32" s="14"/>
      <c r="F32" s="34"/>
    </row>
    <row r="33" spans="3:3" ht="30" customHeight="1" x14ac:dyDescent="0.2">
      <c r="C33" s="15"/>
    </row>
  </sheetData>
  <mergeCells count="7">
    <mergeCell ref="W4:AC4"/>
    <mergeCell ref="AD4:AJ4"/>
    <mergeCell ref="C3:D3"/>
    <mergeCell ref="C4:D4"/>
    <mergeCell ref="E3:F3"/>
    <mergeCell ref="I4:O4"/>
    <mergeCell ref="P4:V4"/>
  </mergeCells>
  <conditionalFormatting sqref="D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30">
    <cfRule type="expression" dxfId="5" priority="33">
      <formula>AND(TODAY()&gt;=I$5,TODAY()&lt;J$5)</formula>
    </cfRule>
  </conditionalFormatting>
  <conditionalFormatting sqref="I7:AI30">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J5:AJ30">
    <cfRule type="expression" dxfId="2" priority="35">
      <formula>AND(TODAY()&gt;=AJ$5,TODAY()&lt;#REF!)</formula>
    </cfRule>
  </conditionalFormatting>
  <conditionalFormatting sqref="AJ7:AJ30">
    <cfRule type="expression" dxfId="1" priority="38">
      <formula>AND(task_start&lt;=AJ$5,ROUNDDOWN((task_end-task_start+1)*task_progress,0)+task_start-1&gt;=AJ$5)</formula>
    </cfRule>
    <cfRule type="expression" dxfId="0" priority="39"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2.75" x14ac:dyDescent="0.2"/>
  <cols>
    <col min="1" max="1" width="87.125" style="22" customWidth="1"/>
    <col min="2" max="16384" width="9.125" style="2"/>
  </cols>
  <sheetData>
    <row r="1" spans="1:2" ht="46.5" customHeight="1" x14ac:dyDescent="0.2"/>
    <row r="2" spans="1:2" s="24" customFormat="1" ht="15.75" x14ac:dyDescent="0.2">
      <c r="A2" s="23" t="s">
        <v>11</v>
      </c>
      <c r="B2" s="23"/>
    </row>
    <row r="3" spans="1:2" s="28" customFormat="1" ht="27" customHeight="1" x14ac:dyDescent="0.2">
      <c r="A3" s="42" t="s">
        <v>16</v>
      </c>
      <c r="B3" s="29"/>
    </row>
    <row r="4" spans="1:2" s="25" customFormat="1" ht="25.5" x14ac:dyDescent="0.35">
      <c r="A4" s="26" t="s">
        <v>10</v>
      </c>
    </row>
    <row r="5" spans="1:2" ht="74.099999999999994" customHeight="1" x14ac:dyDescent="0.2">
      <c r="A5" s="27" t="s">
        <v>19</v>
      </c>
    </row>
    <row r="6" spans="1:2" ht="26.25" customHeight="1" x14ac:dyDescent="0.2">
      <c r="A6" s="26" t="s">
        <v>22</v>
      </c>
    </row>
    <row r="7" spans="1:2" s="22" customFormat="1" ht="204.95" customHeight="1" x14ac:dyDescent="0.2">
      <c r="A7" s="31" t="s">
        <v>21</v>
      </c>
    </row>
    <row r="8" spans="1:2" s="25" customFormat="1" ht="25.5" x14ac:dyDescent="0.35">
      <c r="A8" s="26" t="s">
        <v>12</v>
      </c>
    </row>
    <row r="9" spans="1:2" ht="57" x14ac:dyDescent="0.2">
      <c r="A9" s="27" t="s">
        <v>20</v>
      </c>
    </row>
    <row r="10" spans="1:2" s="22" customFormat="1" ht="27.95" customHeight="1" x14ac:dyDescent="0.2">
      <c r="A10" s="30" t="s">
        <v>18</v>
      </c>
    </row>
    <row r="11" spans="1:2" s="25" customFormat="1" ht="25.5" x14ac:dyDescent="0.35">
      <c r="A11" s="26" t="s">
        <v>9</v>
      </c>
    </row>
    <row r="12" spans="1:2" ht="28.5" x14ac:dyDescent="0.2">
      <c r="A12" s="27" t="s">
        <v>17</v>
      </c>
    </row>
    <row r="13" spans="1:2" s="22" customFormat="1" ht="27.95" customHeight="1" x14ac:dyDescent="0.2">
      <c r="A13" s="30" t="s">
        <v>3</v>
      </c>
    </row>
    <row r="14" spans="1:2" s="25" customFormat="1" ht="25.5" x14ac:dyDescent="0.35">
      <c r="A14" s="26" t="s">
        <v>13</v>
      </c>
    </row>
    <row r="15" spans="1:2" ht="75" customHeight="1" x14ac:dyDescent="0.2">
      <c r="A15" s="27" t="s">
        <v>14</v>
      </c>
    </row>
    <row r="16" spans="1:2" ht="71.25" x14ac:dyDescent="0.2">
      <c r="A16" s="27"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2024-02-09T17:54:03Z</dcterms:modified>
</cp:coreProperties>
</file>