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3f30d1ae0475e46e/Desktop/Dataset/"/>
    </mc:Choice>
  </mc:AlternateContent>
  <xr:revisionPtr revIDLastSave="17" documentId="11_1D6F7E0F73E81B9B5EE222DF76D0BFD69332D005" xr6:coauthVersionLast="47" xr6:coauthVersionMax="47" xr10:uidLastSave="{A12E1356-CCC1-4E34-9224-A7C18CAD489B}"/>
  <bookViews>
    <workbookView xWindow="-120" yWindow="-120" windowWidth="20730" windowHeight="11040" firstSheet="1" activeTab="1" xr2:uid="{00000000-000D-0000-FFFF-FFFF00000000}"/>
  </bookViews>
  <sheets>
    <sheet name="IPL_Matches_2008_2022" sheetId="1" r:id="rId1"/>
    <sheet name="DASHBOARD" sheetId="17" r:id="rId2"/>
    <sheet name="PIVOT TABLE 1" sheetId="19" r:id="rId3"/>
    <sheet name="PIVOT TABLE 2" sheetId="20" r:id="rId4"/>
    <sheet name="PIVOT TABLE 3" sheetId="21" r:id="rId5"/>
    <sheet name="PIVOT TABLE 4" sheetId="22" r:id="rId6"/>
    <sheet name="2008" sheetId="2" state="hidden" r:id="rId7"/>
    <sheet name="2009" sheetId="3" state="hidden" r:id="rId8"/>
    <sheet name="2010" sheetId="4" state="hidden" r:id="rId9"/>
    <sheet name="2011" sheetId="5" state="hidden" r:id="rId10"/>
    <sheet name="2012" sheetId="6" state="hidden" r:id="rId11"/>
    <sheet name="2013" sheetId="7" state="hidden" r:id="rId12"/>
    <sheet name="2014" sheetId="8" state="hidden" r:id="rId13"/>
    <sheet name="2015" sheetId="9" state="hidden" r:id="rId14"/>
    <sheet name="2016" sheetId="10" state="hidden" r:id="rId15"/>
    <sheet name="2017" sheetId="11" state="hidden" r:id="rId16"/>
    <sheet name="2018" sheetId="12" state="hidden" r:id="rId17"/>
    <sheet name="2019" sheetId="13" state="hidden" r:id="rId18"/>
    <sheet name="2020" sheetId="14" state="hidden" r:id="rId19"/>
    <sheet name="2021" sheetId="15" state="hidden" r:id="rId20"/>
    <sheet name="2022" sheetId="16" state="hidden" r:id="rId21"/>
  </sheets>
  <definedNames>
    <definedName name="_xlcn.WorksheetConnection_IPLDataSet.xlsmTable101" hidden="1">Table10[]</definedName>
    <definedName name="_xlcn.WorksheetConnection_IPLDataSet.xlsmTable11" hidden="1">Table1[]</definedName>
    <definedName name="_xlcn.WorksheetConnection_IPLDataSet.xlsmTable111" hidden="1">Table11[]</definedName>
    <definedName name="_xlcn.WorksheetConnection_IPLDataSet.xlsmTable121" hidden="1">Table12[]</definedName>
    <definedName name="_xlcn.WorksheetConnection_IPLDataSet.xlsmTable131" hidden="1">Table13[]</definedName>
    <definedName name="_xlcn.WorksheetConnection_IPLDataSet.xlsmTable141" hidden="1">Table14[]</definedName>
    <definedName name="_xlcn.WorksheetConnection_IPLDataSet.xlsmTable161" hidden="1">Table16[]</definedName>
    <definedName name="_xlcn.WorksheetConnection_IPLDataSet.xlsmTable171" hidden="1">Table17[]</definedName>
    <definedName name="_xlcn.WorksheetConnection_IPLDataSet.xlsmTable21" hidden="1">Table2[]</definedName>
    <definedName name="_xlcn.WorksheetConnection_IPLDataSet.xlsmTable31" hidden="1">Table3[]</definedName>
    <definedName name="_xlcn.WorksheetConnection_IPLDataSet.xlsmTable41" hidden="1">Table4[]</definedName>
    <definedName name="_xlcn.WorksheetConnection_IPLDataSet.xlsmTable51" hidden="1">Table5[]</definedName>
    <definedName name="_xlcn.WorksheetConnection_IPLDataSet.xlsmTable61" hidden="1">Table6[]</definedName>
    <definedName name="_xlcn.WorksheetConnection_IPLDataSet.xlsmTable71" hidden="1">Table7[]</definedName>
    <definedName name="_xlcn.WorksheetConnection_IPLDataSet.xlsmTable81" hidden="1">Table8[]</definedName>
    <definedName name="_xlcn.WorksheetConnection_IPLDataSet.xlsmTable91" hidden="1">Table9[]</definedName>
    <definedName name="Slicer_Season">#N/A</definedName>
    <definedName name="Slicer_standard_Toss_winner">#N/A</definedName>
    <definedName name="Slicer_standard_winning_team">#N/A</definedName>
  </definedNames>
  <calcPr calcId="191029"/>
  <pivotCaches>
    <pivotCache cacheId="0" r:id="rId22"/>
    <pivotCache cacheId="1" r:id="rId23"/>
    <pivotCache cacheId="2"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9" name="Table9" connection="WorksheetConnection_IPL DataSet.xlsm!Table9"/>
          <x15:modelTable id="Table8" name="Table8" connection="WorksheetConnection_IPL DataSet.xlsm!Table8"/>
          <x15:modelTable id="Table7" name="Table7" connection="WorksheetConnection_IPL DataSet.xlsm!Table7"/>
          <x15:modelTable id="Table6" name="Table6" connection="WorksheetConnection_IPL DataSet.xlsm!Table6"/>
          <x15:modelTable id="Table5" name="Table5" connection="WorksheetConnection_IPL DataSet.xlsm!Table5"/>
          <x15:modelTable id="Table4" name="Table4" connection="WorksheetConnection_IPL DataSet.xlsm!Table4"/>
          <x15:modelTable id="Table3" name="Table3" connection="WorksheetConnection_IPL DataSet.xlsm!Table3"/>
          <x15:modelTable id="Table2" name="Table2" connection="WorksheetConnection_IPL DataSet.xlsm!Table2"/>
          <x15:modelTable id="Table17" name="Table17" connection="WorksheetConnection_IPL DataSet.xlsm!Table17"/>
          <x15:modelTable id="Table16" name="Table16" connection="WorksheetConnection_IPL DataSet.xlsm!Table16"/>
          <x15:modelTable id="Table14" name="Table14" connection="WorksheetConnection_IPL DataSet.xlsm!Table14"/>
          <x15:modelTable id="Table13" name="Table13" connection="WorksheetConnection_IPL DataSet.xlsm!Table13"/>
          <x15:modelTable id="Table12" name="Table12" connection="WorksheetConnection_IPL DataSet.xlsm!Table12"/>
          <x15:modelTable id="Table11" name="Table11" connection="WorksheetConnection_IPL DataSet.xlsm!Table11"/>
          <x15:modelTable id="Table10" name="Table10" connection="WorksheetConnection_IPL DataSet.xlsm!Table10"/>
          <x15:modelTable id="Table1" name="Table1" connection="WorksheetConnection_IPL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A58" i="1" l="1"/>
  <c r="Z101" i="1"/>
  <c r="Z100" i="1"/>
  <c r="AA69"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F2"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Y957" i="1" a="1"/>
  <c r="Y957" i="1" s="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Z25" i="1"/>
  <c r="P38" i="1"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O2" i="16"/>
  <c r="O3"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4" i="16"/>
  <c r="O72" i="16"/>
  <c r="O75" i="16"/>
  <c r="O73" i="16"/>
  <c r="P911" i="1" l="1"/>
  <c r="P709" i="1"/>
  <c r="P496" i="1"/>
  <c r="P281" i="1"/>
  <c r="Z33" i="1"/>
  <c r="P839" i="1"/>
  <c r="P910" i="1"/>
  <c r="P270" i="1"/>
  <c r="P665" i="1"/>
  <c r="P799" i="1"/>
  <c r="P948" i="1"/>
  <c r="P878" i="1"/>
  <c r="P773" i="1"/>
  <c r="P601" i="1"/>
  <c r="P391" i="1"/>
  <c r="P150" i="1"/>
  <c r="P495" i="1"/>
  <c r="P895" i="1"/>
  <c r="P206" i="1"/>
  <c r="P894" i="1"/>
  <c r="P661" i="1"/>
  <c r="P944" i="1"/>
  <c r="P874" i="1"/>
  <c r="P769" i="1"/>
  <c r="P597" i="1"/>
  <c r="P390" i="1"/>
  <c r="P127" i="1"/>
  <c r="P833" i="1"/>
  <c r="P446" i="1"/>
  <c r="P431" i="1"/>
  <c r="P932" i="1"/>
  <c r="P857" i="1"/>
  <c r="P743" i="1"/>
  <c r="P560" i="1"/>
  <c r="P327" i="1"/>
  <c r="P79" i="1"/>
  <c r="P696" i="1"/>
  <c r="P809" i="1"/>
  <c r="P205" i="1"/>
  <c r="P926" i="1"/>
  <c r="P856" i="1"/>
  <c r="P735" i="1"/>
  <c r="P550" i="1"/>
  <c r="P326" i="1"/>
  <c r="P78" i="1"/>
  <c r="P925" i="1"/>
  <c r="P893" i="1"/>
  <c r="P851" i="1"/>
  <c r="P798" i="1"/>
  <c r="P734" i="1"/>
  <c r="P649" i="1"/>
  <c r="P532" i="1"/>
  <c r="P425" i="1"/>
  <c r="P325" i="1"/>
  <c r="P201" i="1"/>
  <c r="P64" i="1"/>
  <c r="P940" i="1"/>
  <c r="P908" i="1"/>
  <c r="P869" i="1"/>
  <c r="P824" i="1"/>
  <c r="P760" i="1"/>
  <c r="P636" i="1"/>
  <c r="P529" i="1"/>
  <c r="P424" i="1"/>
  <c r="P319" i="1"/>
  <c r="P190" i="1"/>
  <c r="P47" i="1"/>
  <c r="P936" i="1"/>
  <c r="P904" i="1"/>
  <c r="P849" i="1"/>
  <c r="P793" i="1"/>
  <c r="P720" i="1"/>
  <c r="P633" i="1"/>
  <c r="P528" i="1"/>
  <c r="P464" i="1"/>
  <c r="P359" i="1"/>
  <c r="P245" i="1"/>
  <c r="P118" i="1"/>
  <c r="P935" i="1"/>
  <c r="P901" i="1"/>
  <c r="P866" i="1"/>
  <c r="P822" i="1"/>
  <c r="P749" i="1"/>
  <c r="P685" i="1"/>
  <c r="P565" i="1"/>
  <c r="P413" i="1"/>
  <c r="P293" i="1"/>
  <c r="P166" i="1"/>
  <c r="P39" i="1"/>
  <c r="P950" i="1"/>
  <c r="P934" i="1"/>
  <c r="P918" i="1"/>
  <c r="P900" i="1"/>
  <c r="P883" i="1"/>
  <c r="P865" i="1"/>
  <c r="P841" i="1"/>
  <c r="P821" i="1"/>
  <c r="P784" i="1"/>
  <c r="P745" i="1"/>
  <c r="P718" i="1"/>
  <c r="P669" i="1"/>
  <c r="P628" i="1"/>
  <c r="P564" i="1"/>
  <c r="P517" i="1"/>
  <c r="P457" i="1"/>
  <c r="P393" i="1"/>
  <c r="P357" i="1"/>
  <c r="P289" i="1"/>
  <c r="P230" i="1"/>
  <c r="P165" i="1"/>
  <c r="P87" i="1"/>
  <c r="P13" i="1"/>
  <c r="P15" i="1"/>
  <c r="P61" i="1"/>
  <c r="P101" i="1"/>
  <c r="P141" i="1"/>
  <c r="P181" i="1"/>
  <c r="P221" i="1"/>
  <c r="P264" i="1"/>
  <c r="P304" i="1"/>
  <c r="P337" i="1"/>
  <c r="P372" i="1"/>
  <c r="P405" i="1"/>
  <c r="P441" i="1"/>
  <c r="P476" i="1"/>
  <c r="P509" i="1"/>
  <c r="P542" i="1"/>
  <c r="P575" i="1"/>
  <c r="P613" i="1"/>
  <c r="P646" i="1"/>
  <c r="P679" i="1"/>
  <c r="P704" i="1"/>
  <c r="P729" i="1"/>
  <c r="P757" i="1"/>
  <c r="P782" i="1"/>
  <c r="P807" i="1"/>
  <c r="P830" i="1"/>
  <c r="P847" i="1"/>
  <c r="P859" i="1"/>
  <c r="P875" i="1"/>
  <c r="P888" i="1"/>
  <c r="P902" i="1"/>
  <c r="P916" i="1"/>
  <c r="P927" i="1"/>
  <c r="P941" i="1"/>
  <c r="P22" i="1"/>
  <c r="P62" i="1"/>
  <c r="P102" i="1"/>
  <c r="P142" i="1"/>
  <c r="P182" i="1"/>
  <c r="P225" i="1"/>
  <c r="P265" i="1"/>
  <c r="P305" i="1"/>
  <c r="P340" i="1"/>
  <c r="P373" i="1"/>
  <c r="P409" i="1"/>
  <c r="P444" i="1"/>
  <c r="P477" i="1"/>
  <c r="P510" i="1"/>
  <c r="P543" i="1"/>
  <c r="P581" i="1"/>
  <c r="P614" i="1"/>
  <c r="P647" i="1"/>
  <c r="P680" i="1"/>
  <c r="P705" i="1"/>
  <c r="P733" i="1"/>
  <c r="P758" i="1"/>
  <c r="P783" i="1"/>
  <c r="P808" i="1"/>
  <c r="P831" i="1"/>
  <c r="P848" i="1"/>
  <c r="P861" i="1"/>
  <c r="P877" i="1"/>
  <c r="P892" i="1"/>
  <c r="P903" i="1"/>
  <c r="P917" i="1"/>
  <c r="P928" i="1"/>
  <c r="P942" i="1"/>
  <c r="P23" i="1"/>
  <c r="P63" i="1"/>
  <c r="P103" i="1"/>
  <c r="P143" i="1"/>
  <c r="P189" i="1"/>
  <c r="P229" i="1"/>
  <c r="P269" i="1"/>
  <c r="P308" i="1"/>
  <c r="P341" i="1"/>
  <c r="P377" i="1"/>
  <c r="P412" i="1"/>
  <c r="P445" i="1"/>
  <c r="P478" i="1"/>
  <c r="P511" i="1"/>
  <c r="P549" i="1"/>
  <c r="P582" i="1"/>
  <c r="P615" i="1"/>
  <c r="P648" i="1"/>
  <c r="P681" i="1"/>
  <c r="P943" i="1"/>
  <c r="P909" i="1"/>
  <c r="P870" i="1"/>
  <c r="P832" i="1"/>
  <c r="P768" i="1"/>
  <c r="P695" i="1"/>
  <c r="P596" i="1"/>
  <c r="P489" i="1"/>
  <c r="P380" i="1"/>
  <c r="P253" i="1"/>
  <c r="P126" i="1"/>
  <c r="P924" i="1"/>
  <c r="P887" i="1"/>
  <c r="P850" i="1"/>
  <c r="P797" i="1"/>
  <c r="P721" i="1"/>
  <c r="P694" i="1"/>
  <c r="P593" i="1"/>
  <c r="P479" i="1"/>
  <c r="P360" i="1"/>
  <c r="P246" i="1"/>
  <c r="P125" i="1"/>
  <c r="P920" i="1"/>
  <c r="P886" i="1"/>
  <c r="P867" i="1"/>
  <c r="P823" i="1"/>
  <c r="P759" i="1"/>
  <c r="P693" i="1"/>
  <c r="P583" i="1"/>
  <c r="P423" i="1"/>
  <c r="P309" i="1"/>
  <c r="P167" i="1"/>
  <c r="P40" i="1"/>
  <c r="P951" i="1"/>
  <c r="P919" i="1"/>
  <c r="P885" i="1"/>
  <c r="P842" i="1"/>
  <c r="P785" i="1"/>
  <c r="P719" i="1"/>
  <c r="P629" i="1"/>
  <c r="P527" i="1"/>
  <c r="P463" i="1"/>
  <c r="P358" i="1"/>
  <c r="P241" i="1"/>
  <c r="P104" i="1"/>
  <c r="P949" i="1"/>
  <c r="P933" i="1"/>
  <c r="P912" i="1"/>
  <c r="P896" i="1"/>
  <c r="P879" i="1"/>
  <c r="P858" i="1"/>
  <c r="P840" i="1"/>
  <c r="P813" i="1"/>
  <c r="P774" i="1"/>
  <c r="P744" i="1"/>
  <c r="P710" i="1"/>
  <c r="P668" i="1"/>
  <c r="P616" i="1"/>
  <c r="P561" i="1"/>
  <c r="P497" i="1"/>
  <c r="P456" i="1"/>
  <c r="P392" i="1"/>
  <c r="P345" i="1"/>
  <c r="P285" i="1"/>
  <c r="P207" i="1"/>
  <c r="P161" i="1"/>
  <c r="P86" i="1"/>
  <c r="P24" i="1"/>
  <c r="P838" i="1"/>
  <c r="P829" i="1"/>
  <c r="P817" i="1"/>
  <c r="P806" i="1"/>
  <c r="P792" i="1"/>
  <c r="P781" i="1"/>
  <c r="P767" i="1"/>
  <c r="P753" i="1"/>
  <c r="P742" i="1"/>
  <c r="P728" i="1"/>
  <c r="P717" i="1"/>
  <c r="P703" i="1"/>
  <c r="P689" i="1"/>
  <c r="P678" i="1"/>
  <c r="P660" i="1"/>
  <c r="P645" i="1"/>
  <c r="P625" i="1"/>
  <c r="P607" i="1"/>
  <c r="P592" i="1"/>
  <c r="P574" i="1"/>
  <c r="P559" i="1"/>
  <c r="P541" i="1"/>
  <c r="P521" i="1"/>
  <c r="P508" i="1"/>
  <c r="P488" i="1"/>
  <c r="P473" i="1"/>
  <c r="P455" i="1"/>
  <c r="P437" i="1"/>
  <c r="P422" i="1"/>
  <c r="P404" i="1"/>
  <c r="P389" i="1"/>
  <c r="P369" i="1"/>
  <c r="P351" i="1"/>
  <c r="P336" i="1"/>
  <c r="P318" i="1"/>
  <c r="P303" i="1"/>
  <c r="P280" i="1"/>
  <c r="P257" i="1"/>
  <c r="P240" i="1"/>
  <c r="P217" i="1"/>
  <c r="P200" i="1"/>
  <c r="P177" i="1"/>
  <c r="P157" i="1"/>
  <c r="P137" i="1"/>
  <c r="P117" i="1"/>
  <c r="P97" i="1"/>
  <c r="P77" i="1"/>
  <c r="P54" i="1"/>
  <c r="P37" i="1"/>
  <c r="P14" i="1"/>
  <c r="P947" i="1"/>
  <c r="P939" i="1"/>
  <c r="P931" i="1"/>
  <c r="P923" i="1"/>
  <c r="P915" i="1"/>
  <c r="P907" i="1"/>
  <c r="P899" i="1"/>
  <c r="P891" i="1"/>
  <c r="P882" i="1"/>
  <c r="P873" i="1"/>
  <c r="P864" i="1"/>
  <c r="P855" i="1"/>
  <c r="P846" i="1"/>
  <c r="P837" i="1"/>
  <c r="P827" i="1"/>
  <c r="P816" i="1"/>
  <c r="P805" i="1"/>
  <c r="P791" i="1"/>
  <c r="P777" i="1"/>
  <c r="P766" i="1"/>
  <c r="P752" i="1"/>
  <c r="P741" i="1"/>
  <c r="P727" i="1"/>
  <c r="P713" i="1"/>
  <c r="P702" i="1"/>
  <c r="P688" i="1"/>
  <c r="P677" i="1"/>
  <c r="P657" i="1"/>
  <c r="P639" i="1"/>
  <c r="P624" i="1"/>
  <c r="P606" i="1"/>
  <c r="P591" i="1"/>
  <c r="P573" i="1"/>
  <c r="P553" i="1"/>
  <c r="P540" i="1"/>
  <c r="P520" i="1"/>
  <c r="P505" i="1"/>
  <c r="P487" i="1"/>
  <c r="P469" i="1"/>
  <c r="P454" i="1"/>
  <c r="P436" i="1"/>
  <c r="P421" i="1"/>
  <c r="P401" i="1"/>
  <c r="P383" i="1"/>
  <c r="P368" i="1"/>
  <c r="P350" i="1"/>
  <c r="P335" i="1"/>
  <c r="P317" i="1"/>
  <c r="P296" i="1"/>
  <c r="P279" i="1"/>
  <c r="P256" i="1"/>
  <c r="P239" i="1"/>
  <c r="P216" i="1"/>
  <c r="P193" i="1"/>
  <c r="P176" i="1"/>
  <c r="P153" i="1"/>
  <c r="P136" i="1"/>
  <c r="P113" i="1"/>
  <c r="P93" i="1"/>
  <c r="P73" i="1"/>
  <c r="P53" i="1"/>
  <c r="P33" i="1"/>
  <c r="P2" i="1"/>
  <c r="P10" i="1"/>
  <c r="P18" i="1"/>
  <c r="P26" i="1"/>
  <c r="P34" i="1"/>
  <c r="P42" i="1"/>
  <c r="P50" i="1"/>
  <c r="P58" i="1"/>
  <c r="P66" i="1"/>
  <c r="P74" i="1"/>
  <c r="P82" i="1"/>
  <c r="P90" i="1"/>
  <c r="P98" i="1"/>
  <c r="P106" i="1"/>
  <c r="P114" i="1"/>
  <c r="P122" i="1"/>
  <c r="P130" i="1"/>
  <c r="P138" i="1"/>
  <c r="P146" i="1"/>
  <c r="P154" i="1"/>
  <c r="P162" i="1"/>
  <c r="P170" i="1"/>
  <c r="P178" i="1"/>
  <c r="P186" i="1"/>
  <c r="P194" i="1"/>
  <c r="P202" i="1"/>
  <c r="P210" i="1"/>
  <c r="P218" i="1"/>
  <c r="P226" i="1"/>
  <c r="P234" i="1"/>
  <c r="P242" i="1"/>
  <c r="P250" i="1"/>
  <c r="P258" i="1"/>
  <c r="P266" i="1"/>
  <c r="P274" i="1"/>
  <c r="P282" i="1"/>
  <c r="P290" i="1"/>
  <c r="P298" i="1"/>
  <c r="P306" i="1"/>
  <c r="P314" i="1"/>
  <c r="P322" i="1"/>
  <c r="P330" i="1"/>
  <c r="P338" i="1"/>
  <c r="P346" i="1"/>
  <c r="P354" i="1"/>
  <c r="P362" i="1"/>
  <c r="P370" i="1"/>
  <c r="P378" i="1"/>
  <c r="P386" i="1"/>
  <c r="P394" i="1"/>
  <c r="P402" i="1"/>
  <c r="P410" i="1"/>
  <c r="P418" i="1"/>
  <c r="P426" i="1"/>
  <c r="P434" i="1"/>
  <c r="P442" i="1"/>
  <c r="P450" i="1"/>
  <c r="P458" i="1"/>
  <c r="P466" i="1"/>
  <c r="P474" i="1"/>
  <c r="P482" i="1"/>
  <c r="P490" i="1"/>
  <c r="P498" i="1"/>
  <c r="P506" i="1"/>
  <c r="P514" i="1"/>
  <c r="P522" i="1"/>
  <c r="P530" i="1"/>
  <c r="P538" i="1"/>
  <c r="P546" i="1"/>
  <c r="P554" i="1"/>
  <c r="P562" i="1"/>
  <c r="P570" i="1"/>
  <c r="P578" i="1"/>
  <c r="P586" i="1"/>
  <c r="P594" i="1"/>
  <c r="P602" i="1"/>
  <c r="P610" i="1"/>
  <c r="P618" i="1"/>
  <c r="P626" i="1"/>
  <c r="P634" i="1"/>
  <c r="P642" i="1"/>
  <c r="P650" i="1"/>
  <c r="P658" i="1"/>
  <c r="P666" i="1"/>
  <c r="P674" i="1"/>
  <c r="P3" i="1"/>
  <c r="P11" i="1"/>
  <c r="P19" i="1"/>
  <c r="P27" i="1"/>
  <c r="P35" i="1"/>
  <c r="P43" i="1"/>
  <c r="P51" i="1"/>
  <c r="P59" i="1"/>
  <c r="P67" i="1"/>
  <c r="P75" i="1"/>
  <c r="P83" i="1"/>
  <c r="P91" i="1"/>
  <c r="P99" i="1"/>
  <c r="P107" i="1"/>
  <c r="P115" i="1"/>
  <c r="P123" i="1"/>
  <c r="P131" i="1"/>
  <c r="P139" i="1"/>
  <c r="P147" i="1"/>
  <c r="P155" i="1"/>
  <c r="P163" i="1"/>
  <c r="P171" i="1"/>
  <c r="P179" i="1"/>
  <c r="P187" i="1"/>
  <c r="P195" i="1"/>
  <c r="P203" i="1"/>
  <c r="P211" i="1"/>
  <c r="P219" i="1"/>
  <c r="P227" i="1"/>
  <c r="P235" i="1"/>
  <c r="P243" i="1"/>
  <c r="P251" i="1"/>
  <c r="P259" i="1"/>
  <c r="P267" i="1"/>
  <c r="P275" i="1"/>
  <c r="P283" i="1"/>
  <c r="P291" i="1"/>
  <c r="P299" i="1"/>
  <c r="P307" i="1"/>
  <c r="P315" i="1"/>
  <c r="P323" i="1"/>
  <c r="P331" i="1"/>
  <c r="P339" i="1"/>
  <c r="P347" i="1"/>
  <c r="P355" i="1"/>
  <c r="P363" i="1"/>
  <c r="P371" i="1"/>
  <c r="P379" i="1"/>
  <c r="P387" i="1"/>
  <c r="P395" i="1"/>
  <c r="P403" i="1"/>
  <c r="P411" i="1"/>
  <c r="P419" i="1"/>
  <c r="P427" i="1"/>
  <c r="P435" i="1"/>
  <c r="P443" i="1"/>
  <c r="P451" i="1"/>
  <c r="P459" i="1"/>
  <c r="P467" i="1"/>
  <c r="P475" i="1"/>
  <c r="P483" i="1"/>
  <c r="P491" i="1"/>
  <c r="P499" i="1"/>
  <c r="P507" i="1"/>
  <c r="P515" i="1"/>
  <c r="P523" i="1"/>
  <c r="P531" i="1"/>
  <c r="P539" i="1"/>
  <c r="P547" i="1"/>
  <c r="P555" i="1"/>
  <c r="P563" i="1"/>
  <c r="P571" i="1"/>
  <c r="P579" i="1"/>
  <c r="P587" i="1"/>
  <c r="P595" i="1"/>
  <c r="P603" i="1"/>
  <c r="P611" i="1"/>
  <c r="P619" i="1"/>
  <c r="P627" i="1"/>
  <c r="P635" i="1"/>
  <c r="P643" i="1"/>
  <c r="P651" i="1"/>
  <c r="P659" i="1"/>
  <c r="P667" i="1"/>
  <c r="P675" i="1"/>
  <c r="P4" i="1"/>
  <c r="P12" i="1"/>
  <c r="P20" i="1"/>
  <c r="P28" i="1"/>
  <c r="P36" i="1"/>
  <c r="P44" i="1"/>
  <c r="P52" i="1"/>
  <c r="P60" i="1"/>
  <c r="P68" i="1"/>
  <c r="P76" i="1"/>
  <c r="P84" i="1"/>
  <c r="P92" i="1"/>
  <c r="P100" i="1"/>
  <c r="P108" i="1"/>
  <c r="P116" i="1"/>
  <c r="P124" i="1"/>
  <c r="P132" i="1"/>
  <c r="P140" i="1"/>
  <c r="P148" i="1"/>
  <c r="P156" i="1"/>
  <c r="P164" i="1"/>
  <c r="P172" i="1"/>
  <c r="P180" i="1"/>
  <c r="P188" i="1"/>
  <c r="P196" i="1"/>
  <c r="P204" i="1"/>
  <c r="P212" i="1"/>
  <c r="P220" i="1"/>
  <c r="P228" i="1"/>
  <c r="P236" i="1"/>
  <c r="P244" i="1"/>
  <c r="P252" i="1"/>
  <c r="P260" i="1"/>
  <c r="P268" i="1"/>
  <c r="P276" i="1"/>
  <c r="P284" i="1"/>
  <c r="P292" i="1"/>
  <c r="P300" i="1"/>
  <c r="P5" i="1"/>
  <c r="P16" i="1"/>
  <c r="P30" i="1"/>
  <c r="P41" i="1"/>
  <c r="P55" i="1"/>
  <c r="P69" i="1"/>
  <c r="P80" i="1"/>
  <c r="P94" i="1"/>
  <c r="P105" i="1"/>
  <c r="P119" i="1"/>
  <c r="P133" i="1"/>
  <c r="P144" i="1"/>
  <c r="P158" i="1"/>
  <c r="P169" i="1"/>
  <c r="P183" i="1"/>
  <c r="P197" i="1"/>
  <c r="P208" i="1"/>
  <c r="P222" i="1"/>
  <c r="P233" i="1"/>
  <c r="P247" i="1"/>
  <c r="P261" i="1"/>
  <c r="P272" i="1"/>
  <c r="P286" i="1"/>
  <c r="P297" i="1"/>
  <c r="P310" i="1"/>
  <c r="P320" i="1"/>
  <c r="P332" i="1"/>
  <c r="P342" i="1"/>
  <c r="P352" i="1"/>
  <c r="P364" i="1"/>
  <c r="P374" i="1"/>
  <c r="P384" i="1"/>
  <c r="P396" i="1"/>
  <c r="P406" i="1"/>
  <c r="P416" i="1"/>
  <c r="P428" i="1"/>
  <c r="P438" i="1"/>
  <c r="P448" i="1"/>
  <c r="P460" i="1"/>
  <c r="P470" i="1"/>
  <c r="P480" i="1"/>
  <c r="P492" i="1"/>
  <c r="P502" i="1"/>
  <c r="P512" i="1"/>
  <c r="P524" i="1"/>
  <c r="P534" i="1"/>
  <c r="P544" i="1"/>
  <c r="P556" i="1"/>
  <c r="P566" i="1"/>
  <c r="P576" i="1"/>
  <c r="P588" i="1"/>
  <c r="P598" i="1"/>
  <c r="P608" i="1"/>
  <c r="P620" i="1"/>
  <c r="P630" i="1"/>
  <c r="P640" i="1"/>
  <c r="P652" i="1"/>
  <c r="P662" i="1"/>
  <c r="P672" i="1"/>
  <c r="P682" i="1"/>
  <c r="P690" i="1"/>
  <c r="P698" i="1"/>
  <c r="P706" i="1"/>
  <c r="P714" i="1"/>
  <c r="P722" i="1"/>
  <c r="P730" i="1"/>
  <c r="P738" i="1"/>
  <c r="P746" i="1"/>
  <c r="P754" i="1"/>
  <c r="P762" i="1"/>
  <c r="P770" i="1"/>
  <c r="P778" i="1"/>
  <c r="P786" i="1"/>
  <c r="P794" i="1"/>
  <c r="P802" i="1"/>
  <c r="P810" i="1"/>
  <c r="P818" i="1"/>
  <c r="P6" i="1"/>
  <c r="P17" i="1"/>
  <c r="P31" i="1"/>
  <c r="P45" i="1"/>
  <c r="P56" i="1"/>
  <c r="P70" i="1"/>
  <c r="P81" i="1"/>
  <c r="P95" i="1"/>
  <c r="P109" i="1"/>
  <c r="P120" i="1"/>
  <c r="P134" i="1"/>
  <c r="P145" i="1"/>
  <c r="P159" i="1"/>
  <c r="P173" i="1"/>
  <c r="P184" i="1"/>
  <c r="P198" i="1"/>
  <c r="P209" i="1"/>
  <c r="P223" i="1"/>
  <c r="P237" i="1"/>
  <c r="P248" i="1"/>
  <c r="P262" i="1"/>
  <c r="P273" i="1"/>
  <c r="P287" i="1"/>
  <c r="P301" i="1"/>
  <c r="P311" i="1"/>
  <c r="P321" i="1"/>
  <c r="P333" i="1"/>
  <c r="P343" i="1"/>
  <c r="P353" i="1"/>
  <c r="P365" i="1"/>
  <c r="P375" i="1"/>
  <c r="P385" i="1"/>
  <c r="P397" i="1"/>
  <c r="P407" i="1"/>
  <c r="P417" i="1"/>
  <c r="P429" i="1"/>
  <c r="P439" i="1"/>
  <c r="P449" i="1"/>
  <c r="P461" i="1"/>
  <c r="P471" i="1"/>
  <c r="P481" i="1"/>
  <c r="P493" i="1"/>
  <c r="P503" i="1"/>
  <c r="P513" i="1"/>
  <c r="P525" i="1"/>
  <c r="P535" i="1"/>
  <c r="P545" i="1"/>
  <c r="P557" i="1"/>
  <c r="P567" i="1"/>
  <c r="P577" i="1"/>
  <c r="P589" i="1"/>
  <c r="P599" i="1"/>
  <c r="P609" i="1"/>
  <c r="P621" i="1"/>
  <c r="P631" i="1"/>
  <c r="P641" i="1"/>
  <c r="P653" i="1"/>
  <c r="P663" i="1"/>
  <c r="P673" i="1"/>
  <c r="P683" i="1"/>
  <c r="P691" i="1"/>
  <c r="P699" i="1"/>
  <c r="P707" i="1"/>
  <c r="P715" i="1"/>
  <c r="P723" i="1"/>
  <c r="P731" i="1"/>
  <c r="P739" i="1"/>
  <c r="P747" i="1"/>
  <c r="P755" i="1"/>
  <c r="P763" i="1"/>
  <c r="P771" i="1"/>
  <c r="P779" i="1"/>
  <c r="P787" i="1"/>
  <c r="P795" i="1"/>
  <c r="P803" i="1"/>
  <c r="P811" i="1"/>
  <c r="P819" i="1"/>
  <c r="P7" i="1"/>
  <c r="P21" i="1"/>
  <c r="P32" i="1"/>
  <c r="P46" i="1"/>
  <c r="P57" i="1"/>
  <c r="P71" i="1"/>
  <c r="P85" i="1"/>
  <c r="P96" i="1"/>
  <c r="P110" i="1"/>
  <c r="P121" i="1"/>
  <c r="P135" i="1"/>
  <c r="P149" i="1"/>
  <c r="P160" i="1"/>
  <c r="P174" i="1"/>
  <c r="P185" i="1"/>
  <c r="P199" i="1"/>
  <c r="P213" i="1"/>
  <c r="P224" i="1"/>
  <c r="P238" i="1"/>
  <c r="P249" i="1"/>
  <c r="P263" i="1"/>
  <c r="P277" i="1"/>
  <c r="P288" i="1"/>
  <c r="P302" i="1"/>
  <c r="P312" i="1"/>
  <c r="P324" i="1"/>
  <c r="P334" i="1"/>
  <c r="P344" i="1"/>
  <c r="P356" i="1"/>
  <c r="P366" i="1"/>
  <c r="P376" i="1"/>
  <c r="P388" i="1"/>
  <c r="P398" i="1"/>
  <c r="P408" i="1"/>
  <c r="P420" i="1"/>
  <c r="P430" i="1"/>
  <c r="P440" i="1"/>
  <c r="P452" i="1"/>
  <c r="P462" i="1"/>
  <c r="P472" i="1"/>
  <c r="P484" i="1"/>
  <c r="P494" i="1"/>
  <c r="P504" i="1"/>
  <c r="P516" i="1"/>
  <c r="P526" i="1"/>
  <c r="P536" i="1"/>
  <c r="P548" i="1"/>
  <c r="P558" i="1"/>
  <c r="P568" i="1"/>
  <c r="P580" i="1"/>
  <c r="P590" i="1"/>
  <c r="P600" i="1"/>
  <c r="P612" i="1"/>
  <c r="P622" i="1"/>
  <c r="P632" i="1"/>
  <c r="P644" i="1"/>
  <c r="P654" i="1"/>
  <c r="P664" i="1"/>
  <c r="P676" i="1"/>
  <c r="P684" i="1"/>
  <c r="P692" i="1"/>
  <c r="P700" i="1"/>
  <c r="P708" i="1"/>
  <c r="P716" i="1"/>
  <c r="P724" i="1"/>
  <c r="P732" i="1"/>
  <c r="P740" i="1"/>
  <c r="P748" i="1"/>
  <c r="P756" i="1"/>
  <c r="P764" i="1"/>
  <c r="P772" i="1"/>
  <c r="P780" i="1"/>
  <c r="P788" i="1"/>
  <c r="P796" i="1"/>
  <c r="P804" i="1"/>
  <c r="P812" i="1"/>
  <c r="P820" i="1"/>
  <c r="P828" i="1"/>
  <c r="P836" i="1"/>
  <c r="P844" i="1"/>
  <c r="P852" i="1"/>
  <c r="P860" i="1"/>
  <c r="P868" i="1"/>
  <c r="P876" i="1"/>
  <c r="P884" i="1"/>
  <c r="P946" i="1"/>
  <c r="P938" i="1"/>
  <c r="P930" i="1"/>
  <c r="P922" i="1"/>
  <c r="P914" i="1"/>
  <c r="P906" i="1"/>
  <c r="P898" i="1"/>
  <c r="P890" i="1"/>
  <c r="P881" i="1"/>
  <c r="P872" i="1"/>
  <c r="P863" i="1"/>
  <c r="P854" i="1"/>
  <c r="P845" i="1"/>
  <c r="P835" i="1"/>
  <c r="P826" i="1"/>
  <c r="P815" i="1"/>
  <c r="P801" i="1"/>
  <c r="P790" i="1"/>
  <c r="P776" i="1"/>
  <c r="P765" i="1"/>
  <c r="P751" i="1"/>
  <c r="P737" i="1"/>
  <c r="P726" i="1"/>
  <c r="P712" i="1"/>
  <c r="P701" i="1"/>
  <c r="P687" i="1"/>
  <c r="P671" i="1"/>
  <c r="P656" i="1"/>
  <c r="P638" i="1"/>
  <c r="P623" i="1"/>
  <c r="P605" i="1"/>
  <c r="P585" i="1"/>
  <c r="P572" i="1"/>
  <c r="P552" i="1"/>
  <c r="P537" i="1"/>
  <c r="P519" i="1"/>
  <c r="P501" i="1"/>
  <c r="P486" i="1"/>
  <c r="P468" i="1"/>
  <c r="P453" i="1"/>
  <c r="P433" i="1"/>
  <c r="P415" i="1"/>
  <c r="P400" i="1"/>
  <c r="P382" i="1"/>
  <c r="P367" i="1"/>
  <c r="P349" i="1"/>
  <c r="P329" i="1"/>
  <c r="P316" i="1"/>
  <c r="P295" i="1"/>
  <c r="P278" i="1"/>
  <c r="P255" i="1"/>
  <c r="P232" i="1"/>
  <c r="P215" i="1"/>
  <c r="P192" i="1"/>
  <c r="P175" i="1"/>
  <c r="P152" i="1"/>
  <c r="P129" i="1"/>
  <c r="P112" i="1"/>
  <c r="P89" i="1"/>
  <c r="P72" i="1"/>
  <c r="P49" i="1"/>
  <c r="P29" i="1"/>
  <c r="P9" i="1"/>
  <c r="P945" i="1"/>
  <c r="P937" i="1"/>
  <c r="P929" i="1"/>
  <c r="P921" i="1"/>
  <c r="P913" i="1"/>
  <c r="P905" i="1"/>
  <c r="P897" i="1"/>
  <c r="P889" i="1"/>
  <c r="P880" i="1"/>
  <c r="P871" i="1"/>
  <c r="P862" i="1"/>
  <c r="P853" i="1"/>
  <c r="P843" i="1"/>
  <c r="P834" i="1"/>
  <c r="P825" i="1"/>
  <c r="P814" i="1"/>
  <c r="P800" i="1"/>
  <c r="P789" i="1"/>
  <c r="P775" i="1"/>
  <c r="P761" i="1"/>
  <c r="P750" i="1"/>
  <c r="P736" i="1"/>
  <c r="P725" i="1"/>
  <c r="P711" i="1"/>
  <c r="P697" i="1"/>
  <c r="P686" i="1"/>
  <c r="P670" i="1"/>
  <c r="P655" i="1"/>
  <c r="P637" i="1"/>
  <c r="P617" i="1"/>
  <c r="P604" i="1"/>
  <c r="P584" i="1"/>
  <c r="P569" i="1"/>
  <c r="P551" i="1"/>
  <c r="P533" i="1"/>
  <c r="P518" i="1"/>
  <c r="P500" i="1"/>
  <c r="P485" i="1"/>
  <c r="P465" i="1"/>
  <c r="P447" i="1"/>
  <c r="P432" i="1"/>
  <c r="P414" i="1"/>
  <c r="P399" i="1"/>
  <c r="P381" i="1"/>
  <c r="P361" i="1"/>
  <c r="P348" i="1"/>
  <c r="P328" i="1"/>
  <c r="P313" i="1"/>
  <c r="P294" i="1"/>
  <c r="P271" i="1"/>
  <c r="P254" i="1"/>
  <c r="P231" i="1"/>
  <c r="P214" i="1"/>
  <c r="P191" i="1"/>
  <c r="P168" i="1"/>
  <c r="P151" i="1"/>
  <c r="P128" i="1"/>
  <c r="P111" i="1"/>
  <c r="P88" i="1"/>
  <c r="P65" i="1"/>
  <c r="P48" i="1"/>
  <c r="P25" i="1"/>
  <c r="P8" i="1"/>
  <c r="O2" i="2"/>
  <c r="O3" i="2"/>
  <c r="O4" i="2"/>
  <c r="O6" i="2"/>
  <c r="O5" i="2"/>
  <c r="O7" i="2"/>
  <c r="O8" i="2"/>
  <c r="O9" i="2"/>
  <c r="O10" i="2"/>
  <c r="O11" i="2"/>
  <c r="O13" i="2"/>
  <c r="O12" i="2"/>
  <c r="O15" i="2"/>
  <c r="O14" i="2"/>
  <c r="O16" i="2"/>
  <c r="O17" i="2"/>
  <c r="O18" i="2"/>
  <c r="O20" i="2"/>
  <c r="O19" i="2"/>
  <c r="O21" i="2"/>
  <c r="O23" i="2"/>
  <c r="O22" i="2"/>
  <c r="O24" i="2"/>
  <c r="O25" i="2"/>
  <c r="O26" i="2"/>
  <c r="O27" i="2"/>
  <c r="O28" i="2"/>
  <c r="O30" i="2"/>
  <c r="O29" i="2"/>
  <c r="O31" i="2"/>
  <c r="O32" i="2"/>
  <c r="O33" i="2"/>
  <c r="O34" i="2"/>
  <c r="O35" i="2"/>
  <c r="O36" i="2"/>
  <c r="O37" i="2"/>
  <c r="O38" i="2"/>
  <c r="O39" i="2"/>
  <c r="O40" i="2"/>
  <c r="O41" i="2"/>
  <c r="O43" i="2"/>
  <c r="O42" i="2"/>
  <c r="O44" i="2"/>
  <c r="O45" i="2"/>
  <c r="O46" i="2"/>
  <c r="O47" i="2"/>
  <c r="O48" i="2"/>
  <c r="O50" i="2"/>
  <c r="O49" i="2"/>
  <c r="O51" i="2"/>
  <c r="O52" i="2"/>
  <c r="O53" i="2"/>
  <c r="O54" i="2"/>
  <c r="O55" i="2"/>
  <c r="O56" i="2"/>
  <c r="O59" i="2"/>
  <c r="O58" i="2"/>
  <c r="O57" i="2"/>
  <c r="O2" i="3"/>
  <c r="O3" i="3"/>
  <c r="O4" i="3"/>
  <c r="O5" i="3"/>
  <c r="O6" i="3"/>
  <c r="O7" i="3"/>
  <c r="O8" i="3"/>
  <c r="O9" i="3"/>
  <c r="O10" i="3"/>
  <c r="O11" i="3"/>
  <c r="O12" i="3"/>
  <c r="O14" i="3"/>
  <c r="O13" i="3"/>
  <c r="O15" i="3"/>
  <c r="O16" i="3"/>
  <c r="O17" i="3"/>
  <c r="O18" i="3"/>
  <c r="O19" i="3"/>
  <c r="O20" i="3"/>
  <c r="O21" i="3"/>
  <c r="O23" i="3"/>
  <c r="O22" i="3"/>
  <c r="O25" i="3"/>
  <c r="O24" i="3"/>
  <c r="O26" i="3"/>
  <c r="O27" i="3"/>
  <c r="O28" i="3"/>
  <c r="O29" i="3"/>
  <c r="O30" i="3"/>
  <c r="O31" i="3"/>
  <c r="O32" i="3"/>
  <c r="O33" i="3"/>
  <c r="O34" i="3"/>
  <c r="O36" i="3"/>
  <c r="O35" i="3"/>
  <c r="O37" i="3"/>
  <c r="O38" i="3"/>
  <c r="O39" i="3"/>
  <c r="O40" i="3"/>
  <c r="O41" i="3"/>
  <c r="O42" i="3"/>
  <c r="O43" i="3"/>
  <c r="O44" i="3"/>
  <c r="O45" i="3"/>
  <c r="O47" i="3"/>
  <c r="O46" i="3"/>
  <c r="O48" i="3"/>
  <c r="O49" i="3"/>
  <c r="O50" i="3"/>
  <c r="O51" i="3"/>
  <c r="O52" i="3"/>
  <c r="O53" i="3"/>
  <c r="O54" i="3"/>
  <c r="O55" i="3"/>
  <c r="O58" i="3"/>
  <c r="O57" i="3"/>
  <c r="O56" i="3"/>
  <c r="O2" i="4"/>
  <c r="O3" i="4"/>
  <c r="O4" i="4"/>
  <c r="O6" i="4"/>
  <c r="O5" i="4"/>
  <c r="O7" i="4"/>
  <c r="O8" i="4"/>
  <c r="O9" i="4"/>
  <c r="O10" i="4"/>
  <c r="O11" i="4"/>
  <c r="O13" i="4"/>
  <c r="O12" i="4"/>
  <c r="O14" i="4"/>
  <c r="O15" i="4"/>
  <c r="O16" i="4"/>
  <c r="O17" i="4"/>
  <c r="O18" i="4"/>
  <c r="O19" i="4"/>
  <c r="O20" i="4"/>
  <c r="O21" i="4"/>
  <c r="O22" i="4"/>
  <c r="O23" i="4"/>
  <c r="O24" i="4"/>
  <c r="O25" i="4"/>
  <c r="O26" i="4"/>
  <c r="O27" i="4"/>
  <c r="O28" i="4"/>
  <c r="O29" i="4"/>
  <c r="O30" i="4"/>
  <c r="O31" i="4"/>
  <c r="O32" i="4"/>
  <c r="O33" i="4"/>
  <c r="O34" i="4"/>
  <c r="O36" i="4"/>
  <c r="O35" i="4"/>
  <c r="O37" i="4"/>
  <c r="O38" i="4"/>
  <c r="O39" i="4"/>
  <c r="O40" i="4"/>
  <c r="O41" i="4"/>
  <c r="O42" i="4"/>
  <c r="O43" i="4"/>
  <c r="O44" i="4"/>
  <c r="O45" i="4"/>
  <c r="O46" i="4"/>
  <c r="O47" i="4"/>
  <c r="O48" i="4"/>
  <c r="O49" i="4"/>
  <c r="O50" i="4"/>
  <c r="O51" i="4"/>
  <c r="O52" i="4"/>
  <c r="O53" i="4"/>
  <c r="O54" i="4"/>
  <c r="O55" i="4"/>
  <c r="O56" i="4"/>
  <c r="O57" i="4"/>
  <c r="O61" i="4"/>
  <c r="O60" i="4"/>
  <c r="O58" i="4"/>
  <c r="O59" i="4"/>
  <c r="O2" i="5"/>
  <c r="O3" i="5"/>
  <c r="O4" i="5"/>
  <c r="O5" i="5"/>
  <c r="O6" i="5"/>
  <c r="O7" i="5"/>
  <c r="O9" i="5"/>
  <c r="O8" i="5"/>
  <c r="O10" i="5"/>
  <c r="O11" i="5"/>
  <c r="O12" i="5"/>
  <c r="O13" i="5"/>
  <c r="O14" i="5"/>
  <c r="O15" i="5"/>
  <c r="O16" i="5"/>
  <c r="O17" i="5"/>
  <c r="O18" i="5"/>
  <c r="O19" i="5"/>
  <c r="O20" i="5"/>
  <c r="O22" i="5"/>
  <c r="O21" i="5"/>
  <c r="O23" i="5"/>
  <c r="O25" i="5"/>
  <c r="O24" i="5"/>
  <c r="O26" i="5"/>
  <c r="O27" i="5"/>
  <c r="O28" i="5"/>
  <c r="O29" i="5"/>
  <c r="O30" i="5"/>
  <c r="O32" i="5"/>
  <c r="O31" i="5"/>
  <c r="O33" i="5"/>
  <c r="O34" i="5"/>
  <c r="O35" i="5"/>
  <c r="O37" i="5"/>
  <c r="O36" i="5"/>
  <c r="O39" i="5"/>
  <c r="O38" i="5"/>
  <c r="O40" i="5"/>
  <c r="O41" i="5"/>
  <c r="O42" i="5"/>
  <c r="O43" i="5"/>
  <c r="O44" i="5"/>
  <c r="O45" i="5"/>
  <c r="O46" i="5"/>
  <c r="O47" i="5"/>
  <c r="O48" i="5"/>
  <c r="O49" i="5"/>
  <c r="O50" i="5"/>
  <c r="O51" i="5"/>
  <c r="O52" i="5"/>
  <c r="O53" i="5"/>
  <c r="O54" i="5"/>
  <c r="O55" i="5"/>
  <c r="O56" i="5"/>
  <c r="O57" i="5"/>
  <c r="O59" i="5"/>
  <c r="O58" i="5"/>
  <c r="O60" i="5"/>
  <c r="O61" i="5"/>
  <c r="O62" i="5"/>
  <c r="O63" i="5"/>
  <c r="O64" i="5"/>
  <c r="O65" i="5"/>
  <c r="O66" i="5"/>
  <c r="O67" i="5"/>
  <c r="O68" i="5"/>
  <c r="O69" i="5"/>
  <c r="O70" i="5"/>
  <c r="O73" i="5"/>
  <c r="O71" i="5"/>
  <c r="O74" i="5"/>
  <c r="O72" i="5"/>
  <c r="O2" i="6"/>
  <c r="O3" i="6"/>
  <c r="O4" i="6"/>
  <c r="O5" i="6"/>
  <c r="O6" i="6"/>
  <c r="O7" i="6"/>
  <c r="O8" i="6"/>
  <c r="O9" i="6"/>
  <c r="O10" i="6"/>
  <c r="O11" i="6"/>
  <c r="O12" i="6"/>
  <c r="O13" i="6"/>
  <c r="O14" i="6"/>
  <c r="O15" i="6"/>
  <c r="O16" i="6"/>
  <c r="O17" i="6"/>
  <c r="O18" i="6"/>
  <c r="O19" i="6"/>
  <c r="O20" i="6"/>
  <c r="O21" i="6"/>
  <c r="O22" i="6"/>
  <c r="O23" i="6"/>
  <c r="O24" i="6"/>
  <c r="O25" i="6"/>
  <c r="O26" i="6"/>
  <c r="O27" i="6"/>
  <c r="O28" i="6"/>
  <c r="O30" i="6"/>
  <c r="O29"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6" i="6"/>
  <c r="O65" i="6"/>
  <c r="O67" i="6"/>
  <c r="O68" i="6"/>
  <c r="O69" i="6"/>
  <c r="O70" i="6"/>
  <c r="O71" i="6"/>
  <c r="O74" i="6"/>
  <c r="O72" i="6"/>
  <c r="O75" i="6"/>
  <c r="O73" i="6"/>
  <c r="O2" i="7"/>
  <c r="O3" i="7"/>
  <c r="O4" i="7"/>
  <c r="O5" i="7"/>
  <c r="O6" i="7"/>
  <c r="O7" i="7"/>
  <c r="O8" i="7"/>
  <c r="O9" i="7"/>
  <c r="O11" i="7"/>
  <c r="O10" i="7"/>
  <c r="O12" i="7"/>
  <c r="O13" i="7"/>
  <c r="O14" i="7"/>
  <c r="O15" i="7"/>
  <c r="O16" i="7"/>
  <c r="O17" i="7"/>
  <c r="O18" i="7"/>
  <c r="O19" i="7"/>
  <c r="O20" i="7"/>
  <c r="O22" i="7"/>
  <c r="O21" i="7"/>
  <c r="O23" i="7"/>
  <c r="O24" i="7"/>
  <c r="O25" i="7"/>
  <c r="O26" i="7"/>
  <c r="O27" i="7"/>
  <c r="O28" i="7"/>
  <c r="O29" i="7"/>
  <c r="O30" i="7"/>
  <c r="O31" i="7"/>
  <c r="O32" i="7"/>
  <c r="O33" i="7"/>
  <c r="O34" i="7"/>
  <c r="O35" i="7"/>
  <c r="O36" i="7"/>
  <c r="O37" i="7"/>
  <c r="O38" i="7"/>
  <c r="O40" i="7"/>
  <c r="O39" i="7"/>
  <c r="O41" i="7"/>
  <c r="O42" i="7"/>
  <c r="O43" i="7"/>
  <c r="O44" i="7"/>
  <c r="O45" i="7"/>
  <c r="O46" i="7"/>
  <c r="O47" i="7"/>
  <c r="O48" i="7"/>
  <c r="O49" i="7"/>
  <c r="O50" i="7"/>
  <c r="O51" i="7"/>
  <c r="O52" i="7"/>
  <c r="O54" i="7"/>
  <c r="O53" i="7"/>
  <c r="O55" i="7"/>
  <c r="O56" i="7"/>
  <c r="O57" i="7"/>
  <c r="O58" i="7"/>
  <c r="O59" i="7"/>
  <c r="O60" i="7"/>
  <c r="O61" i="7"/>
  <c r="O62" i="7"/>
  <c r="O63" i="7"/>
  <c r="O64" i="7"/>
  <c r="O65" i="7"/>
  <c r="O66" i="7"/>
  <c r="O67" i="7"/>
  <c r="O68" i="7"/>
  <c r="O69" i="7"/>
  <c r="O70" i="7"/>
  <c r="O71" i="7"/>
  <c r="O72" i="7"/>
  <c r="O73" i="7"/>
  <c r="O76" i="7"/>
  <c r="O74" i="7"/>
  <c r="O77" i="7"/>
  <c r="O75" i="7"/>
  <c r="O2" i="8"/>
  <c r="O3" i="8"/>
  <c r="O4" i="8"/>
  <c r="O5" i="8"/>
  <c r="O6" i="8"/>
  <c r="O7" i="8"/>
  <c r="O8" i="8"/>
  <c r="O9" i="8"/>
  <c r="O10" i="8"/>
  <c r="O11" i="8"/>
  <c r="O12" i="8"/>
  <c r="O14" i="8"/>
  <c r="O13" i="8"/>
  <c r="O15" i="8"/>
  <c r="O16" i="8"/>
  <c r="O17" i="8"/>
  <c r="O18" i="8"/>
  <c r="O19" i="8"/>
  <c r="O20" i="8"/>
  <c r="O21" i="8"/>
  <c r="O22" i="8"/>
  <c r="O23" i="8"/>
  <c r="O24" i="8"/>
  <c r="O25" i="8"/>
  <c r="O26" i="8"/>
  <c r="O27" i="8"/>
  <c r="O28" i="8"/>
  <c r="O30" i="8"/>
  <c r="O29" i="8"/>
  <c r="O31" i="8"/>
  <c r="O32" i="8"/>
  <c r="O33" i="8"/>
  <c r="O34" i="8"/>
  <c r="O36" i="8"/>
  <c r="O35" i="8"/>
  <c r="O37" i="8"/>
  <c r="O38" i="8"/>
  <c r="O39" i="8"/>
  <c r="O40" i="8"/>
  <c r="O41" i="8"/>
  <c r="O42" i="8"/>
  <c r="O44" i="8"/>
  <c r="O43" i="8"/>
  <c r="O45" i="8"/>
  <c r="O46" i="8"/>
  <c r="O47" i="8"/>
  <c r="O48" i="8"/>
  <c r="O49" i="8"/>
  <c r="O51" i="8"/>
  <c r="O50" i="8"/>
  <c r="O53" i="8"/>
  <c r="O52" i="8"/>
  <c r="O55" i="8"/>
  <c r="O54" i="8"/>
  <c r="O56" i="8"/>
  <c r="O57" i="8"/>
  <c r="O60" i="8"/>
  <c r="O58" i="8"/>
  <c r="O61" i="8"/>
  <c r="O59" i="8"/>
  <c r="O2" i="9"/>
  <c r="O3" i="9"/>
  <c r="O4" i="9"/>
  <c r="O5" i="9"/>
  <c r="O6" i="9"/>
  <c r="O7" i="9"/>
  <c r="O8" i="9"/>
  <c r="O9" i="9"/>
  <c r="O10" i="9"/>
  <c r="O11" i="9"/>
  <c r="O12" i="9"/>
  <c r="O13" i="9"/>
  <c r="O15" i="9"/>
  <c r="O14" i="9"/>
  <c r="O17" i="9"/>
  <c r="O16" i="9"/>
  <c r="O18" i="9"/>
  <c r="O19" i="9"/>
  <c r="O21" i="9"/>
  <c r="O20" i="9"/>
  <c r="O22" i="9"/>
  <c r="O23" i="9"/>
  <c r="O24" i="9"/>
  <c r="O25" i="9"/>
  <c r="O26" i="9"/>
  <c r="O27" i="9"/>
  <c r="O28" i="9"/>
  <c r="O29" i="9"/>
  <c r="O30" i="9"/>
  <c r="O31" i="9"/>
  <c r="O32" i="9"/>
  <c r="O34" i="9"/>
  <c r="O33" i="9"/>
  <c r="O36" i="9"/>
  <c r="O35" i="9"/>
  <c r="O37" i="9"/>
  <c r="O38" i="9"/>
  <c r="O39" i="9"/>
  <c r="O40" i="9"/>
  <c r="O42" i="9"/>
  <c r="O41" i="9"/>
  <c r="O43" i="9"/>
  <c r="O44" i="9"/>
  <c r="O45" i="9"/>
  <c r="O46" i="9"/>
  <c r="O47" i="9"/>
  <c r="O48" i="9"/>
  <c r="O49" i="9"/>
  <c r="O50" i="9"/>
  <c r="O51" i="9"/>
  <c r="O52" i="9"/>
  <c r="O53" i="9"/>
  <c r="O54" i="9"/>
  <c r="O56" i="9"/>
  <c r="O55" i="9"/>
  <c r="O59" i="9"/>
  <c r="O57" i="9"/>
  <c r="O60" i="9"/>
  <c r="O58" i="9"/>
  <c r="O2" i="10"/>
  <c r="O3" i="10"/>
  <c r="O4" i="10"/>
  <c r="O5" i="10"/>
  <c r="O6" i="10"/>
  <c r="O7" i="10"/>
  <c r="O8" i="10"/>
  <c r="O9" i="10"/>
  <c r="O10" i="10"/>
  <c r="O11" i="10"/>
  <c r="O12" i="10"/>
  <c r="O13" i="10"/>
  <c r="O14" i="10"/>
  <c r="O15" i="10"/>
  <c r="O16" i="10"/>
  <c r="O17" i="10"/>
  <c r="O18" i="10"/>
  <c r="O19" i="10"/>
  <c r="O20" i="10"/>
  <c r="O21" i="10"/>
  <c r="O22" i="10"/>
  <c r="O23" i="10"/>
  <c r="O24" i="10"/>
  <c r="O25" i="10"/>
  <c r="O26" i="10"/>
  <c r="O28" i="10"/>
  <c r="O27" i="10"/>
  <c r="O30" i="10"/>
  <c r="O29" i="10"/>
  <c r="O31" i="10"/>
  <c r="O32" i="10"/>
  <c r="O33" i="10"/>
  <c r="O34" i="10"/>
  <c r="O35" i="10"/>
  <c r="O36" i="10"/>
  <c r="O37" i="10"/>
  <c r="O38" i="10"/>
  <c r="O39" i="10"/>
  <c r="O40" i="10"/>
  <c r="O41" i="10"/>
  <c r="O42" i="10"/>
  <c r="O43" i="10"/>
  <c r="O44" i="10"/>
  <c r="O46" i="10"/>
  <c r="O45" i="10"/>
  <c r="O48" i="10"/>
  <c r="O47" i="10"/>
  <c r="O49" i="10"/>
  <c r="O50" i="10"/>
  <c r="O51" i="10"/>
  <c r="O52" i="10"/>
  <c r="O53" i="10"/>
  <c r="O54" i="10"/>
  <c r="O55" i="10"/>
  <c r="O56" i="10"/>
  <c r="O57" i="10"/>
  <c r="O60" i="10"/>
  <c r="O58" i="10"/>
  <c r="O61" i="10"/>
  <c r="O59" i="10"/>
  <c r="O2" i="11"/>
  <c r="O3" i="11"/>
  <c r="O4" i="11"/>
  <c r="O5" i="11"/>
  <c r="O6" i="11"/>
  <c r="O7" i="11"/>
  <c r="O8" i="11"/>
  <c r="O9" i="11"/>
  <c r="O10" i="11"/>
  <c r="O11" i="11"/>
  <c r="O12" i="11"/>
  <c r="O13" i="11"/>
  <c r="O14" i="11"/>
  <c r="O15" i="11"/>
  <c r="O16" i="11"/>
  <c r="O17" i="11"/>
  <c r="O18" i="11"/>
  <c r="O20" i="11"/>
  <c r="O19" i="11"/>
  <c r="O21" i="11"/>
  <c r="O22" i="11"/>
  <c r="O23" i="11"/>
  <c r="O24" i="11"/>
  <c r="O26" i="11"/>
  <c r="O25" i="11"/>
  <c r="O27" i="11"/>
  <c r="O28" i="11"/>
  <c r="O29" i="11"/>
  <c r="O30" i="11"/>
  <c r="O31" i="11"/>
  <c r="O33" i="11"/>
  <c r="O32" i="11"/>
  <c r="O34" i="11"/>
  <c r="O35" i="11"/>
  <c r="O36" i="11"/>
  <c r="O37" i="11"/>
  <c r="O38" i="11"/>
  <c r="O39" i="11"/>
  <c r="O40" i="11"/>
  <c r="O41" i="11"/>
  <c r="O42" i="11"/>
  <c r="O43" i="11"/>
  <c r="O44" i="11"/>
  <c r="O45" i="11"/>
  <c r="O47" i="11"/>
  <c r="O46" i="11"/>
  <c r="O48" i="11"/>
  <c r="O49" i="11"/>
  <c r="O50" i="11"/>
  <c r="O51" i="11"/>
  <c r="O52" i="11"/>
  <c r="O53" i="11"/>
  <c r="O54" i="11"/>
  <c r="O55" i="11"/>
  <c r="O56" i="11"/>
  <c r="O59" i="11"/>
  <c r="O57" i="11"/>
  <c r="O60" i="11"/>
  <c r="O58" i="11"/>
  <c r="O2" i="12"/>
  <c r="O4" i="12"/>
  <c r="O3" i="12"/>
  <c r="O5" i="12"/>
  <c r="O6" i="12"/>
  <c r="O7" i="12"/>
  <c r="O8" i="12"/>
  <c r="O9" i="12"/>
  <c r="O10" i="12"/>
  <c r="O11" i="12"/>
  <c r="O12" i="12"/>
  <c r="O13" i="12"/>
  <c r="O14" i="12"/>
  <c r="O15" i="12"/>
  <c r="O16" i="12"/>
  <c r="O17" i="12"/>
  <c r="O18" i="12"/>
  <c r="O19" i="12"/>
  <c r="O20" i="12"/>
  <c r="O21" i="12"/>
  <c r="O22" i="12"/>
  <c r="O23" i="12"/>
  <c r="O24" i="12"/>
  <c r="O25" i="12"/>
  <c r="O26" i="12"/>
  <c r="O27" i="12"/>
  <c r="O28" i="12"/>
  <c r="O30" i="12"/>
  <c r="O29" i="12"/>
  <c r="O31" i="12"/>
  <c r="O32" i="12"/>
  <c r="O33" i="12"/>
  <c r="O34" i="12"/>
  <c r="O35" i="12"/>
  <c r="O36" i="12"/>
  <c r="O37" i="12"/>
  <c r="O38" i="12"/>
  <c r="O39" i="12"/>
  <c r="O40" i="12"/>
  <c r="O41" i="12"/>
  <c r="O42" i="12"/>
  <c r="O43" i="12"/>
  <c r="O44" i="12"/>
  <c r="O45" i="12"/>
  <c r="O46" i="12"/>
  <c r="O47" i="12"/>
  <c r="O48" i="12"/>
  <c r="O49" i="12"/>
  <c r="O50" i="12"/>
  <c r="O51" i="12"/>
  <c r="O52" i="12"/>
  <c r="O53" i="12"/>
  <c r="O54" i="12"/>
  <c r="O55" i="12"/>
  <c r="O56" i="12"/>
  <c r="O57" i="12"/>
  <c r="O61" i="12"/>
  <c r="O58" i="12"/>
  <c r="O60" i="12"/>
  <c r="O59" i="12"/>
  <c r="O2" i="13"/>
  <c r="O3" i="13"/>
  <c r="O4" i="13"/>
  <c r="O5" i="13"/>
  <c r="O6" i="13"/>
  <c r="O7" i="13"/>
  <c r="O8" i="13"/>
  <c r="O9" i="13"/>
  <c r="O10" i="13"/>
  <c r="O11" i="13"/>
  <c r="O13" i="13"/>
  <c r="O12" i="13"/>
  <c r="O14" i="13"/>
  <c r="O15" i="13"/>
  <c r="O16" i="13"/>
  <c r="O17" i="13"/>
  <c r="O18" i="13"/>
  <c r="O19" i="13"/>
  <c r="O20" i="13"/>
  <c r="O21" i="13"/>
  <c r="O22" i="13"/>
  <c r="O23" i="13"/>
  <c r="O24" i="13"/>
  <c r="O25" i="13"/>
  <c r="O26" i="13"/>
  <c r="O27" i="13"/>
  <c r="O29" i="13"/>
  <c r="O28" i="13"/>
  <c r="O31" i="13"/>
  <c r="O30" i="13"/>
  <c r="O32" i="13"/>
  <c r="O33" i="13"/>
  <c r="O34" i="13"/>
  <c r="O35" i="13"/>
  <c r="O36" i="13"/>
  <c r="O37" i="13"/>
  <c r="O38" i="13"/>
  <c r="O40" i="13"/>
  <c r="O39" i="13"/>
  <c r="O41" i="13"/>
  <c r="O42" i="13"/>
  <c r="O43" i="13"/>
  <c r="O44" i="13"/>
  <c r="O45" i="13"/>
  <c r="O46" i="13"/>
  <c r="O47" i="13"/>
  <c r="O48" i="13"/>
  <c r="O49" i="13"/>
  <c r="O50" i="13"/>
  <c r="O51" i="13"/>
  <c r="O52" i="13"/>
  <c r="O53" i="13"/>
  <c r="O54" i="13"/>
  <c r="O55" i="13"/>
  <c r="O57" i="13"/>
  <c r="O56" i="13"/>
  <c r="O61" i="13"/>
  <c r="O58" i="13"/>
  <c r="O60" i="13"/>
  <c r="O59" i="13"/>
  <c r="O2" i="14"/>
  <c r="O3" i="14"/>
  <c r="O4" i="14"/>
  <c r="O5" i="14"/>
  <c r="O6" i="14"/>
  <c r="O7" i="14"/>
  <c r="O8" i="14"/>
  <c r="O9" i="14"/>
  <c r="O10" i="14"/>
  <c r="O11" i="14"/>
  <c r="O12" i="14"/>
  <c r="O13" i="14"/>
  <c r="O14" i="14"/>
  <c r="O15" i="14"/>
  <c r="O17" i="14"/>
  <c r="O16" i="14"/>
  <c r="O18" i="14"/>
  <c r="O19" i="14"/>
  <c r="O20" i="14"/>
  <c r="O21" i="14"/>
  <c r="O22" i="14"/>
  <c r="O23" i="14"/>
  <c r="O24" i="14"/>
  <c r="O26" i="14"/>
  <c r="O25" i="14"/>
  <c r="O28" i="14"/>
  <c r="O27" i="14"/>
  <c r="O29" i="14"/>
  <c r="O30" i="14"/>
  <c r="O31" i="14"/>
  <c r="O32" i="14"/>
  <c r="O33" i="14"/>
  <c r="O35" i="14"/>
  <c r="O34" i="14"/>
  <c r="O37" i="14"/>
  <c r="O36" i="14"/>
  <c r="O38" i="14"/>
  <c r="O39" i="14"/>
  <c r="O40" i="14"/>
  <c r="O41" i="14"/>
  <c r="O42" i="14"/>
  <c r="O43" i="14"/>
  <c r="O44" i="14"/>
  <c r="O45" i="14"/>
  <c r="O46" i="14"/>
  <c r="O47" i="14"/>
  <c r="O48" i="14"/>
  <c r="O49" i="14"/>
  <c r="O50" i="14"/>
  <c r="O51" i="14"/>
  <c r="O53" i="14"/>
  <c r="O52" i="14"/>
  <c r="O54" i="14"/>
  <c r="O55" i="14"/>
  <c r="O56" i="14"/>
  <c r="O57" i="14"/>
  <c r="O60" i="14"/>
  <c r="O58" i="14"/>
  <c r="O61" i="14"/>
  <c r="O59" i="14"/>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40" i="15"/>
  <c r="O39" i="15"/>
  <c r="O42" i="15"/>
  <c r="O41" i="15"/>
  <c r="O43" i="15"/>
  <c r="O44" i="15"/>
  <c r="O45" i="15"/>
  <c r="O46" i="15"/>
  <c r="O47" i="15"/>
  <c r="O48" i="15"/>
  <c r="O50" i="15"/>
  <c r="O49" i="15"/>
  <c r="O52" i="15"/>
  <c r="O51" i="15"/>
  <c r="O53" i="15"/>
  <c r="O54" i="15"/>
  <c r="O55" i="15"/>
  <c r="O56" i="15"/>
  <c r="O57" i="15"/>
  <c r="O58" i="15"/>
  <c r="O59" i="15"/>
  <c r="O62" i="15"/>
  <c r="O60" i="15"/>
  <c r="O63" i="15"/>
  <c r="O61" i="15"/>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61D5E99-03DF-4994-A350-CB5BD5F7DE8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0A64E57-4778-459B-807D-22ED89673084}" name="WorksheetConnection_IPL DataSet.xlsm!Table1" type="102" refreshedVersion="8" minRefreshableVersion="5">
    <extLst>
      <ext xmlns:x15="http://schemas.microsoft.com/office/spreadsheetml/2010/11/main" uri="{DE250136-89BD-433C-8126-D09CA5730AF9}">
        <x15:connection id="Table1">
          <x15:rangePr sourceName="_xlcn.WorksheetConnection_IPLDataSet.xlsmTable11"/>
        </x15:connection>
      </ext>
    </extLst>
  </connection>
  <connection id="3" xr16:uid="{23F8094C-2683-492B-BCF6-7E0A313FFA02}" name="WorksheetConnection_IPL DataSet.xlsm!Table10" type="102" refreshedVersion="8" minRefreshableVersion="5">
    <extLst>
      <ext xmlns:x15="http://schemas.microsoft.com/office/spreadsheetml/2010/11/main" uri="{DE250136-89BD-433C-8126-D09CA5730AF9}">
        <x15:connection id="Table10">
          <x15:rangePr sourceName="_xlcn.WorksheetConnection_IPLDataSet.xlsmTable101"/>
        </x15:connection>
      </ext>
    </extLst>
  </connection>
  <connection id="4" xr16:uid="{958AC70C-D415-4BE0-B91A-F851E42B84A6}" name="WorksheetConnection_IPL DataSet.xlsm!Table11" type="102" refreshedVersion="8" minRefreshableVersion="5">
    <extLst>
      <ext xmlns:x15="http://schemas.microsoft.com/office/spreadsheetml/2010/11/main" uri="{DE250136-89BD-433C-8126-D09CA5730AF9}">
        <x15:connection id="Table11">
          <x15:rangePr sourceName="_xlcn.WorksheetConnection_IPLDataSet.xlsmTable111"/>
        </x15:connection>
      </ext>
    </extLst>
  </connection>
  <connection id="5" xr16:uid="{236CBB99-FA49-468D-9A6A-C04B09F8F272}" name="WorksheetConnection_IPL DataSet.xlsm!Table12" type="102" refreshedVersion="8" minRefreshableVersion="5">
    <extLst>
      <ext xmlns:x15="http://schemas.microsoft.com/office/spreadsheetml/2010/11/main" uri="{DE250136-89BD-433C-8126-D09CA5730AF9}">
        <x15:connection id="Table12">
          <x15:rangePr sourceName="_xlcn.WorksheetConnection_IPLDataSet.xlsmTable121"/>
        </x15:connection>
      </ext>
    </extLst>
  </connection>
  <connection id="6" xr16:uid="{2E6C09D8-F344-4F4B-827E-C412789EF011}" name="WorksheetConnection_IPL DataSet.xlsm!Table13" type="102" refreshedVersion="8" minRefreshableVersion="5">
    <extLst>
      <ext xmlns:x15="http://schemas.microsoft.com/office/spreadsheetml/2010/11/main" uri="{DE250136-89BD-433C-8126-D09CA5730AF9}">
        <x15:connection id="Table13">
          <x15:rangePr sourceName="_xlcn.WorksheetConnection_IPLDataSet.xlsmTable131"/>
        </x15:connection>
      </ext>
    </extLst>
  </connection>
  <connection id="7" xr16:uid="{12A0B136-C51C-4449-A918-1498D1C99295}" name="WorksheetConnection_IPL DataSet.xlsm!Table14" type="102" refreshedVersion="8" minRefreshableVersion="5">
    <extLst>
      <ext xmlns:x15="http://schemas.microsoft.com/office/spreadsheetml/2010/11/main" uri="{DE250136-89BD-433C-8126-D09CA5730AF9}">
        <x15:connection id="Table14">
          <x15:rangePr sourceName="_xlcn.WorksheetConnection_IPLDataSet.xlsmTable141"/>
        </x15:connection>
      </ext>
    </extLst>
  </connection>
  <connection id="8" xr16:uid="{65E42585-934A-473C-8549-50374C68381B}" name="WorksheetConnection_IPL DataSet.xlsm!Table16" type="102" refreshedVersion="8" minRefreshableVersion="5">
    <extLst>
      <ext xmlns:x15="http://schemas.microsoft.com/office/spreadsheetml/2010/11/main" uri="{DE250136-89BD-433C-8126-D09CA5730AF9}">
        <x15:connection id="Table16">
          <x15:rangePr sourceName="_xlcn.WorksheetConnection_IPLDataSet.xlsmTable161"/>
        </x15:connection>
      </ext>
    </extLst>
  </connection>
  <connection id="9" xr16:uid="{E45ABBC1-91F0-4D75-B779-269CE32A6FB6}" name="WorksheetConnection_IPL DataSet.xlsm!Table17" type="102" refreshedVersion="8" minRefreshableVersion="5">
    <extLst>
      <ext xmlns:x15="http://schemas.microsoft.com/office/spreadsheetml/2010/11/main" uri="{DE250136-89BD-433C-8126-D09CA5730AF9}">
        <x15:connection id="Table17">
          <x15:rangePr sourceName="_xlcn.WorksheetConnection_IPLDataSet.xlsmTable171"/>
        </x15:connection>
      </ext>
    </extLst>
  </connection>
  <connection id="10" xr16:uid="{C51EF226-C1C9-4871-BA5B-2482292F92CE}" name="WorksheetConnection_IPL DataSet.xlsm!Table2" type="102" refreshedVersion="8" minRefreshableVersion="5">
    <extLst>
      <ext xmlns:x15="http://schemas.microsoft.com/office/spreadsheetml/2010/11/main" uri="{DE250136-89BD-433C-8126-D09CA5730AF9}">
        <x15:connection id="Table2">
          <x15:rangePr sourceName="_xlcn.WorksheetConnection_IPLDataSet.xlsmTable21"/>
        </x15:connection>
      </ext>
    </extLst>
  </connection>
  <connection id="11" xr16:uid="{D149E41D-C7A5-49A7-A373-6BC141058D59}" name="WorksheetConnection_IPL DataSet.xlsm!Table3" type="102" refreshedVersion="8" minRefreshableVersion="5">
    <extLst>
      <ext xmlns:x15="http://schemas.microsoft.com/office/spreadsheetml/2010/11/main" uri="{DE250136-89BD-433C-8126-D09CA5730AF9}">
        <x15:connection id="Table3">
          <x15:rangePr sourceName="_xlcn.WorksheetConnection_IPLDataSet.xlsmTable31"/>
        </x15:connection>
      </ext>
    </extLst>
  </connection>
  <connection id="12" xr16:uid="{12A11777-E878-46CE-8866-CB759BF75468}" name="WorksheetConnection_IPL DataSet.xlsm!Table4" type="102" refreshedVersion="8" minRefreshableVersion="5">
    <extLst>
      <ext xmlns:x15="http://schemas.microsoft.com/office/spreadsheetml/2010/11/main" uri="{DE250136-89BD-433C-8126-D09CA5730AF9}">
        <x15:connection id="Table4">
          <x15:rangePr sourceName="_xlcn.WorksheetConnection_IPLDataSet.xlsmTable41"/>
        </x15:connection>
      </ext>
    </extLst>
  </connection>
  <connection id="13" xr16:uid="{4B8D5727-8259-4D44-89B4-F822C25CCD96}" name="WorksheetConnection_IPL DataSet.xlsm!Table5" type="102" refreshedVersion="8" minRefreshableVersion="5">
    <extLst>
      <ext xmlns:x15="http://schemas.microsoft.com/office/spreadsheetml/2010/11/main" uri="{DE250136-89BD-433C-8126-D09CA5730AF9}">
        <x15:connection id="Table5">
          <x15:rangePr sourceName="_xlcn.WorksheetConnection_IPLDataSet.xlsmTable51"/>
        </x15:connection>
      </ext>
    </extLst>
  </connection>
  <connection id="14" xr16:uid="{BC1B6007-567A-42EB-A679-74B7CE3EF1D2}" name="WorksheetConnection_IPL DataSet.xlsm!Table6" type="102" refreshedVersion="8" minRefreshableVersion="5">
    <extLst>
      <ext xmlns:x15="http://schemas.microsoft.com/office/spreadsheetml/2010/11/main" uri="{DE250136-89BD-433C-8126-D09CA5730AF9}">
        <x15:connection id="Table6">
          <x15:rangePr sourceName="_xlcn.WorksheetConnection_IPLDataSet.xlsmTable61"/>
        </x15:connection>
      </ext>
    </extLst>
  </connection>
  <connection id="15" xr16:uid="{CEBDCC9D-7A24-4D1B-AAD5-412DDB55A011}" name="WorksheetConnection_IPL DataSet.xlsm!Table7" type="102" refreshedVersion="8" minRefreshableVersion="5">
    <extLst>
      <ext xmlns:x15="http://schemas.microsoft.com/office/spreadsheetml/2010/11/main" uri="{DE250136-89BD-433C-8126-D09CA5730AF9}">
        <x15:connection id="Table7">
          <x15:rangePr sourceName="_xlcn.WorksheetConnection_IPLDataSet.xlsmTable71"/>
        </x15:connection>
      </ext>
    </extLst>
  </connection>
  <connection id="16" xr16:uid="{08E5A86A-797D-4ECA-8A46-56EF53F0D285}" name="WorksheetConnection_IPL DataSet.xlsm!Table8" type="102" refreshedVersion="8" minRefreshableVersion="5">
    <extLst>
      <ext xmlns:x15="http://schemas.microsoft.com/office/spreadsheetml/2010/11/main" uri="{DE250136-89BD-433C-8126-D09CA5730AF9}">
        <x15:connection id="Table8">
          <x15:rangePr sourceName="_xlcn.WorksheetConnection_IPLDataSet.xlsmTable81"/>
        </x15:connection>
      </ext>
    </extLst>
  </connection>
  <connection id="17" xr16:uid="{A940AF29-7C3A-4D3B-88D3-1C9BD5018ABF}" name="WorksheetConnection_IPL DataSet.xlsm!Table9" type="102" refreshedVersion="8" minRefreshableVersion="5">
    <extLst>
      <ext xmlns:x15="http://schemas.microsoft.com/office/spreadsheetml/2010/11/main" uri="{DE250136-89BD-433C-8126-D09CA5730AF9}">
        <x15:connection id="Table9">
          <x15:rangePr sourceName="_xlcn.WorksheetConnection_IPLDataSet.xlsmTable9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futureMetadata name="XLDAPR" count="1">
    <bk>
      <extLst>
        <ext uri="{bdbb8cdc-fa1e-496e-a857-3c3f30c029c3}">
          <xda:dynamicArrayProperties fDynamic="1" fCollapsed="0"/>
        </ext>
      </extLst>
    </bk>
  </futureMetadata>
  <cellMetadata count="1">
    <bk>
      <rc t="2" v="0"/>
    </bk>
  </cellMetadata>
  <valueMetadata count="4">
    <bk>
      <rc t="1" v="0"/>
    </bk>
    <bk>
      <rc t="1" v="1"/>
    </bk>
    <bk>
      <rc t="1" v="2"/>
    </bk>
    <bk>
      <rc t="1" v="3"/>
    </bk>
  </valueMetadata>
</metadata>
</file>

<file path=xl/sharedStrings.xml><?xml version="1.0" encoding="utf-8"?>
<sst xmlns="http://schemas.openxmlformats.org/spreadsheetml/2006/main" count="21636" uniqueCount="441">
  <si>
    <t>ID</t>
  </si>
  <si>
    <t>City</t>
  </si>
  <si>
    <t>Date</t>
  </si>
  <si>
    <t>Season</t>
  </si>
  <si>
    <t>MatchNumber</t>
  </si>
  <si>
    <t>Team1</t>
  </si>
  <si>
    <t>Team2</t>
  </si>
  <si>
    <t>Venue</t>
  </si>
  <si>
    <t>TossWinner</t>
  </si>
  <si>
    <t>TossDecision</t>
  </si>
  <si>
    <t>SuperOver</t>
  </si>
  <si>
    <t>WinningTeam</t>
  </si>
  <si>
    <t>WonBy</t>
  </si>
  <si>
    <t>Margin</t>
  </si>
  <si>
    <t>method</t>
  </si>
  <si>
    <t>Player_of_Match</t>
  </si>
  <si>
    <t>Ahmedabad</t>
  </si>
  <si>
    <t>Final</t>
  </si>
  <si>
    <t>Rajasthan Royals</t>
  </si>
  <si>
    <t>Gujarat Titans</t>
  </si>
  <si>
    <t>Narendra Modi Stadium, Ahmedabad</t>
  </si>
  <si>
    <t>bat</t>
  </si>
  <si>
    <t>N</t>
  </si>
  <si>
    <t>Wickets</t>
  </si>
  <si>
    <t>NA</t>
  </si>
  <si>
    <t>HH Pandya</t>
  </si>
  <si>
    <t>Qualifier 2</t>
  </si>
  <si>
    <t>Royal Challengers Bangalore</t>
  </si>
  <si>
    <t>field</t>
  </si>
  <si>
    <t>JC Buttler</t>
  </si>
  <si>
    <t>Kolkata</t>
  </si>
  <si>
    <t>Eliminator</t>
  </si>
  <si>
    <t>Lucknow Super Giants</t>
  </si>
  <si>
    <t>Eden Gardens, Kolkata</t>
  </si>
  <si>
    <t>Runs</t>
  </si>
  <si>
    <t>RM Patidar</t>
  </si>
  <si>
    <t>Qualifier 1</t>
  </si>
  <si>
    <t>DA Miller</t>
  </si>
  <si>
    <t>Mumbai</t>
  </si>
  <si>
    <t>Sunrisers Hyderabad</t>
  </si>
  <si>
    <t>Punjab Kings</t>
  </si>
  <si>
    <t>Wankhede Stadium, Mumbai</t>
  </si>
  <si>
    <t>Harpreet Brar</t>
  </si>
  <si>
    <t>Delhi Capitals</t>
  </si>
  <si>
    <t>Mumbai Indians</t>
  </si>
  <si>
    <t>JJ Bumrah</t>
  </si>
  <si>
    <t>Chennai Super Kings</t>
  </si>
  <si>
    <t>Brabourne Stadium, Mumbai</t>
  </si>
  <si>
    <t>R Ashwin</t>
  </si>
  <si>
    <t>V Kohli</t>
  </si>
  <si>
    <t>Navi Mumbai</t>
  </si>
  <si>
    <t>Kolkata Knight Riders</t>
  </si>
  <si>
    <t>Dr DY Patil Sports Academy, Mumbai</t>
  </si>
  <si>
    <t>Q de Kock</t>
  </si>
  <si>
    <t>RA Tripathi</t>
  </si>
  <si>
    <t>SN Thakur</t>
  </si>
  <si>
    <t>TA Boult</t>
  </si>
  <si>
    <t>WP Saha</t>
  </si>
  <si>
    <t>Pune</t>
  </si>
  <si>
    <t>Maharashtra Cricket Association Stadium, Pune</t>
  </si>
  <si>
    <t>AD Russell</t>
  </si>
  <si>
    <t>JM Bairstow</t>
  </si>
  <si>
    <t>DR Sams</t>
  </si>
  <si>
    <t>MR Marsh</t>
  </si>
  <si>
    <t>Shubman Gill</t>
  </si>
  <si>
    <t>DP Conway</t>
  </si>
  <si>
    <t>PWH de Silva</t>
  </si>
  <si>
    <t>Avesh Khan</t>
  </si>
  <si>
    <t>YBK Jaiswal</t>
  </si>
  <si>
    <t>TH David</t>
  </si>
  <si>
    <t>DA Warner</t>
  </si>
  <si>
    <t>HV Patel</t>
  </si>
  <si>
    <t>K Rabada</t>
  </si>
  <si>
    <t>RK Singh</t>
  </si>
  <si>
    <t>RD Gaikwad</t>
  </si>
  <si>
    <t>Mohsin Khan</t>
  </si>
  <si>
    <t>SA Yadav</t>
  </si>
  <si>
    <t>R Tewatia</t>
  </si>
  <si>
    <t>KH Pandya</t>
  </si>
  <si>
    <t>Kuldeep Yadav</t>
  </si>
  <si>
    <t>Umran Malik</t>
  </si>
  <si>
    <t>R Parag</t>
  </si>
  <si>
    <t>S Dhawan</t>
  </si>
  <si>
    <t>KL Rahul</t>
  </si>
  <si>
    <t>M Jansen</t>
  </si>
  <si>
    <t>Rashid Khan</t>
  </si>
  <si>
    <t>Mukesh Choudhary</t>
  </si>
  <si>
    <t>F du Plessis</t>
  </si>
  <si>
    <t>YS Chahal</t>
  </si>
  <si>
    <t>KD Karthik</t>
  </si>
  <si>
    <t>MA Agarwal</t>
  </si>
  <si>
    <t>S Dube</t>
  </si>
  <si>
    <t>KS Williamson</t>
  </si>
  <si>
    <t>Anuj Rawat</t>
  </si>
  <si>
    <t>Abhishek Sharma</t>
  </si>
  <si>
    <t>PJ Cummins</t>
  </si>
  <si>
    <t>LS Livingstone</t>
  </si>
  <si>
    <t>LH Ferguson</t>
  </si>
  <si>
    <t>UT Yadav</t>
  </si>
  <si>
    <t>E Lewis</t>
  </si>
  <si>
    <t>SV Samson</t>
  </si>
  <si>
    <t>Mohammed Shami</t>
  </si>
  <si>
    <t>OF Smith</t>
  </si>
  <si>
    <t>Dubai</t>
  </si>
  <si>
    <t>Dubai International Cricket Stadium</t>
  </si>
  <si>
    <t>Sharjah</t>
  </si>
  <si>
    <t>Sharjah Cricket Stadium</t>
  </si>
  <si>
    <t>VR Iyer</t>
  </si>
  <si>
    <t>SP Narine</t>
  </si>
  <si>
    <t>KS Bharat</t>
  </si>
  <si>
    <t>Abu Dhabi</t>
  </si>
  <si>
    <t>Zayed Cricket Stadium, Abu Dhabi</t>
  </si>
  <si>
    <t>Ishan Kishan</t>
  </si>
  <si>
    <t>Shivam Mavi</t>
  </si>
  <si>
    <t>NM Coulter-Nile</t>
  </si>
  <si>
    <t>AR Patel</t>
  </si>
  <si>
    <t>GJ Maxwell</t>
  </si>
  <si>
    <t>JR Hazlewood</t>
  </si>
  <si>
    <t>KA Pollard</t>
  </si>
  <si>
    <t>JJ Roy</t>
  </si>
  <si>
    <t>RA Jadeja</t>
  </si>
  <si>
    <t>SS Iyer</t>
  </si>
  <si>
    <t>JO Holder</t>
  </si>
  <si>
    <t>DJ Bravo</t>
  </si>
  <si>
    <t>A Nortje</t>
  </si>
  <si>
    <t>Kartik Tyagi</t>
  </si>
  <si>
    <t>CV Varun</t>
  </si>
  <si>
    <t>Delhi</t>
  </si>
  <si>
    <t>Arun Jaitley Stadium, Delhi</t>
  </si>
  <si>
    <t>PP Shaw</t>
  </si>
  <si>
    <t>AB de Villiers</t>
  </si>
  <si>
    <t>EJG Morgan</t>
  </si>
  <si>
    <t>Chennai</t>
  </si>
  <si>
    <t>MA Chidambaram Stadium, Chepauk, Chennai</t>
  </si>
  <si>
    <t>Y</t>
  </si>
  <si>
    <t>CH Morris</t>
  </si>
  <si>
    <t>D Padikkal</t>
  </si>
  <si>
    <t>A Mishra</t>
  </si>
  <si>
    <t>MM Ali</t>
  </si>
  <si>
    <t>DL Chahar</t>
  </si>
  <si>
    <t>JD Unadkat</t>
  </si>
  <si>
    <t>RD Chahar</t>
  </si>
  <si>
    <t>N Rana</t>
  </si>
  <si>
    <t>2020/21</t>
  </si>
  <si>
    <t>Sheikh Zayed Stadium</t>
  </si>
  <si>
    <t>MP Stoinis</t>
  </si>
  <si>
    <t>S Nadeem</t>
  </si>
  <si>
    <t>Kings XI Punjab</t>
  </si>
  <si>
    <t>Sandeep Sharma</t>
  </si>
  <si>
    <t>BA Stokes</t>
  </si>
  <si>
    <t>CH Gayle</t>
  </si>
  <si>
    <t>CJ Jordan</t>
  </si>
  <si>
    <t>MK Pandey</t>
  </si>
  <si>
    <t>Mohammed Siraj</t>
  </si>
  <si>
    <t>SR Watson</t>
  </si>
  <si>
    <t>PK Garg</t>
  </si>
  <si>
    <t>RG Sharma</t>
  </si>
  <si>
    <t>AT Rayudu</t>
  </si>
  <si>
    <t>Hyderabad</t>
  </si>
  <si>
    <t>Rajiv Gandhi International Stadium</t>
  </si>
  <si>
    <t>Visakhapatnam</t>
  </si>
  <si>
    <t>Qualifier</t>
  </si>
  <si>
    <t>Dr. Y.S. Rajasekhara Reddy ACA-VDCA Cricket Stadium</t>
  </si>
  <si>
    <t>RR Pant</t>
  </si>
  <si>
    <t>MA Chidambaram Stadium</t>
  </si>
  <si>
    <t>Chandigarh</t>
  </si>
  <si>
    <t>Punjab Cricket Association IS Bindra Stadium</t>
  </si>
  <si>
    <t>Wankhede Stadium</t>
  </si>
  <si>
    <t>Bengaluru</t>
  </si>
  <si>
    <t>M.Chinnaswamy Stadium</t>
  </si>
  <si>
    <t>SO Hetmyer</t>
  </si>
  <si>
    <t>Arun Jaitley Stadium</t>
  </si>
  <si>
    <t>MS Dhoni</t>
  </si>
  <si>
    <t>NoResults</t>
  </si>
  <si>
    <t>Eden Gardens</t>
  </si>
  <si>
    <t>Jaipur</t>
  </si>
  <si>
    <t>Sawai Mansingh Stadium</t>
  </si>
  <si>
    <t>VR Aaron</t>
  </si>
  <si>
    <t>KK Ahmed</t>
  </si>
  <si>
    <t>PA Patel</t>
  </si>
  <si>
    <t>SPD Smith</t>
  </si>
  <si>
    <t>SL Malinga</t>
  </si>
  <si>
    <t>Imran Tahir</t>
  </si>
  <si>
    <t>KMA Paul</t>
  </si>
  <si>
    <t>HF Gurney</t>
  </si>
  <si>
    <t>AS Joseph</t>
  </si>
  <si>
    <t>Harbhajan Singh</t>
  </si>
  <si>
    <t>S Gopal</t>
  </si>
  <si>
    <t>SM Curran</t>
  </si>
  <si>
    <t>Maharashtra Cricket Association Stadium</t>
  </si>
  <si>
    <t>L Ngidi</t>
  </si>
  <si>
    <t>Delhi Daredevils</t>
  </si>
  <si>
    <t>CA Lynn</t>
  </si>
  <si>
    <t>Indore</t>
  </si>
  <si>
    <t>Holkar Cricket Stadium</t>
  </si>
  <si>
    <t>Mujeeb Ur Rahman</t>
  </si>
  <si>
    <t>D/L</t>
  </si>
  <si>
    <t>TG Southee</t>
  </si>
  <si>
    <t>AS Rajpoot</t>
  </si>
  <si>
    <t>JC Archer</t>
  </si>
  <si>
    <t>B Stanlake</t>
  </si>
  <si>
    <t>SW Billings</t>
  </si>
  <si>
    <t>Rising Pune Supergiant</t>
  </si>
  <si>
    <t>Rajiv Gandhi International Stadium, Uppal</t>
  </si>
  <si>
    <t>Bangalore</t>
  </si>
  <si>
    <t>M Chinnaswamy Stadium</t>
  </si>
  <si>
    <t>KV Sharma</t>
  </si>
  <si>
    <t>Washington Sundar</t>
  </si>
  <si>
    <t>Feroz Shah Kotla</t>
  </si>
  <si>
    <t>Kanpur</t>
  </si>
  <si>
    <t>Gujarat Lions</t>
  </si>
  <si>
    <t>Green Park</t>
  </si>
  <si>
    <t>KK Nair</t>
  </si>
  <si>
    <t>Punjab Cricket Association IS Bindra Stadium, Mohali</t>
  </si>
  <si>
    <t>MM Sharma</t>
  </si>
  <si>
    <t>DR Smith</t>
  </si>
  <si>
    <t>LMP Simmons</t>
  </si>
  <si>
    <t>Rajkot</t>
  </si>
  <si>
    <t>Saurashtra Cricket Association Stadium</t>
  </si>
  <si>
    <t>G Gambhir</t>
  </si>
  <si>
    <t>AJ Tye</t>
  </si>
  <si>
    <t>RV Uthappa</t>
  </si>
  <si>
    <t>HM Amla</t>
  </si>
  <si>
    <t>MJ McClenaghan</t>
  </si>
  <si>
    <t>SK Raina</t>
  </si>
  <si>
    <t>B Kumar</t>
  </si>
  <si>
    <t>CJ Anderson</t>
  </si>
  <si>
    <t>KM Jadhav</t>
  </si>
  <si>
    <t>Yuvraj Singh</t>
  </si>
  <si>
    <t>BCJ Cutting</t>
  </si>
  <si>
    <t>Elimination Final</t>
  </si>
  <si>
    <t>MC Henriques</t>
  </si>
  <si>
    <t>Raipur</t>
  </si>
  <si>
    <t>Shaheed Veer Narayan Singh International Stadium</t>
  </si>
  <si>
    <t>YK Pathan</t>
  </si>
  <si>
    <t>Rising Pune Supergiants</t>
  </si>
  <si>
    <t>AB Dinda</t>
  </si>
  <si>
    <t>A Zampa</t>
  </si>
  <si>
    <t>P Kumar</t>
  </si>
  <si>
    <t>A Nehra</t>
  </si>
  <si>
    <t>AM Rahane</t>
  </si>
  <si>
    <t>CR Brathwaite</t>
  </si>
  <si>
    <t>Mustafizur Rahman</t>
  </si>
  <si>
    <t>M Vohra</t>
  </si>
  <si>
    <t>AJ Finch</t>
  </si>
  <si>
    <t>Ranchi</t>
  </si>
  <si>
    <t>JSCA International Stadium Complex</t>
  </si>
  <si>
    <t>Brabourne Stadium</t>
  </si>
  <si>
    <t>Punjab Cricket Association Stadium, Mohali</t>
  </si>
  <si>
    <t>P Negi</t>
  </si>
  <si>
    <t>Z Khan</t>
  </si>
  <si>
    <t>MA Chidambaram Stadium, Chepauk</t>
  </si>
  <si>
    <t>PP Chawla</t>
  </si>
  <si>
    <t>Mandeep Singh</t>
  </si>
  <si>
    <t>BB McCullum</t>
  </si>
  <si>
    <t>Sardar Patel Stadium, Motera</t>
  </si>
  <si>
    <t>MA Starc</t>
  </si>
  <si>
    <t>SE Marsh</t>
  </si>
  <si>
    <t>JP Duminy</t>
  </si>
  <si>
    <t>GJ Bailey</t>
  </si>
  <si>
    <t>DJ Hooda</t>
  </si>
  <si>
    <t>JP Faulkner</t>
  </si>
  <si>
    <t>M Morkel</t>
  </si>
  <si>
    <t>V Sehwag</t>
  </si>
  <si>
    <t>MEK Hussey</t>
  </si>
  <si>
    <t>Cuttack</t>
  </si>
  <si>
    <t>Barabati Stadium</t>
  </si>
  <si>
    <t>DW Steyn</t>
  </si>
  <si>
    <t>PV Tambe</t>
  </si>
  <si>
    <t>M Vijay</t>
  </si>
  <si>
    <t>JH Kallis</t>
  </si>
  <si>
    <t>BJ Hodge</t>
  </si>
  <si>
    <t>Pune Warriors</t>
  </si>
  <si>
    <t>Subrata Roy Sahara Stadium</t>
  </si>
  <si>
    <t>LJ Wright</t>
  </si>
  <si>
    <t>Dharamsala</t>
  </si>
  <si>
    <t>Himachal Pradesh Cricket Association Stadium</t>
  </si>
  <si>
    <t>Azhar Mahmood</t>
  </si>
  <si>
    <t>AP Tare</t>
  </si>
  <si>
    <t>AC Gilchrist</t>
  </si>
  <si>
    <t>MG Johnson</t>
  </si>
  <si>
    <t>KK Cooper</t>
  </si>
  <si>
    <t>SR Tendulkar</t>
  </si>
  <si>
    <t>DJG Sammy</t>
  </si>
  <si>
    <t>I Sharma</t>
  </si>
  <si>
    <t>Harmeet Singh</t>
  </si>
  <si>
    <t>R Vinay Kumar</t>
  </si>
  <si>
    <t>GH Vihari</t>
  </si>
  <si>
    <t>MS Gony</t>
  </si>
  <si>
    <t>SK Trivedi</t>
  </si>
  <si>
    <t>R Dravid</t>
  </si>
  <si>
    <t>MS Bisla</t>
  </si>
  <si>
    <t>Deccan Chargers</t>
  </si>
  <si>
    <t>Shakib Al Hasan</t>
  </si>
  <si>
    <t>DJ Hussey</t>
  </si>
  <si>
    <t>A Chandila</t>
  </si>
  <si>
    <t>BW Hilfenhaus</t>
  </si>
  <si>
    <t>KC Sangakkara</t>
  </si>
  <si>
    <t>CL White</t>
  </si>
  <si>
    <t>B Lee</t>
  </si>
  <si>
    <t>SC Ganguly</t>
  </si>
  <si>
    <t>KMDN Kulasekara</t>
  </si>
  <si>
    <t>KP Pietersen</t>
  </si>
  <si>
    <t>JD Ryder</t>
  </si>
  <si>
    <t>AD Mascarenhas</t>
  </si>
  <si>
    <t>L Balaji</t>
  </si>
  <si>
    <t>MN Samuels</t>
  </si>
  <si>
    <t>IK Pathan</t>
  </si>
  <si>
    <t>RE Levi</t>
  </si>
  <si>
    <t>MM Patel</t>
  </si>
  <si>
    <t>JEC Franklin</t>
  </si>
  <si>
    <t>Dr DY Patil Sports Academy</t>
  </si>
  <si>
    <t>Kochi Tuskers Kerala</t>
  </si>
  <si>
    <t>S Aravind</t>
  </si>
  <si>
    <t>BA Bhatt</t>
  </si>
  <si>
    <t>R Sharma</t>
  </si>
  <si>
    <t>Iqbal Abdulla</t>
  </si>
  <si>
    <t>Kochi</t>
  </si>
  <si>
    <t>Nehru Stadium</t>
  </si>
  <si>
    <t>P Parameswaran</t>
  </si>
  <si>
    <t>LRPL Taylor</t>
  </si>
  <si>
    <t>JA Morkel</t>
  </si>
  <si>
    <t>J Botha</t>
  </si>
  <si>
    <t>MK Tiwary</t>
  </si>
  <si>
    <t>DE Bollinger</t>
  </si>
  <si>
    <t>SK Warne</t>
  </si>
  <si>
    <t>DPMD Jayawardene</t>
  </si>
  <si>
    <t>S Sohal</t>
  </si>
  <si>
    <t>PC Valthaty</t>
  </si>
  <si>
    <t>MD Mishra</t>
  </si>
  <si>
    <t>SB Wagh</t>
  </si>
  <si>
    <t>S Anirudha</t>
  </si>
  <si>
    <t>2009/10</t>
  </si>
  <si>
    <t>3rd Place Play-Off</t>
  </si>
  <si>
    <t>A Kumble</t>
  </si>
  <si>
    <t>Semi Final</t>
  </si>
  <si>
    <t>M Kartik</t>
  </si>
  <si>
    <t>A Symonds</t>
  </si>
  <si>
    <t>R McLaren</t>
  </si>
  <si>
    <t>Nagpur</t>
  </si>
  <si>
    <t>Vidarbha Cricket Association Stadium, Jamtha</t>
  </si>
  <si>
    <t>RJ Harris</t>
  </si>
  <si>
    <t>TL Suman</t>
  </si>
  <si>
    <t>MJ Lumb</t>
  </si>
  <si>
    <t>PD Collingwood</t>
  </si>
  <si>
    <t>NV Ojha</t>
  </si>
  <si>
    <t>AC Voges</t>
  </si>
  <si>
    <t>J Theron</t>
  </si>
  <si>
    <t>AA Jhunjhunwala</t>
  </si>
  <si>
    <t>ML Hayden</t>
  </si>
  <si>
    <t>WPUJC Vaas</t>
  </si>
  <si>
    <t>AD Mathews</t>
  </si>
  <si>
    <t>Johannesburg</t>
  </si>
  <si>
    <t>New Wanderers Stadium</t>
  </si>
  <si>
    <t>Centurion</t>
  </si>
  <si>
    <t>SuperSport Park</t>
  </si>
  <si>
    <t>Durban</t>
  </si>
  <si>
    <t>Kingsmead</t>
  </si>
  <si>
    <t>M Muralitharan</t>
  </si>
  <si>
    <t>LR Shukla</t>
  </si>
  <si>
    <t>Bloemfontein</t>
  </si>
  <si>
    <t>OUTsurance Oval</t>
  </si>
  <si>
    <t>Port Elizabeth</t>
  </si>
  <si>
    <t>St George's Park</t>
  </si>
  <si>
    <t>R Bhatia</t>
  </si>
  <si>
    <t>Kimberley</t>
  </si>
  <si>
    <t>De Beers Diamond Oval</t>
  </si>
  <si>
    <t>S Badrinath</t>
  </si>
  <si>
    <t>East London</t>
  </si>
  <si>
    <t>Buffalo Park</t>
  </si>
  <si>
    <t>A Singh</t>
  </si>
  <si>
    <t>GC Smith</t>
  </si>
  <si>
    <t>SB Jakati</t>
  </si>
  <si>
    <t>DP Nannes</t>
  </si>
  <si>
    <t>MV Boucher</t>
  </si>
  <si>
    <t>HH Gibbs</t>
  </si>
  <si>
    <t>TM Dilshan</t>
  </si>
  <si>
    <t>Cape Town</t>
  </si>
  <si>
    <t>Newlands</t>
  </si>
  <si>
    <t>PP Ojha</t>
  </si>
  <si>
    <t>RS Bopara</t>
  </si>
  <si>
    <t>RP Singh</t>
  </si>
  <si>
    <t>DL Vettori</t>
  </si>
  <si>
    <t>2007/08</t>
  </si>
  <si>
    <t>M Ntini</t>
  </si>
  <si>
    <t>CRD Fernando</t>
  </si>
  <si>
    <t>Sohail Tanvir</t>
  </si>
  <si>
    <t>Umar Gul</t>
  </si>
  <si>
    <t>SP Goswami</t>
  </si>
  <si>
    <t>SM Pollock</t>
  </si>
  <si>
    <t>ST Jayasuriya</t>
  </si>
  <si>
    <t>Shoaib Akhtar</t>
  </si>
  <si>
    <t>S Sreesanth</t>
  </si>
  <si>
    <t>SA Asnodkar</t>
  </si>
  <si>
    <t>GD McGrath</t>
  </si>
  <si>
    <t>SM Katich</t>
  </si>
  <si>
    <t>JDP Oram</t>
  </si>
  <si>
    <t>MF Maharoof</t>
  </si>
  <si>
    <t>Won By</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</si>
  <si>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</si>
  <si>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</si>
  <si>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</si>
  <si>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</si>
  <si>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</si>
  <si>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</si>
  <si>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</si>
  <si>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</si>
  <si>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</si>
  <si>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</si>
  <si>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</si>
  <si>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</si>
  <si>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</si>
  <si>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</si>
  <si>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</si>
  <si>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</si>
  <si>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</si>
  <si>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Row Labels</t>
  </si>
  <si>
    <t>Grand Total</t>
  </si>
  <si>
    <t>Column Labels</t>
  </si>
  <si>
    <t>Toss Impact</t>
  </si>
  <si>
    <t>No</t>
  </si>
  <si>
    <t>Yes</t>
  </si>
  <si>
    <t>Count of ID</t>
  </si>
  <si>
    <t>(blank)</t>
  </si>
  <si>
    <t xml:space="preserve">INSIGHTS
</t>
  </si>
  <si>
    <t>Count of Player_of_Match</t>
  </si>
  <si>
    <t>wickets</t>
  </si>
  <si>
    <t xml:space="preserve"> </t>
  </si>
  <si>
    <t>RAW NAME</t>
  </si>
  <si>
    <t>STANDARD NAME</t>
  </si>
  <si>
    <t>standard Team1</t>
  </si>
  <si>
    <t>Standard Team2</t>
  </si>
  <si>
    <t>standard Toss winner</t>
  </si>
  <si>
    <t>standard winning team</t>
  </si>
  <si>
    <t>raw data</t>
  </si>
  <si>
    <t>standard vemnue</t>
  </si>
  <si>
    <t>Standard venue</t>
  </si>
  <si>
    <t xml:space="preserve"> Wankhade Stadium is one of the IPL venues with a high overall winning trend</t>
  </si>
  <si>
    <t xml:space="preserve">INSIGHTS
* Teams choosing to field first have a higher win rate (55%) compared to batting first (45%), showing a clear chasing advantage in IPL matches.
* Wankhede Stadium is one of the IPL venues with a high overall winning trend
</t>
  </si>
  <si>
    <t>Count of standard winning team</t>
  </si>
  <si>
    <t>IPL ANALYSIS DASHBOARD (2008 - 2022)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</si>
</sst>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_ ;[Red]\-0.00\ "/>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14" fontId="0" fillId="0" borderId="0" xfId="0" applyNumberFormat="1"/>
    <xf numFmtId="0" fontId="16"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0" fillId="0" borderId="0" xfId="0" applyAlignment="1">
      <alignment horizontal="left" wrapText="1"/>
    </xf>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2">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strike val="0"/>
        <condense val="0"/>
        <extend val="0"/>
        <outline val="0"/>
        <shadow val="0"/>
        <u val="none"/>
        <vertAlign val="baseline"/>
        <sz val="11"/>
        <color theme="1"/>
        <name val="Calibri"/>
        <family val="2"/>
        <scheme val="minor"/>
      </font>
    </dxf>
    <dxf>
      <fill>
        <patternFill>
          <bgColor theme="3" tint="0.39994506668294322"/>
        </patternFill>
      </fill>
    </dxf>
    <dxf>
      <fill>
        <gradientFill degree="270">
          <stop position="0">
            <color theme="3" tint="0.40000610370189521"/>
          </stop>
          <stop position="1">
            <color rgb="FF002060"/>
          </stop>
        </gradientFill>
      </fill>
    </dxf>
    <dxf>
      <fill>
        <patternFill>
          <bgColor theme="3" tint="-0.499984740745262"/>
        </patternFill>
      </fill>
      <border>
        <left style="thick">
          <color auto="1"/>
        </left>
        <right style="thick">
          <color auto="1"/>
        </right>
        <top style="thick">
          <color auto="1"/>
        </top>
        <bottom style="thick">
          <color auto="1"/>
        </bottom>
      </border>
    </dxf>
    <dxf>
      <font>
        <color rgb="FF020630"/>
      </font>
      <fill>
        <patternFill>
          <bgColor rgb="FF002060"/>
        </patternFill>
      </fill>
    </dxf>
    <dxf>
      <fill>
        <patternFill>
          <bgColor rgb="FF002060"/>
        </patternFill>
      </fill>
    </dxf>
  </dxfs>
  <tableStyles count="5" defaultTableStyle="TableStyleMedium2" defaultPivotStyle="PivotStyleLight16">
    <tableStyle name="Slicer Style 1" pivot="0" table="0" count="2" xr9:uid="{BBA8406D-462D-4976-845E-D929F8541B60}">
      <tableStyleElement type="wholeTable" dxfId="61"/>
      <tableStyleElement type="headerRow" dxfId="60"/>
    </tableStyle>
    <tableStyle name="Slicer Style 2" pivot="0" table="0" count="1" xr9:uid="{63A1D5DB-7568-4A5F-8F49-88B193E25E3F}">
      <tableStyleElement type="wholeTable" dxfId="59"/>
    </tableStyle>
    <tableStyle name="Slicer Style 3" pivot="0" table="0" count="0" xr9:uid="{9141C75B-345C-4A15-AEBF-9A363A25AA70}"/>
    <tableStyle name="Slicer Style 4" pivot="0" table="0" count="1" xr9:uid="{7027BC02-6D34-4158-8484-0DFE52E89519}">
      <tableStyleElement type="wholeTable" dxfId="58"/>
    </tableStyle>
    <tableStyle name="Slicer Style 5" pivot="0" table="0" count="1" xr9:uid="{F68E8646-73A2-4B6A-82C2-8F1E13D94844}">
      <tableStyleElement type="headerRow" dxfId="57"/>
    </tableStyle>
  </tableStyles>
  <colors>
    <mruColors>
      <color rgb="FF8A3993"/>
      <color rgb="FF010319"/>
      <color rgb="FF339F76"/>
      <color rgb="FF63235D"/>
      <color rgb="FF388873"/>
      <color rgb="FF66516F"/>
      <color rgb="FF2E9A79"/>
      <color rgb="FF4C7C7A"/>
      <color rgb="FF250D23"/>
      <color rgb="FF8E96FA"/>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worksheet" Target="worksheets/sheet21.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heetMetadata" Target="metadata.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17/06/relationships/rdRichValueStructure" Target="richData/rdrichvaluestructure.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22/10/relationships/richValueRel" Target="richData/richValueRel.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theme" Target="theme/theme1.xml"/><Relationship Id="rId36" Type="http://schemas.microsoft.com/office/2017/06/relationships/rdRichValueTypes" Target="richData/rdRichValueType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1.xml"/><Relationship Id="rId34" Type="http://schemas.microsoft.com/office/2017/06/relationships/rdRichValue" Target="richData/rdrichvalue.xml"/><Relationship Id="rId50" Type="http://schemas.openxmlformats.org/officeDocument/2006/relationships/customXml" Target="../customXml/item12.xml"/><Relationship Id="rId55"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[IPL DataSet.xlsm]PIVOT TABLE 1!PivotTable3</c:name>
    <c:fmtId val="2"/>
  </c:pivotSource>
  <c:chart>
    <c:title>
      <c:tx>
        <c:rich>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r>
              <a:rPr lang="en-IN">
                <a:solidFill>
                  <a:schemeClr val="bg2"/>
                </a:solidFill>
              </a:rPr>
              <a:t>TOSS DECISION IMPACT</a:t>
            </a:r>
          </a:p>
        </c:rich>
      </c:tx>
      <c:layout>
        <c:manualLayout>
          <c:xMode val="edge"/>
          <c:yMode val="edge"/>
          <c:x val="0.20782257291973419"/>
          <c:y val="6.845593285417310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39F76">
              <a:alpha val="85000"/>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A3993">
              <a:alpha val="85000"/>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1'!$B$3:$B$4</c:f>
              <c:strCache>
                <c:ptCount val="1"/>
                <c:pt idx="0">
                  <c:v>No</c:v>
                </c:pt>
              </c:strCache>
            </c:strRef>
          </c:tx>
          <c:spPr>
            <a:solidFill>
              <a:srgbClr val="339F76">
                <a:alpha val="85000"/>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 1'!$A$5:$A$7</c:f>
              <c:strCache>
                <c:ptCount val="2"/>
                <c:pt idx="0">
                  <c:v>bat</c:v>
                </c:pt>
                <c:pt idx="1">
                  <c:v>field</c:v>
                </c:pt>
              </c:strCache>
            </c:strRef>
          </c:cat>
          <c:val>
            <c:numRef>
              <c:f>'PIVOT TABLE 1'!$B$5:$B$7</c:f>
              <c:numCache>
                <c:formatCode>General</c:formatCode>
                <c:ptCount val="2"/>
                <c:pt idx="0">
                  <c:v>192</c:v>
                </c:pt>
                <c:pt idx="1">
                  <c:v>269</c:v>
                </c:pt>
              </c:numCache>
            </c:numRef>
          </c:val>
          <c:extLst>
            <c:ext xmlns:c16="http://schemas.microsoft.com/office/drawing/2014/chart" uri="{C3380CC4-5D6E-409C-BE32-E72D297353CC}">
              <c16:uniqueId val="{00000000-0655-4D90-86AF-9D860BD8F8A2}"/>
            </c:ext>
          </c:extLst>
        </c:ser>
        <c:ser>
          <c:idx val="1"/>
          <c:order val="1"/>
          <c:tx>
            <c:strRef>
              <c:f>'PIVOT TABLE 1'!$C$3:$C$4</c:f>
              <c:strCache>
                <c:ptCount val="1"/>
                <c:pt idx="0">
                  <c:v>Yes</c:v>
                </c:pt>
              </c:strCache>
            </c:strRef>
          </c:tx>
          <c:spPr>
            <a:solidFill>
              <a:srgbClr val="8A3993">
                <a:alpha val="85000"/>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 1'!$A$5:$A$7</c:f>
              <c:strCache>
                <c:ptCount val="2"/>
                <c:pt idx="0">
                  <c:v>bat</c:v>
                </c:pt>
                <c:pt idx="1">
                  <c:v>field</c:v>
                </c:pt>
              </c:strCache>
            </c:strRef>
          </c:cat>
          <c:val>
            <c:numRef>
              <c:f>'PIVOT TABLE 1'!$C$5:$C$7</c:f>
              <c:numCache>
                <c:formatCode>General</c:formatCode>
                <c:ptCount val="2"/>
                <c:pt idx="0">
                  <c:v>159</c:v>
                </c:pt>
                <c:pt idx="1">
                  <c:v>329</c:v>
                </c:pt>
              </c:numCache>
            </c:numRef>
          </c:val>
          <c:extLst>
            <c:ext xmlns:c16="http://schemas.microsoft.com/office/drawing/2014/chart" uri="{C3380CC4-5D6E-409C-BE32-E72D297353CC}">
              <c16:uniqueId val="{00000002-C8AF-4986-AE26-E6BA4E98A6B0}"/>
            </c:ext>
          </c:extLst>
        </c:ser>
        <c:dLbls>
          <c:dLblPos val="inEnd"/>
          <c:showLegendKey val="0"/>
          <c:showVal val="1"/>
          <c:showCatName val="0"/>
          <c:showSerName val="0"/>
          <c:showPercent val="0"/>
          <c:showBubbleSize val="0"/>
        </c:dLbls>
        <c:gapWidth val="65"/>
        <c:axId val="1873250704"/>
        <c:axId val="1873255024"/>
      </c:barChart>
      <c:catAx>
        <c:axId val="1873250704"/>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73255024"/>
        <c:crosses val="autoZero"/>
        <c:auto val="1"/>
        <c:lblAlgn val="ctr"/>
        <c:lblOffset val="100"/>
        <c:noMultiLvlLbl val="0"/>
      </c:catAx>
      <c:valAx>
        <c:axId val="187325502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87325070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020630"/>
        </a:gs>
        <a:gs pos="46000">
          <a:srgbClr val="010319"/>
        </a:gs>
        <a:gs pos="100000">
          <a:schemeClr val="accent5">
            <a:lumMod val="60000"/>
          </a:schemeClr>
        </a:gs>
      </a:gsLst>
      <a:path path="circle">
        <a:fillToRect t="100000" r="100000"/>
      </a:path>
      <a:tileRect l="-100000" b="-100000"/>
    </a:gra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[IPL DataSet.xlsm]PIVOT TABLE 2!PivotTable1</c:name>
    <c:fmtId val="2"/>
  </c:pivotSource>
  <c:chart>
    <c:title>
      <c:tx>
        <c:rich>
          <a:bodyPr rot="0" spcFirstLastPara="1" vertOverflow="ellipsis" vert="horz" wrap="square" anchor="ctr" anchorCtr="1"/>
          <a:lstStyle/>
          <a:p>
            <a:pPr>
              <a:defRPr b="1" i="0" u="none" strike="noStrike" kern="1200" baseline="0">
                <a:solidFill>
                  <a:schemeClr val="bg2"/>
                </a:solidFill>
                <a:effectLst/>
                <a:latin typeface="+mn-lt"/>
                <a:ea typeface="+mn-ea"/>
                <a:cs typeface="+mn-cs"/>
              </a:defRPr>
            </a:pPr>
            <a:r>
              <a:rPr lang="en-US" b="1">
                <a:solidFill>
                  <a:schemeClr val="bg2"/>
                </a:solidFill>
              </a:rPr>
              <a:t>TOP VENUE BY MATCH WIN</a:t>
            </a:r>
          </a:p>
        </c:rich>
      </c:tx>
      <c:layout>
        <c:manualLayout>
          <c:xMode val="edge"/>
          <c:yMode val="edge"/>
          <c:x val="0.27352894666672845"/>
          <c:y val="5.6405963273051085E-2"/>
        </c:manualLayout>
      </c:layout>
      <c:overlay val="0"/>
      <c:spPr>
        <a:noFill/>
        <a:ln>
          <a:noFill/>
        </a:ln>
        <a:effectLst/>
      </c:spPr>
      <c:txPr>
        <a:bodyPr rot="0" spcFirstLastPara="1" vertOverflow="ellipsis" vert="horz" wrap="square" anchor="ctr" anchorCtr="1"/>
        <a:lstStyle/>
        <a:p>
          <a:pPr>
            <a:defRPr b="1" i="0" u="none" strike="noStrike" kern="1200" baseline="0">
              <a:solidFill>
                <a:schemeClr val="bg2"/>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2E9A79"/>
              </a:gs>
              <a:gs pos="48000">
                <a:srgbClr val="66516F"/>
              </a:gs>
              <a:gs pos="100000">
                <a:srgbClr val="63235D"/>
              </a:gs>
            </a:gsLst>
            <a:lin ang="13500000" scaled="1"/>
            <a:tileRect/>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030A0"/>
          </a:solidFill>
          <a:ln>
            <a:noFill/>
          </a:ln>
          <a:effectLst>
            <a:outerShdw blurRad="76200" dir="18900000" sy="23000" kx="-1200000" algn="bl" rotWithShape="0">
              <a:prstClr val="black">
                <a:alpha val="20000"/>
              </a:prstClr>
            </a:outerShdw>
          </a:effectLst>
        </c:spPr>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447646990547273E-2"/>
          <c:y val="0.26229366760271744"/>
          <c:w val="0.81787506586086778"/>
          <c:h val="0.46932026284606271"/>
        </c:manualLayout>
      </c:layout>
      <c:barChart>
        <c:barDir val="col"/>
        <c:grouping val="clustered"/>
        <c:varyColors val="0"/>
        <c:ser>
          <c:idx val="0"/>
          <c:order val="0"/>
          <c:tx>
            <c:strRef>
              <c:f>'PIVOT TABLE 2'!$B$3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 2'!$A$4:$A$14</c:f>
              <c:strCache>
                <c:ptCount val="10"/>
                <c:pt idx="0">
                  <c:v>Dr DY Patil Sports Academy, Mumbai</c:v>
                </c:pt>
                <c:pt idx="1">
                  <c:v>Dubai International Cricket Stadium</c:v>
                </c:pt>
                <c:pt idx="2">
                  <c:v>Eden Gardens, Kolkata</c:v>
                </c:pt>
                <c:pt idx="3">
                  <c:v>Feroz Shah Kotla</c:v>
                </c:pt>
                <c:pt idx="4">
                  <c:v>M.Chinnaswamy Stadium</c:v>
                </c:pt>
                <c:pt idx="5">
                  <c:v>MA Chidambaram Stadium, Chepauk, Chennai</c:v>
                </c:pt>
                <c:pt idx="6">
                  <c:v>Punjab Cricket Association IS Bindra Stadium, Mohali</c:v>
                </c:pt>
                <c:pt idx="7">
                  <c:v>Rajiv Gandhi International Stadium, Uppal</c:v>
                </c:pt>
                <c:pt idx="8">
                  <c:v>Sawai Mansingh Stadium</c:v>
                </c:pt>
                <c:pt idx="9">
                  <c:v>Wankhede Stadium, Mumbai</c:v>
                </c:pt>
              </c:strCache>
            </c:strRef>
          </c:cat>
          <c:val>
            <c:numRef>
              <c:f>'PIVOT TABLE 2'!$B$4:$B$14</c:f>
              <c:numCache>
                <c:formatCode>General</c:formatCode>
                <c:ptCount val="10"/>
                <c:pt idx="0">
                  <c:v>37</c:v>
                </c:pt>
                <c:pt idx="1">
                  <c:v>46</c:v>
                </c:pt>
                <c:pt idx="2">
                  <c:v>79</c:v>
                </c:pt>
                <c:pt idx="3">
                  <c:v>60</c:v>
                </c:pt>
                <c:pt idx="4">
                  <c:v>80</c:v>
                </c:pt>
                <c:pt idx="5">
                  <c:v>67</c:v>
                </c:pt>
                <c:pt idx="6">
                  <c:v>56</c:v>
                </c:pt>
                <c:pt idx="7">
                  <c:v>64</c:v>
                </c:pt>
                <c:pt idx="8">
                  <c:v>47</c:v>
                </c:pt>
                <c:pt idx="9">
                  <c:v>104</c:v>
                </c:pt>
              </c:numCache>
            </c:numRef>
          </c:val>
          <c:extLst>
            <c:ext xmlns:c16="http://schemas.microsoft.com/office/drawing/2014/chart" uri="{C3380CC4-5D6E-409C-BE32-E72D297353CC}">
              <c16:uniqueId val="{00000000-9AC1-4106-B0CD-E04633C6CEFB}"/>
            </c:ext>
          </c:extLst>
        </c:ser>
        <c:dLbls>
          <c:dLblPos val="inEnd"/>
          <c:showLegendKey val="0"/>
          <c:showVal val="1"/>
          <c:showCatName val="0"/>
          <c:showSerName val="0"/>
          <c:showPercent val="0"/>
          <c:showBubbleSize val="0"/>
        </c:dLbls>
        <c:gapWidth val="41"/>
        <c:axId val="757967327"/>
        <c:axId val="757966367"/>
      </c:barChart>
      <c:catAx>
        <c:axId val="757967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757966367"/>
        <c:crosses val="autoZero"/>
        <c:auto val="1"/>
        <c:lblAlgn val="ctr"/>
        <c:lblOffset val="100"/>
        <c:noMultiLvlLbl val="0"/>
      </c:catAx>
      <c:valAx>
        <c:axId val="757966367"/>
        <c:scaling>
          <c:orientation val="minMax"/>
        </c:scaling>
        <c:delete val="1"/>
        <c:axPos val="l"/>
        <c:numFmt formatCode="General" sourceLinked="1"/>
        <c:majorTickMark val="none"/>
        <c:minorTickMark val="none"/>
        <c:tickLblPos val="nextTo"/>
        <c:crossAx val="75796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78000">
          <a:srgbClr val="262E4C"/>
        </a:gs>
        <a:gs pos="0">
          <a:srgbClr val="020630"/>
        </a:gs>
        <a:gs pos="43000">
          <a:srgbClr val="010319"/>
        </a:gs>
        <a:gs pos="95000">
          <a:schemeClr val="accent5">
            <a:lumMod val="75000"/>
          </a:schemeClr>
        </a:gs>
      </a:gsLst>
      <a:lin ang="18900000" scaled="1"/>
      <a:tileRect/>
    </a:gra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[IPL DataSet.xlsm]PIVOT TABLE 3!PivotTable2</c:name>
    <c:fmtId val="2"/>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WIN: RUNS VS WICKET</a:t>
            </a:r>
          </a:p>
        </c:rich>
      </c:tx>
      <c:layout>
        <c:manualLayout>
          <c:xMode val="edge"/>
          <c:yMode val="edge"/>
          <c:x val="0.24119903564090689"/>
          <c:y val="7.1024455276423787E-2"/>
        </c:manualLayout>
      </c:layout>
      <c:overlay val="0"/>
      <c:spPr>
        <a:solidFill>
          <a:schemeClr val="tx2"/>
        </a:solidFill>
        <a:ln>
          <a:solidFill>
            <a:schemeClr val="tx2"/>
          </a:solid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rgbClr val="010319"/>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rgbClr val="002060"/>
          </a:solidFill>
          <a:ln>
            <a:noFill/>
          </a:ln>
          <a:effectLst>
            <a:outerShdw blurRad="254000" sx="102000" sy="102000" algn="ctr" rotWithShape="0">
              <a:prstClr val="black">
                <a:alpha val="20000"/>
              </a:prstClr>
            </a:outerShdw>
          </a:effectLst>
        </c:spPr>
      </c:pivotFmt>
      <c:pivotFmt>
        <c:idx val="9"/>
        <c:spPr>
          <a:solidFill>
            <a:srgbClr val="63235D"/>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DF30BA8B-5630-4CC9-A88A-455E3C490612}" type="VALUE">
                  <a:rPr lang="en-US"/>
                  <a:pPr>
                    <a:defRPr/>
                  </a:pPr>
                  <a:t>[VALUE]</a:t>
                </a:fld>
                <a:r>
                  <a:rPr lang="en-US" baseline="0"/>
                  <a:t>, </a:t>
                </a:r>
                <a:fld id="{133CB930-57DC-44C3-AD4A-C23303AC154C}"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rgbClr val="388873"/>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 3'!$B$3</c:f>
              <c:strCache>
                <c:ptCount val="1"/>
                <c:pt idx="0">
                  <c:v>Total</c:v>
                </c:pt>
              </c:strCache>
            </c:strRef>
          </c:tx>
          <c:spPr>
            <a:solidFill>
              <a:srgbClr val="010319"/>
            </a:solidFill>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D26-4195-92DE-56664EEBF4A7}"/>
              </c:ext>
            </c:extLst>
          </c:dPt>
          <c:dPt>
            <c:idx val="1"/>
            <c:bubble3D val="0"/>
            <c:spPr>
              <a:solidFill>
                <a:srgbClr val="00206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D26-4195-92DE-56664EEBF4A7}"/>
              </c:ext>
            </c:extLst>
          </c:dPt>
          <c:dPt>
            <c:idx val="2"/>
            <c:bubble3D val="0"/>
            <c:spPr>
              <a:solidFill>
                <a:srgbClr val="38887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F39-48B3-8044-34C8BCD67203}"/>
              </c:ext>
            </c:extLst>
          </c:dPt>
          <c:dPt>
            <c:idx val="3"/>
            <c:bubble3D val="0"/>
            <c:spPr>
              <a:solidFill>
                <a:srgbClr val="63235D"/>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F39-48B3-8044-34C8BCD67203}"/>
              </c:ext>
            </c:extLst>
          </c:dPt>
          <c:dLbls>
            <c:dLbl>
              <c:idx val="3"/>
              <c:tx>
                <c:rich>
                  <a:bodyPr/>
                  <a:lstStyle/>
                  <a:p>
                    <a:fld id="{DF30BA8B-5630-4CC9-A88A-455E3C490612}" type="VALUE">
                      <a:rPr lang="en-US"/>
                      <a:pPr/>
                      <a:t>[VALUE]</a:t>
                    </a:fld>
                    <a:r>
                      <a:rPr lang="en-US" baseline="0"/>
                      <a:t>, </a:t>
                    </a:r>
                    <a:fld id="{133CB930-57DC-44C3-AD4A-C23303AC154C}" type="PERCENTAGE">
                      <a:rPr lang="en-US" baseline="0"/>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CF39-48B3-8044-34C8BCD6720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 3'!$A$4:$A$8</c:f>
              <c:strCache>
                <c:ptCount val="4"/>
                <c:pt idx="0">
                  <c:v>NoResults</c:v>
                </c:pt>
                <c:pt idx="1">
                  <c:v>Runs</c:v>
                </c:pt>
                <c:pt idx="2">
                  <c:v>SuperOver</c:v>
                </c:pt>
                <c:pt idx="3">
                  <c:v>Wickets</c:v>
                </c:pt>
              </c:strCache>
            </c:strRef>
          </c:cat>
          <c:val>
            <c:numRef>
              <c:f>'PIVOT TABLE 3'!$B$4:$B$8</c:f>
              <c:numCache>
                <c:formatCode>General</c:formatCode>
                <c:ptCount val="4"/>
                <c:pt idx="0">
                  <c:v>4</c:v>
                </c:pt>
                <c:pt idx="1">
                  <c:v>423</c:v>
                </c:pt>
                <c:pt idx="2">
                  <c:v>14</c:v>
                </c:pt>
                <c:pt idx="3">
                  <c:v>508</c:v>
                </c:pt>
              </c:numCache>
            </c:numRef>
          </c:val>
          <c:extLst>
            <c:ext xmlns:c16="http://schemas.microsoft.com/office/drawing/2014/chart" uri="{C3380CC4-5D6E-409C-BE32-E72D297353CC}">
              <c16:uniqueId val="{00000004-BD26-4195-92DE-56664EEBF4A7}"/>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6384623488603887"/>
          <c:y val="0.36010436468146612"/>
          <c:w val="0.19462037476760105"/>
          <c:h val="0.2396195902804288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020630"/>
        </a:gs>
        <a:gs pos="48000">
          <a:srgbClr val="010319"/>
        </a:gs>
        <a:gs pos="100000">
          <a:schemeClr val="accent5">
            <a:lumMod val="75000"/>
          </a:schemeClr>
        </a:gs>
      </a:gsLst>
      <a:lin ang="0" scaled="1"/>
      <a:tileRect/>
    </a:gra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[IPL DataSet.xlsm]PIVOT TABLE 4!PivotTable8</c:name>
    <c:fmtId val="4"/>
  </c:pivotSource>
  <c:chart>
    <c:title>
      <c:tx>
        <c:rich>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r>
              <a:rPr lang="en-US" b="1">
                <a:solidFill>
                  <a:schemeClr val="bg2"/>
                </a:solidFill>
              </a:rPr>
              <a:t>TOP</a:t>
            </a:r>
            <a:r>
              <a:rPr lang="en-US" b="1" baseline="0">
                <a:solidFill>
                  <a:schemeClr val="bg2"/>
                </a:solidFill>
              </a:rPr>
              <a:t> 10 PLAYER OF THE MATCH</a:t>
            </a:r>
            <a:r>
              <a:rPr lang="en-US" b="1">
                <a:solidFill>
                  <a:schemeClr val="bg2"/>
                </a:solidFill>
              </a:rPr>
              <a:t>l</a:t>
            </a:r>
          </a:p>
        </c:rich>
      </c:tx>
      <c:layout>
        <c:manualLayout>
          <c:xMode val="edge"/>
          <c:yMode val="edge"/>
          <c:x val="0.34253977744881753"/>
          <c:y val="4.030351597878646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3235D"/>
              </a:gs>
              <a:gs pos="48000">
                <a:srgbClr val="339F76"/>
              </a:gs>
              <a:gs pos="100000">
                <a:srgbClr val="010319"/>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681147774872588"/>
          <c:y val="0.12309868487875032"/>
          <c:w val="0.4428712296461354"/>
          <c:h val="0.7812963129421987"/>
        </c:manualLayout>
      </c:layout>
      <c:barChart>
        <c:barDir val="bar"/>
        <c:grouping val="clustered"/>
        <c:varyColors val="0"/>
        <c:ser>
          <c:idx val="0"/>
          <c:order val="0"/>
          <c:tx>
            <c:strRef>
              <c:f>'PIVOT TABLE 4'!$B$3</c:f>
              <c:strCache>
                <c:ptCount val="1"/>
                <c:pt idx="0">
                  <c:v>Total</c:v>
                </c:pt>
              </c:strCache>
            </c:strRef>
          </c:tx>
          <c:spPr>
            <a:gradFill flip="none" rotWithShape="1">
              <a:gsLst>
                <a:gs pos="0">
                  <a:srgbClr val="63235D"/>
                </a:gs>
                <a:gs pos="48000">
                  <a:srgbClr val="339F76"/>
                </a:gs>
                <a:gs pos="100000">
                  <a:srgbClr val="010319"/>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4'!$A$4:$A$14</c:f>
              <c:strCache>
                <c:ptCount val="10"/>
                <c:pt idx="0">
                  <c:v>AB de Villiers</c:v>
                </c:pt>
                <c:pt idx="1">
                  <c:v>CH Gayle</c:v>
                </c:pt>
                <c:pt idx="2">
                  <c:v>DA Warner</c:v>
                </c:pt>
                <c:pt idx="3">
                  <c:v>KA Pollard</c:v>
                </c:pt>
                <c:pt idx="4">
                  <c:v>MS Dhoni</c:v>
                </c:pt>
                <c:pt idx="5">
                  <c:v>RG Sharma</c:v>
                </c:pt>
                <c:pt idx="6">
                  <c:v>SK Raina</c:v>
                </c:pt>
                <c:pt idx="7">
                  <c:v>SR Watson</c:v>
                </c:pt>
                <c:pt idx="8">
                  <c:v>V Kohli</c:v>
                </c:pt>
                <c:pt idx="9">
                  <c:v>YK Pathan</c:v>
                </c:pt>
              </c:strCache>
            </c:strRef>
          </c:cat>
          <c:val>
            <c:numRef>
              <c:f>'PIVOT TABLE 4'!$B$4:$B$14</c:f>
              <c:numCache>
                <c:formatCode>General</c:formatCode>
                <c:ptCount val="10"/>
                <c:pt idx="0">
                  <c:v>25</c:v>
                </c:pt>
                <c:pt idx="1">
                  <c:v>22</c:v>
                </c:pt>
                <c:pt idx="2">
                  <c:v>18</c:v>
                </c:pt>
                <c:pt idx="3">
                  <c:v>14</c:v>
                </c:pt>
                <c:pt idx="4">
                  <c:v>17</c:v>
                </c:pt>
                <c:pt idx="5">
                  <c:v>18</c:v>
                </c:pt>
                <c:pt idx="6">
                  <c:v>14</c:v>
                </c:pt>
                <c:pt idx="7">
                  <c:v>16</c:v>
                </c:pt>
                <c:pt idx="8">
                  <c:v>14</c:v>
                </c:pt>
                <c:pt idx="9">
                  <c:v>16</c:v>
                </c:pt>
              </c:numCache>
            </c:numRef>
          </c:val>
          <c:extLst>
            <c:ext xmlns:c16="http://schemas.microsoft.com/office/drawing/2014/chart" uri="{C3380CC4-5D6E-409C-BE32-E72D297353CC}">
              <c16:uniqueId val="{00000000-6E7D-4CD8-9F0B-246D36ABF381}"/>
            </c:ext>
          </c:extLst>
        </c:ser>
        <c:dLbls>
          <c:dLblPos val="outEnd"/>
          <c:showLegendKey val="0"/>
          <c:showVal val="1"/>
          <c:showCatName val="0"/>
          <c:showSerName val="0"/>
          <c:showPercent val="0"/>
          <c:showBubbleSize val="0"/>
        </c:dLbls>
        <c:gapWidth val="182"/>
        <c:axId val="2004901007"/>
        <c:axId val="2004905327"/>
      </c:barChart>
      <c:catAx>
        <c:axId val="2004901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905327"/>
        <c:crosses val="autoZero"/>
        <c:auto val="1"/>
        <c:lblAlgn val="ctr"/>
        <c:lblOffset val="100"/>
        <c:noMultiLvlLbl val="0"/>
      </c:catAx>
      <c:valAx>
        <c:axId val="2004905327"/>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90100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020630"/>
        </a:gs>
        <a:gs pos="48000">
          <a:srgbClr val="010319"/>
        </a:gs>
        <a:gs pos="100000">
          <a:schemeClr val="accent5">
            <a:lumMod val="75000"/>
          </a:schemeClr>
        </a:gs>
      </a:gsLst>
      <a:lin ang="2700000" scaled="1"/>
      <a:tileRect/>
    </a:gradFill>
    <a:ln w="9525" cap="rnd"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9.png"/><Relationship Id="rId3" Type="http://schemas.openxmlformats.org/officeDocument/2006/relationships/chart" Target="../charts/chart3.xml"/><Relationship Id="rId7" Type="http://schemas.openxmlformats.org/officeDocument/2006/relationships/image" Target="../media/image6.png"/><Relationship Id="rId12" Type="http://schemas.microsoft.com/office/2007/relationships/hdphoto" Target="../media/hdphoto3.wdp"/><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8.png"/><Relationship Id="rId5" Type="http://schemas.openxmlformats.org/officeDocument/2006/relationships/hyperlink" Target="https://www.iplt20.com/" TargetMode="External"/><Relationship Id="rId15" Type="http://schemas.openxmlformats.org/officeDocument/2006/relationships/hyperlink" Target="file:///C:\Users\acer\OneDrive\Pictures\Screenshots\Screenshot%202026-05-06%20085154.png" TargetMode="External"/><Relationship Id="rId10" Type="http://schemas.microsoft.com/office/2007/relationships/hdphoto" Target="../media/hdphoto2.wdp"/><Relationship Id="rId4" Type="http://schemas.openxmlformats.org/officeDocument/2006/relationships/chart" Target="../charts/chart4.xml"/><Relationship Id="rId9" Type="http://schemas.openxmlformats.org/officeDocument/2006/relationships/image" Target="../media/image7.png"/><Relationship Id="rId14" Type="http://schemas.microsoft.com/office/2007/relationships/hdphoto" Target="../media/hdphoto4.wdp"/></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37</xdr:col>
      <xdr:colOff>363002</xdr:colOff>
      <xdr:row>46</xdr:row>
      <xdr:rowOff>58274</xdr:rowOff>
    </xdr:to>
    <xdr:sp macro="" textlink="">
      <xdr:nvSpPr>
        <xdr:cNvPr id="22" name="Rectangle 21">
          <a:extLst>
            <a:ext uri="{FF2B5EF4-FFF2-40B4-BE49-F238E27FC236}">
              <a16:creationId xmlns:a16="http://schemas.microsoft.com/office/drawing/2014/main" id="{50653D79-AF48-5A7B-C9A2-E22E271C9634}"/>
            </a:ext>
          </a:extLst>
        </xdr:cNvPr>
        <xdr:cNvSpPr/>
      </xdr:nvSpPr>
      <xdr:spPr>
        <a:xfrm>
          <a:off x="0" y="0"/>
          <a:ext cx="22901810" cy="8719379"/>
        </a:xfrm>
        <a:prstGeom prst="rect">
          <a:avLst/>
        </a:prstGeom>
        <a:solidFill>
          <a:srgbClr val="01031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effectLst>
              <a:outerShdw blurRad="50800" dist="38100" dir="2700000" algn="tl" rotWithShape="0">
                <a:prstClr val="black">
                  <a:alpha val="40000"/>
                </a:prstClr>
              </a:outerShdw>
            </a:effectLst>
          </a:endParaRPr>
        </a:p>
      </xdr:txBody>
    </xdr:sp>
    <xdr:clientData/>
  </xdr:twoCellAnchor>
  <xdr:twoCellAnchor>
    <xdr:from>
      <xdr:col>8</xdr:col>
      <xdr:colOff>0</xdr:colOff>
      <xdr:row>5200</xdr:row>
      <xdr:rowOff>0</xdr:rowOff>
    </xdr:from>
    <xdr:to>
      <xdr:col>20</xdr:col>
      <xdr:colOff>490836</xdr:colOff>
      <xdr:row>5202</xdr:row>
      <xdr:rowOff>125016</xdr:rowOff>
    </xdr:to>
    <xdr:sp macro="" textlink="$T$88">
      <xdr:nvSpPr>
        <xdr:cNvPr id="2" name="TextBox 1">
          <a:extLst>
            <a:ext uri="{FF2B5EF4-FFF2-40B4-BE49-F238E27FC236}">
              <a16:creationId xmlns:a16="http://schemas.microsoft.com/office/drawing/2014/main" id="{0D22C9C7-B348-4FC8-96CB-B84701F0B433}"/>
            </a:ext>
          </a:extLst>
        </xdr:cNvPr>
        <xdr:cNvSpPr txBox="1"/>
      </xdr:nvSpPr>
      <xdr:spPr>
        <a:xfrm>
          <a:off x="4876800" y="990600000"/>
          <a:ext cx="7806036" cy="5060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C8442D-636C-47C5-984B-B5924A2C7522}" type="TxLink">
            <a:rPr lang="en-US" sz="1100" b="0" i="0" u="none" strike="noStrike">
              <a:solidFill>
                <a:srgbClr val="000000"/>
              </a:solidFill>
              <a:latin typeface="Calibri"/>
              <a:ea typeface="Calibri"/>
              <a:cs typeface="Calibri"/>
            </a:rPr>
            <a:pPr/>
            <a:t> </a:t>
          </a:fld>
          <a:endParaRPr lang="en-IN" sz="1100"/>
        </a:p>
      </xdr:txBody>
    </xdr:sp>
    <xdr:clientData/>
  </xdr:twoCellAnchor>
  <xdr:twoCellAnchor>
    <xdr:from>
      <xdr:col>6</xdr:col>
      <xdr:colOff>530393</xdr:colOff>
      <xdr:row>0</xdr:row>
      <xdr:rowOff>29308</xdr:rowOff>
    </xdr:from>
    <xdr:to>
      <xdr:col>18</xdr:col>
      <xdr:colOff>372368</xdr:colOff>
      <xdr:row>3</xdr:row>
      <xdr:rowOff>178329</xdr:rowOff>
    </xdr:to>
    <xdr:sp macro="" textlink="IPL_Matches_2008_2022!$Y$4">
      <xdr:nvSpPr>
        <xdr:cNvPr id="3" name="TextBox 2">
          <a:extLst>
            <a:ext uri="{FF2B5EF4-FFF2-40B4-BE49-F238E27FC236}">
              <a16:creationId xmlns:a16="http://schemas.microsoft.com/office/drawing/2014/main" id="{974CAD39-9EB5-4F38-93AE-D726A6D89DDF}"/>
            </a:ext>
          </a:extLst>
        </xdr:cNvPr>
        <xdr:cNvSpPr txBox="1"/>
      </xdr:nvSpPr>
      <xdr:spPr>
        <a:xfrm>
          <a:off x="4185335" y="29308"/>
          <a:ext cx="7151859" cy="713876"/>
        </a:xfrm>
        <a:prstGeom prst="round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59557D-5575-43DE-B542-386A236E6A5C}" type="TxLink">
            <a:rPr lang="en-US" sz="2400" b="0" i="0" u="none" strike="noStrike">
              <a:solidFill>
                <a:srgbClr val="000000"/>
              </a:solidFill>
              <a:effectLst>
                <a:glow rad="63500">
                  <a:schemeClr val="accent1">
                    <a:satMod val="175000"/>
                    <a:alpha val="40000"/>
                  </a:schemeClr>
                </a:glow>
                <a:outerShdw blurRad="50800" dist="38100" dir="2700000" algn="tl" rotWithShape="0">
                  <a:prstClr val="black">
                    <a:alpha val="40000"/>
                  </a:prstClr>
                </a:outerShdw>
              </a:effectLst>
              <a:latin typeface="Calibri"/>
              <a:ea typeface="Calibri"/>
              <a:cs typeface="Calibri"/>
            </a:rPr>
            <a:pPr algn="ctr"/>
            <a:t>IPL ANALYSIS DASHBOARD (2008 - 2022)</a:t>
          </a:fld>
          <a:endParaRPr lang="en-IN" sz="7200">
            <a:solidFill>
              <a:srgbClr val="010319"/>
            </a:solidFill>
            <a:effectLst>
              <a:glow rad="63500">
                <a:schemeClr val="accent1">
                  <a:satMod val="175000"/>
                  <a:alpha val="40000"/>
                </a:schemeClr>
              </a:glow>
              <a:outerShdw blurRad="50800" dist="38100" dir="2700000" algn="tl" rotWithShape="0">
                <a:prstClr val="black">
                  <a:alpha val="40000"/>
                </a:prstClr>
              </a:outerShdw>
            </a:effectLst>
            <a:latin typeface="Bernard MT Condensed" panose="02050806060905020404" pitchFamily="18" charset="0"/>
          </a:endParaRPr>
        </a:p>
      </xdr:txBody>
    </xdr:sp>
    <xdr:clientData/>
  </xdr:twoCellAnchor>
  <xdr:twoCellAnchor>
    <xdr:from>
      <xdr:col>4</xdr:col>
      <xdr:colOff>583036</xdr:colOff>
      <xdr:row>4</xdr:row>
      <xdr:rowOff>168331</xdr:rowOff>
    </xdr:from>
    <xdr:to>
      <xdr:col>8</xdr:col>
      <xdr:colOff>324255</xdr:colOff>
      <xdr:row>9</xdr:row>
      <xdr:rowOff>127097</xdr:rowOff>
    </xdr:to>
    <xdr:sp macro="" textlink="IPL_Matches_2008_2022!$Z$100">
      <xdr:nvSpPr>
        <xdr:cNvPr id="4" name="TextBox 3">
          <a:extLst>
            <a:ext uri="{FF2B5EF4-FFF2-40B4-BE49-F238E27FC236}">
              <a16:creationId xmlns:a16="http://schemas.microsoft.com/office/drawing/2014/main" id="{1FC8D15E-F259-4036-B770-9A42B6A4EAC0}"/>
            </a:ext>
          </a:extLst>
        </xdr:cNvPr>
        <xdr:cNvSpPr txBox="1"/>
      </xdr:nvSpPr>
      <xdr:spPr>
        <a:xfrm>
          <a:off x="3014951" y="938437"/>
          <a:ext cx="2173134" cy="921399"/>
        </a:xfrm>
        <a:prstGeom prst="roundRect">
          <a:avLst/>
        </a:prstGeom>
        <a:gradFill flip="none" rotWithShape="1">
          <a:gsLst>
            <a:gs pos="0">
              <a:schemeClr val="accent5">
                <a:lumMod val="67000"/>
              </a:schemeClr>
            </a:gs>
            <a:gs pos="48000">
              <a:srgbClr val="002060"/>
            </a:gs>
            <a:gs pos="100000">
              <a:srgbClr val="8B3182"/>
            </a:gs>
          </a:gsLst>
          <a:lin ang="13500000" scaled="1"/>
          <a:tileRect/>
        </a:gra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a:bevelB w="1143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a:bodyPr>
        <a:lstStyle/>
        <a:p>
          <a:pPr algn="r"/>
          <a:fld id="{A330561A-E46F-48D5-AC61-A07EF7CE950E}" type="TxLink">
            <a:rPr lang="en-US" sz="1600" b="1" i="0" u="none" strike="noStrike">
              <a:solidFill>
                <a:schemeClr val="accent4">
                  <a:lumMod val="40000"/>
                  <a:lumOff val="60000"/>
                </a:schemeClr>
              </a:solidFill>
              <a:effectLst/>
              <a:latin typeface="Calibri"/>
              <a:ea typeface="Calibri"/>
              <a:cs typeface="Calibri"/>
            </a:rPr>
            <a:pPr algn="r"/>
            <a:t>Total Teams                                                                                              12</a:t>
          </a:fld>
          <a:endParaRPr lang="en-IN" sz="5400" b="1">
            <a:solidFill>
              <a:schemeClr val="accent4">
                <a:lumMod val="40000"/>
                <a:lumOff val="60000"/>
              </a:schemeClr>
            </a:solidFill>
            <a:effectLst/>
            <a:latin typeface="+mn-lt"/>
          </a:endParaRPr>
        </a:p>
      </xdr:txBody>
    </xdr:sp>
    <xdr:clientData/>
  </xdr:twoCellAnchor>
  <xdr:twoCellAnchor>
    <xdr:from>
      <xdr:col>9</xdr:col>
      <xdr:colOff>91808</xdr:colOff>
      <xdr:row>4</xdr:row>
      <xdr:rowOff>153884</xdr:rowOff>
    </xdr:from>
    <xdr:to>
      <xdr:col>12</xdr:col>
      <xdr:colOff>438723</xdr:colOff>
      <xdr:row>9</xdr:row>
      <xdr:rowOff>118513</xdr:rowOff>
    </xdr:to>
    <xdr:sp macro="" textlink="IPL_Matches_2008_2022!$Z$101">
      <xdr:nvSpPr>
        <xdr:cNvPr id="5" name="TextBox 4">
          <a:extLst>
            <a:ext uri="{FF2B5EF4-FFF2-40B4-BE49-F238E27FC236}">
              <a16:creationId xmlns:a16="http://schemas.microsoft.com/office/drawing/2014/main" id="{85D3B819-548A-4F08-B905-2A10B598DDEA}"/>
            </a:ext>
          </a:extLst>
        </xdr:cNvPr>
        <xdr:cNvSpPr txBox="1"/>
      </xdr:nvSpPr>
      <xdr:spPr>
        <a:xfrm>
          <a:off x="5565814" y="934245"/>
          <a:ext cx="2171584" cy="940081"/>
        </a:xfrm>
        <a:prstGeom prst="roundRect">
          <a:avLst/>
        </a:prstGeom>
        <a:gradFill>
          <a:gsLst>
            <a:gs pos="0">
              <a:schemeClr val="accent5">
                <a:lumMod val="67000"/>
              </a:schemeClr>
            </a:gs>
            <a:gs pos="48000">
              <a:srgbClr val="002060"/>
            </a:gs>
            <a:gs pos="100000">
              <a:srgbClr val="8B3182"/>
            </a:gs>
          </a:gsLst>
          <a:lin ang="13500000" scaled="1"/>
        </a:gradFill>
        <a:ln w="9525" cmpd="sng">
          <a:solidFill>
            <a:schemeClr val="lt1">
              <a:shade val="50000"/>
            </a:schemeClr>
          </a:solidFill>
        </a:ln>
        <a:effectLst>
          <a:outerShdw blurRad="50800" dist="50800" dir="2700000" algn="tl" rotWithShape="0">
            <a:schemeClr val="tx1">
              <a:alpha val="40000"/>
            </a:schemeClr>
          </a:outerShdw>
        </a:effectLst>
        <a:scene3d>
          <a:camera prst="orthographicFront"/>
          <a:lightRig rig="threePt" dir="t"/>
        </a:scene3d>
        <a:sp3d>
          <a:bevelT/>
          <a:bevelB w="1143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31B9FB-47BB-4800-9675-5AB06B413E2E}" type="TxLink">
            <a:rPr lang="en-US" sz="1600" b="1" i="0" u="none" strike="noStrike">
              <a:solidFill>
                <a:schemeClr val="accent4">
                  <a:lumMod val="40000"/>
                  <a:lumOff val="60000"/>
                </a:schemeClr>
              </a:solidFill>
              <a:latin typeface="Calibri"/>
              <a:ea typeface="Calibri"/>
              <a:cs typeface="Calibri"/>
            </a:rPr>
            <a:pPr algn="r"/>
            <a:t>Total Matches                                                                                               949</a:t>
          </a:fld>
          <a:endParaRPr lang="en-IN" sz="2400" b="1">
            <a:solidFill>
              <a:schemeClr val="accent4">
                <a:lumMod val="40000"/>
                <a:lumOff val="60000"/>
              </a:schemeClr>
            </a:solidFill>
          </a:endParaRPr>
        </a:p>
      </xdr:txBody>
    </xdr:sp>
    <xdr:clientData/>
  </xdr:twoCellAnchor>
  <xdr:twoCellAnchor>
    <xdr:from>
      <xdr:col>13</xdr:col>
      <xdr:colOff>190336</xdr:colOff>
      <xdr:row>4</xdr:row>
      <xdr:rowOff>148310</xdr:rowOff>
    </xdr:from>
    <xdr:to>
      <xdr:col>16</xdr:col>
      <xdr:colOff>534354</xdr:colOff>
      <xdr:row>9</xdr:row>
      <xdr:rowOff>112939</xdr:rowOff>
    </xdr:to>
    <xdr:sp macro="" textlink="IPL_Matches_2008_2022!$AA$69">
      <xdr:nvSpPr>
        <xdr:cNvPr id="6" name="TextBox 5">
          <a:extLst>
            <a:ext uri="{FF2B5EF4-FFF2-40B4-BE49-F238E27FC236}">
              <a16:creationId xmlns:a16="http://schemas.microsoft.com/office/drawing/2014/main" id="{72AAB4E7-BD08-4E84-8E29-8FF34DA1CC32}"/>
            </a:ext>
          </a:extLst>
        </xdr:cNvPr>
        <xdr:cNvSpPr txBox="1"/>
      </xdr:nvSpPr>
      <xdr:spPr>
        <a:xfrm>
          <a:off x="8070109" y="890518"/>
          <a:ext cx="2162427" cy="892389"/>
        </a:xfrm>
        <a:prstGeom prst="roundRect">
          <a:avLst/>
        </a:prstGeom>
        <a:gradFill>
          <a:gsLst>
            <a:gs pos="0">
              <a:schemeClr val="accent5">
                <a:lumMod val="67000"/>
              </a:schemeClr>
            </a:gs>
            <a:gs pos="48000">
              <a:srgbClr val="002060"/>
            </a:gs>
            <a:gs pos="100000">
              <a:srgbClr val="8B3182"/>
            </a:gs>
          </a:gsLst>
          <a:lin ang="13500000" scaled="1"/>
        </a:gra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a:bevelB w="1143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lIns="108000" rtlCol="0" anchor="ctr"/>
        <a:lstStyle/>
        <a:p>
          <a:pPr algn="r"/>
          <a:fld id="{346AA0CE-A44C-4B76-AF91-166D803D0EF6}" type="TxLink">
            <a:rPr lang="en-US" sz="1600" b="1" i="0" u="none" strike="noStrike">
              <a:solidFill>
                <a:schemeClr val="accent4">
                  <a:lumMod val="40000"/>
                  <a:lumOff val="60000"/>
                </a:schemeClr>
              </a:solidFill>
              <a:latin typeface="Calibri"/>
              <a:ea typeface="Calibri"/>
              <a:cs typeface="Calibri"/>
            </a:rPr>
            <a:pPr algn="r"/>
            <a:t>Total Venue                                                                                             37</a:t>
          </a:fld>
          <a:endParaRPr lang="en-IN" sz="2400" b="1">
            <a:solidFill>
              <a:schemeClr val="accent4">
                <a:lumMod val="40000"/>
                <a:lumOff val="60000"/>
              </a:schemeClr>
            </a:solidFill>
          </a:endParaRPr>
        </a:p>
      </xdr:txBody>
    </xdr:sp>
    <xdr:clientData/>
  </xdr:twoCellAnchor>
  <xdr:twoCellAnchor>
    <xdr:from>
      <xdr:col>17</xdr:col>
      <xdr:colOff>228044</xdr:colOff>
      <xdr:row>5</xdr:row>
      <xdr:rowOff>6698</xdr:rowOff>
    </xdr:from>
    <xdr:to>
      <xdr:col>20</xdr:col>
      <xdr:colOff>569026</xdr:colOff>
      <xdr:row>9</xdr:row>
      <xdr:rowOff>152484</xdr:rowOff>
    </xdr:to>
    <xdr:sp macro="" textlink="IPL_Matches_2008_2022!$Z$33">
      <xdr:nvSpPr>
        <xdr:cNvPr id="7" name="TextBox 6">
          <a:extLst>
            <a:ext uri="{FF2B5EF4-FFF2-40B4-BE49-F238E27FC236}">
              <a16:creationId xmlns:a16="http://schemas.microsoft.com/office/drawing/2014/main" id="{E82136F4-2962-43DB-9D91-EA98D4D1D1A4}"/>
            </a:ext>
          </a:extLst>
        </xdr:cNvPr>
        <xdr:cNvSpPr txBox="1"/>
      </xdr:nvSpPr>
      <xdr:spPr>
        <a:xfrm>
          <a:off x="10532362" y="934458"/>
          <a:ext cx="2159391" cy="887994"/>
        </a:xfrm>
        <a:prstGeom prst="roundRect">
          <a:avLst/>
        </a:prstGeom>
        <a:gradFill>
          <a:gsLst>
            <a:gs pos="0">
              <a:schemeClr val="accent5">
                <a:lumMod val="67000"/>
              </a:schemeClr>
            </a:gs>
            <a:gs pos="48000">
              <a:srgbClr val="002060"/>
            </a:gs>
            <a:gs pos="100000">
              <a:srgbClr val="8B3182"/>
            </a:gs>
          </a:gsLst>
          <a:lin ang="13500000" scaled="1"/>
        </a:gra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a:bevelB w="1143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EF6B7D-A3F8-4264-97D3-CFC31D8FE90F}" type="TxLink">
            <a:rPr lang="en-US" sz="1600" b="1" i="0" u="none" strike="noStrike">
              <a:solidFill>
                <a:schemeClr val="accent4">
                  <a:lumMod val="40000"/>
                  <a:lumOff val="60000"/>
                </a:schemeClr>
              </a:solidFill>
              <a:latin typeface="Calibri"/>
              <a:ea typeface="Calibri"/>
              <a:cs typeface="Calibri"/>
            </a:rPr>
            <a:pPr algn="r"/>
            <a:t>Toss Impact %                                                                                                            51.42%</a:t>
          </a:fld>
          <a:endParaRPr lang="en-IN" sz="1600" b="1">
            <a:solidFill>
              <a:schemeClr val="accent4">
                <a:lumMod val="40000"/>
                <a:lumOff val="60000"/>
              </a:schemeClr>
            </a:solidFill>
          </a:endParaRPr>
        </a:p>
      </xdr:txBody>
    </xdr:sp>
    <xdr:clientData/>
  </xdr:twoCellAnchor>
  <xdr:twoCellAnchor>
    <xdr:from>
      <xdr:col>5</xdr:col>
      <xdr:colOff>228705</xdr:colOff>
      <xdr:row>9</xdr:row>
      <xdr:rowOff>158733</xdr:rowOff>
    </xdr:from>
    <xdr:to>
      <xdr:col>12</xdr:col>
      <xdr:colOff>310289</xdr:colOff>
      <xdr:row>23</xdr:row>
      <xdr:rowOff>45822</xdr:rowOff>
    </xdr:to>
    <xdr:graphicFrame macro="">
      <xdr:nvGraphicFramePr>
        <xdr:cNvPr id="8" name="Chart 7">
          <a:extLst>
            <a:ext uri="{FF2B5EF4-FFF2-40B4-BE49-F238E27FC236}">
              <a16:creationId xmlns:a16="http://schemas.microsoft.com/office/drawing/2014/main" id="{E163D9FF-A183-466E-A594-1FAEA84A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236592</xdr:colOff>
      <xdr:row>10</xdr:row>
      <xdr:rowOff>4237</xdr:rowOff>
    </xdr:from>
    <xdr:to>
      <xdr:col>20</xdr:col>
      <xdr:colOff>456476</xdr:colOff>
      <xdr:row>23</xdr:row>
      <xdr:rowOff>80436</xdr:rowOff>
    </xdr:to>
    <xdr:graphicFrame macro="">
      <xdr:nvGraphicFramePr>
        <xdr:cNvPr id="9" name="Chart 8">
          <a:extLst>
            <a:ext uri="{FF2B5EF4-FFF2-40B4-BE49-F238E27FC236}">
              <a16:creationId xmlns:a16="http://schemas.microsoft.com/office/drawing/2014/main" id="{630EFE19-40D0-47DE-A583-D1B5B28A1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236907</xdr:colOff>
      <xdr:row>23</xdr:row>
      <xdr:rowOff>167340</xdr:rowOff>
    </xdr:from>
    <xdr:to>
      <xdr:col>12</xdr:col>
      <xdr:colOff>246433</xdr:colOff>
      <xdr:row>39</xdr:row>
      <xdr:rowOff>144402</xdr:rowOff>
    </xdr:to>
    <xdr:graphicFrame macro="">
      <xdr:nvGraphicFramePr>
        <xdr:cNvPr id="10" name="Chart 9">
          <a:extLst>
            <a:ext uri="{FF2B5EF4-FFF2-40B4-BE49-F238E27FC236}">
              <a16:creationId xmlns:a16="http://schemas.microsoft.com/office/drawing/2014/main" id="{E0494650-7E65-4B3E-A725-839FEE73C2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102137</xdr:colOff>
      <xdr:row>33</xdr:row>
      <xdr:rowOff>136927</xdr:rowOff>
    </xdr:from>
    <xdr:to>
      <xdr:col>4</xdr:col>
      <xdr:colOff>480552</xdr:colOff>
      <xdr:row>41</xdr:row>
      <xdr:rowOff>94512</xdr:rowOff>
    </xdr:to>
    <mc:AlternateContent xmlns:mc="http://schemas.openxmlformats.org/markup-compatibility/2006" xmlns:a14="http://schemas.microsoft.com/office/drawing/2010/main">
      <mc:Choice Requires="a14">
        <xdr:graphicFrame macro="">
          <xdr:nvGraphicFramePr>
            <xdr:cNvPr id="13" name="Season">
              <a:extLst>
                <a:ext uri="{FF2B5EF4-FFF2-40B4-BE49-F238E27FC236}">
                  <a16:creationId xmlns:a16="http://schemas.microsoft.com/office/drawing/2014/main" id="{85D61C53-51CA-45EC-B0CE-33885A31AC4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102137" y="6490305"/>
              <a:ext cx="2810330" cy="14977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xdr:col>
      <xdr:colOff>569720</xdr:colOff>
      <xdr:row>18</xdr:row>
      <xdr:rowOff>178037</xdr:rowOff>
    </xdr:from>
    <xdr:ext cx="184731" cy="264560"/>
    <xdr:sp macro="" textlink="">
      <xdr:nvSpPr>
        <xdr:cNvPr id="19" name="TextBox 18">
          <a:extLst>
            <a:ext uri="{FF2B5EF4-FFF2-40B4-BE49-F238E27FC236}">
              <a16:creationId xmlns:a16="http://schemas.microsoft.com/office/drawing/2014/main" id="{8D6C0D3D-4332-983C-9DD1-EEAEB00771DB}"/>
            </a:ext>
          </a:extLst>
        </xdr:cNvPr>
        <xdr:cNvSpPr txBox="1"/>
      </xdr:nvSpPr>
      <xdr:spPr>
        <a:xfrm>
          <a:off x="1175047" y="354294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163584</xdr:colOff>
      <xdr:row>4</xdr:row>
      <xdr:rowOff>153884</xdr:rowOff>
    </xdr:from>
    <xdr:to>
      <xdr:col>4</xdr:col>
      <xdr:colOff>408611</xdr:colOff>
      <xdr:row>19</xdr:row>
      <xdr:rowOff>121829</xdr:rowOff>
    </xdr:to>
    <xdr:sp macro="" textlink="IPL_Matches_2008_2022!$AB$91">
      <xdr:nvSpPr>
        <xdr:cNvPr id="21" name="TextBox 20">
          <a:extLst>
            <a:ext uri="{FF2B5EF4-FFF2-40B4-BE49-F238E27FC236}">
              <a16:creationId xmlns:a16="http://schemas.microsoft.com/office/drawing/2014/main" id="{45CB36D8-BF62-42E7-A256-86F1B162D5BA}"/>
            </a:ext>
          </a:extLst>
        </xdr:cNvPr>
        <xdr:cNvSpPr txBox="1"/>
      </xdr:nvSpPr>
      <xdr:spPr>
        <a:xfrm>
          <a:off x="163584" y="934245"/>
          <a:ext cx="2677919" cy="2894301"/>
        </a:xfrm>
        <a:prstGeom prst="rect">
          <a:avLst/>
        </a:prstGeom>
        <a:solidFill>
          <a:srgbClr val="8A399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31C249-ACAD-4C82-9765-AB06B8D9BC11}" type="TxLink">
            <a:rPr lang="en-US" sz="1600" b="0" i="0" u="none" strike="noStrike">
              <a:solidFill>
                <a:schemeClr val="accent4">
                  <a:lumMod val="60000"/>
                  <a:lumOff val="40000"/>
                </a:schemeClr>
              </a:solidFill>
              <a:effectLst>
                <a:outerShdw blurRad="50800" dist="38100" algn="l" rotWithShape="0">
                  <a:prstClr val="black">
                    <a:alpha val="40000"/>
                  </a:prstClr>
                </a:outerShdw>
              </a:effectLst>
              <a:latin typeface="Calibri"/>
              <a:ea typeface="Calibri"/>
              <a:cs typeface="Calibri"/>
            </a:rPr>
            <a:pPr/>
            <a:t>INSIGHTS
* Teams choosing to field first have a higher win rate (55%) compared to batting first (45%), showing a clear chasing advantage in IPL matches.
* Wankhede Stadium is one of the IPL venues with a high overall winning trend
</a:t>
          </a:fld>
          <a:endParaRPr lang="en-US" sz="1600">
            <a:solidFill>
              <a:schemeClr val="accent4">
                <a:lumMod val="60000"/>
                <a:lumOff val="40000"/>
              </a:schemeClr>
            </a:solidFill>
            <a:effectLst>
              <a:outerShdw blurRad="50800" dist="38100" algn="l" rotWithShape="0">
                <a:prstClr val="black">
                  <a:alpha val="40000"/>
                </a:prstClr>
              </a:outerShdw>
            </a:effectLst>
          </a:endParaRPr>
        </a:p>
      </xdr:txBody>
    </xdr:sp>
    <xdr:clientData/>
  </xdr:twoCellAnchor>
  <xdr:twoCellAnchor>
    <xdr:from>
      <xdr:col>13</xdr:col>
      <xdr:colOff>231714</xdr:colOff>
      <xdr:row>24</xdr:row>
      <xdr:rowOff>-1</xdr:rowOff>
    </xdr:from>
    <xdr:to>
      <xdr:col>20</xdr:col>
      <xdr:colOff>469840</xdr:colOff>
      <xdr:row>39</xdr:row>
      <xdr:rowOff>140072</xdr:rowOff>
    </xdr:to>
    <xdr:graphicFrame macro="">
      <xdr:nvGraphicFramePr>
        <xdr:cNvPr id="15" name="Chart 14">
          <a:extLst>
            <a:ext uri="{FF2B5EF4-FFF2-40B4-BE49-F238E27FC236}">
              <a16:creationId xmlns:a16="http://schemas.microsoft.com/office/drawing/2014/main" id="{1CD35DF8-E8B5-4CBA-A7E5-CE2C2EF78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90576</xdr:colOff>
      <xdr:row>0</xdr:row>
      <xdr:rowOff>73270</xdr:rowOff>
    </xdr:from>
    <xdr:to>
      <xdr:col>8</xdr:col>
      <xdr:colOff>225015</xdr:colOff>
      <xdr:row>4</xdr:row>
      <xdr:rowOff>0</xdr:rowOff>
    </xdr:to>
    <xdr:pic>
      <xdr:nvPicPr>
        <xdr:cNvPr id="25" name="Picture 24">
          <a:hlinkClick xmlns:r="http://schemas.openxmlformats.org/officeDocument/2006/relationships" r:id="rId5"/>
          <a:extLst>
            <a:ext uri="{FF2B5EF4-FFF2-40B4-BE49-F238E27FC236}">
              <a16:creationId xmlns:a16="http://schemas.microsoft.com/office/drawing/2014/main" id="{E633A90F-1F65-132B-9423-53E1C26E179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354675" y="73270"/>
          <a:ext cx="743596" cy="679870"/>
        </a:xfrm>
        <a:prstGeom prst="rect">
          <a:avLst/>
        </a:prstGeom>
        <a:solidFill>
          <a:schemeClr val="bg2"/>
        </a:solidFill>
      </xdr:spPr>
    </xdr:pic>
    <xdr:clientData/>
  </xdr:twoCellAnchor>
  <xdr:twoCellAnchor editAs="oneCell">
    <xdr:from>
      <xdr:col>0</xdr:col>
      <xdr:colOff>120383</xdr:colOff>
      <xdr:row>27</xdr:row>
      <xdr:rowOff>7785</xdr:rowOff>
    </xdr:from>
    <xdr:to>
      <xdr:col>4</xdr:col>
      <xdr:colOff>493463</xdr:colOff>
      <xdr:row>33</xdr:row>
      <xdr:rowOff>67655</xdr:rowOff>
    </xdr:to>
    <mc:AlternateContent xmlns:mc="http://schemas.openxmlformats.org/markup-compatibility/2006" xmlns:a14="http://schemas.microsoft.com/office/drawing/2010/main">
      <mc:Choice Requires="a14">
        <xdr:graphicFrame macro="">
          <xdr:nvGraphicFramePr>
            <xdr:cNvPr id="11" name="standard winning team">
              <a:extLst>
                <a:ext uri="{FF2B5EF4-FFF2-40B4-BE49-F238E27FC236}">
                  <a16:creationId xmlns:a16="http://schemas.microsoft.com/office/drawing/2014/main" id="{3BB2F106-4FA9-4757-06A5-E9F9685E1BBE}"/>
                </a:ext>
              </a:extLst>
            </xdr:cNvPr>
            <xdr:cNvGraphicFramePr/>
          </xdr:nvGraphicFramePr>
          <xdr:xfrm>
            <a:off x="0" y="0"/>
            <a:ext cx="0" cy="0"/>
          </xdr:xfrm>
          <a:graphic>
            <a:graphicData uri="http://schemas.microsoft.com/office/drawing/2010/slicer">
              <sle:slicer xmlns:sle="http://schemas.microsoft.com/office/drawing/2010/slicer" name="standard winning team"/>
            </a:graphicData>
          </a:graphic>
        </xdr:graphicFrame>
      </mc:Choice>
      <mc:Fallback xmlns="">
        <xdr:sp macro="" textlink="">
          <xdr:nvSpPr>
            <xdr:cNvPr id="0" name=""/>
            <xdr:cNvSpPr>
              <a:spLocks noTextEdit="1"/>
            </xdr:cNvSpPr>
          </xdr:nvSpPr>
          <xdr:spPr>
            <a:xfrm>
              <a:off x="120383" y="5206003"/>
              <a:ext cx="2804995" cy="12150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112347</xdr:colOff>
      <xdr:row>19</xdr:row>
      <xdr:rowOff>176807</xdr:rowOff>
    </xdr:from>
    <xdr:to>
      <xdr:col>4</xdr:col>
      <xdr:colOff>481988</xdr:colOff>
      <xdr:row>26</xdr:row>
      <xdr:rowOff>165331</xdr:rowOff>
    </xdr:to>
    <mc:AlternateContent xmlns:mc="http://schemas.openxmlformats.org/markup-compatibility/2006">
      <mc:Choice xmlns:a14="http://schemas.microsoft.com/office/drawing/2010/main" Requires="a14">
        <xdr:graphicFrame macro="">
          <xdr:nvGraphicFramePr>
            <xdr:cNvPr id="16" name="standard Toss winner">
              <a:extLst>
                <a:ext uri="{FF2B5EF4-FFF2-40B4-BE49-F238E27FC236}">
                  <a16:creationId xmlns:a16="http://schemas.microsoft.com/office/drawing/2014/main" id="{761C6A85-3365-18EF-8543-3BFF28B0F9F3}"/>
                </a:ext>
              </a:extLst>
            </xdr:cNvPr>
            <xdr:cNvGraphicFramePr/>
          </xdr:nvGraphicFramePr>
          <xdr:xfrm>
            <a:off x="0" y="0"/>
            <a:ext cx="0" cy="0"/>
          </xdr:xfrm>
          <a:graphic>
            <a:graphicData uri="http://schemas.microsoft.com/office/drawing/2010/slicer">
              <sle:slicer xmlns:sle="http://schemas.microsoft.com/office/drawing/2010/slicer" name="standard Toss winner"/>
            </a:graphicData>
          </a:graphic>
        </xdr:graphicFrame>
      </mc:Choice>
      <mc:Fallback>
        <xdr:sp macro="" textlink="">
          <xdr:nvSpPr>
            <xdr:cNvPr id="0" name=""/>
            <xdr:cNvSpPr>
              <a:spLocks noTextEdit="1"/>
            </xdr:cNvSpPr>
          </xdr:nvSpPr>
          <xdr:spPr>
            <a:xfrm>
              <a:off x="112347" y="3857654"/>
              <a:ext cx="2823539" cy="13446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20265</xdr:colOff>
      <xdr:row>4</xdr:row>
      <xdr:rowOff>162128</xdr:rowOff>
    </xdr:from>
    <xdr:to>
      <xdr:col>6</xdr:col>
      <xdr:colOff>227992</xdr:colOff>
      <xdr:row>9</xdr:row>
      <xdr:rowOff>15200</xdr:rowOff>
    </xdr:to>
    <xdr:pic>
      <xdr:nvPicPr>
        <xdr:cNvPr id="23" name="Picture 22">
          <a:extLst>
            <a:ext uri="{FF2B5EF4-FFF2-40B4-BE49-F238E27FC236}">
              <a16:creationId xmlns:a16="http://schemas.microsoft.com/office/drawing/2014/main" id="{0636D266-9849-7B08-EBCD-4C963B4749D2}"/>
            </a:ext>
          </a:extLst>
        </xdr:cNvPr>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artisticPhotocopy/>
                  </a14:imgEffect>
                </a14:imgLayer>
              </a14:imgProps>
            </a:ext>
            <a:ext uri="{28A0092B-C50C-407E-A947-70E740481C1C}">
              <a14:useLocalDpi xmlns:a14="http://schemas.microsoft.com/office/drawing/2010/main" val="0"/>
            </a:ext>
          </a:extLst>
        </a:blip>
        <a:stretch>
          <a:fillRect/>
        </a:stretch>
      </xdr:blipFill>
      <xdr:spPr>
        <a:xfrm>
          <a:off x="3060159" y="932234"/>
          <a:ext cx="815705" cy="815705"/>
        </a:xfrm>
        <a:prstGeom prst="rect">
          <a:avLst/>
        </a:prstGeom>
      </xdr:spPr>
    </xdr:pic>
    <xdr:clientData/>
  </xdr:twoCellAnchor>
  <xdr:twoCellAnchor editAs="oneCell">
    <xdr:from>
      <xdr:col>9</xdr:col>
      <xdr:colOff>101329</xdr:colOff>
      <xdr:row>4</xdr:row>
      <xdr:rowOff>151994</xdr:rowOff>
    </xdr:from>
    <xdr:to>
      <xdr:col>10</xdr:col>
      <xdr:colOff>354654</xdr:colOff>
      <xdr:row>9</xdr:row>
      <xdr:rowOff>50664</xdr:rowOff>
    </xdr:to>
    <xdr:pic>
      <xdr:nvPicPr>
        <xdr:cNvPr id="26" name="Picture 25">
          <a:extLst>
            <a:ext uri="{FF2B5EF4-FFF2-40B4-BE49-F238E27FC236}">
              <a16:creationId xmlns:a16="http://schemas.microsoft.com/office/drawing/2014/main" id="{AE418C7D-D088-50B2-2D62-A0C742372080}"/>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artisticPhotocopy/>
                  </a14:imgEffect>
                </a14:imgLayer>
              </a14:imgProps>
            </a:ext>
            <a:ext uri="{28A0092B-C50C-407E-A947-70E740481C1C}">
              <a14:useLocalDpi xmlns:a14="http://schemas.microsoft.com/office/drawing/2010/main" val="0"/>
            </a:ext>
          </a:extLst>
        </a:blip>
        <a:stretch>
          <a:fillRect/>
        </a:stretch>
      </xdr:blipFill>
      <xdr:spPr>
        <a:xfrm>
          <a:off x="5573138" y="922100"/>
          <a:ext cx="861303" cy="861303"/>
        </a:xfrm>
        <a:prstGeom prst="rect">
          <a:avLst/>
        </a:prstGeom>
      </xdr:spPr>
    </xdr:pic>
    <xdr:clientData/>
  </xdr:twoCellAnchor>
  <xdr:twoCellAnchor editAs="oneCell">
    <xdr:from>
      <xdr:col>13</xdr:col>
      <xdr:colOff>263459</xdr:colOff>
      <xdr:row>4</xdr:row>
      <xdr:rowOff>121596</xdr:rowOff>
    </xdr:from>
    <xdr:to>
      <xdr:col>14</xdr:col>
      <xdr:colOff>516783</xdr:colOff>
      <xdr:row>9</xdr:row>
      <xdr:rowOff>20266</xdr:rowOff>
    </xdr:to>
    <xdr:pic>
      <xdr:nvPicPr>
        <xdr:cNvPr id="28" name="Picture 27">
          <a:extLst>
            <a:ext uri="{FF2B5EF4-FFF2-40B4-BE49-F238E27FC236}">
              <a16:creationId xmlns:a16="http://schemas.microsoft.com/office/drawing/2014/main" id="{83EBBD31-2803-32A7-7605-68BCAE78B46E}"/>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artisticPhotocopy/>
                  </a14:imgEffect>
                </a14:imgLayer>
              </a14:imgProps>
            </a:ext>
            <a:ext uri="{28A0092B-C50C-407E-A947-70E740481C1C}">
              <a14:useLocalDpi xmlns:a14="http://schemas.microsoft.com/office/drawing/2010/main" val="0"/>
            </a:ext>
          </a:extLst>
        </a:blip>
        <a:stretch>
          <a:fillRect/>
        </a:stretch>
      </xdr:blipFill>
      <xdr:spPr>
        <a:xfrm>
          <a:off x="8167182" y="891702"/>
          <a:ext cx="861303" cy="861303"/>
        </a:xfrm>
        <a:prstGeom prst="rect">
          <a:avLst/>
        </a:prstGeom>
      </xdr:spPr>
    </xdr:pic>
    <xdr:clientData/>
  </xdr:twoCellAnchor>
  <xdr:twoCellAnchor editAs="oneCell">
    <xdr:from>
      <xdr:col>17</xdr:col>
      <xdr:colOff>395186</xdr:colOff>
      <xdr:row>5</xdr:row>
      <xdr:rowOff>91196</xdr:rowOff>
    </xdr:from>
    <xdr:to>
      <xdr:col>18</xdr:col>
      <xdr:colOff>486383</xdr:colOff>
      <xdr:row>9</xdr:row>
      <xdr:rowOff>20266</xdr:rowOff>
    </xdr:to>
    <xdr:pic>
      <xdr:nvPicPr>
        <xdr:cNvPr id="30" name="Picture 29">
          <a:extLst>
            <a:ext uri="{FF2B5EF4-FFF2-40B4-BE49-F238E27FC236}">
              <a16:creationId xmlns:a16="http://schemas.microsoft.com/office/drawing/2014/main" id="{A3394939-3084-1078-C438-2AC747B7DF1A}"/>
            </a:ext>
          </a:extLst>
        </xdr:cNvPr>
        <xdr:cNvPicPr>
          <a:picLocks noChangeAspect="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artisticPhotocopy/>
                  </a14:imgEffect>
                </a14:imgLayer>
              </a14:imgProps>
            </a:ext>
            <a:ext uri="{28A0092B-C50C-407E-A947-70E740481C1C}">
              <a14:useLocalDpi xmlns:a14="http://schemas.microsoft.com/office/drawing/2010/main" val="0"/>
            </a:ext>
          </a:extLst>
        </a:blip>
        <a:stretch>
          <a:fillRect/>
        </a:stretch>
      </xdr:blipFill>
      <xdr:spPr>
        <a:xfrm>
          <a:off x="10730824" y="1053829"/>
          <a:ext cx="699176" cy="699176"/>
        </a:xfrm>
        <a:prstGeom prst="rect">
          <a:avLst/>
        </a:prstGeom>
      </xdr:spPr>
    </xdr:pic>
    <xdr:clientData/>
  </xdr:twoCellAnchor>
  <xdr:twoCellAnchor>
    <xdr:from>
      <xdr:col>10</xdr:col>
      <xdr:colOff>419747</xdr:colOff>
      <xdr:row>40</xdr:row>
      <xdr:rowOff>129152</xdr:rowOff>
    </xdr:from>
    <xdr:to>
      <xdr:col>14</xdr:col>
      <xdr:colOff>1</xdr:colOff>
      <xdr:row>45</xdr:row>
      <xdr:rowOff>16144</xdr:rowOff>
    </xdr:to>
    <xdr:sp macro="" textlink="">
      <xdr:nvSpPr>
        <xdr:cNvPr id="31" name="Rectangle: Rounded Corners 30">
          <a:hlinkClick xmlns:r="http://schemas.openxmlformats.org/officeDocument/2006/relationships" r:id="rId15"/>
          <a:extLst>
            <a:ext uri="{FF2B5EF4-FFF2-40B4-BE49-F238E27FC236}">
              <a16:creationId xmlns:a16="http://schemas.microsoft.com/office/drawing/2014/main" id="{1C40E558-1DBF-FB49-63D7-218B3974C3C7}"/>
            </a:ext>
          </a:extLst>
        </xdr:cNvPr>
        <xdr:cNvSpPr/>
      </xdr:nvSpPr>
      <xdr:spPr>
        <a:xfrm>
          <a:off x="6554493" y="7878305"/>
          <a:ext cx="2034152" cy="855636"/>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Click to</a:t>
          </a:r>
          <a:r>
            <a:rPr lang="en-IN" sz="2000" baseline="0"/>
            <a:t> </a:t>
          </a:r>
        </a:p>
        <a:p>
          <a:pPr algn="ctr"/>
          <a:r>
            <a:rPr lang="en-IN" sz="2000" baseline="0"/>
            <a:t>Download</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192406</xdr:colOff>
      <xdr:row>0</xdr:row>
      <xdr:rowOff>47625</xdr:rowOff>
    </xdr:from>
    <xdr:to>
      <xdr:col>22</xdr:col>
      <xdr:colOff>238125</xdr:colOff>
      <xdr:row>0</xdr:row>
      <xdr:rowOff>93344</xdr:rowOff>
    </xdr:to>
    <xdr:sp macro="" textlink="">
      <xdr:nvSpPr>
        <xdr:cNvPr id="2" name="TextBox 1">
          <a:extLst>
            <a:ext uri="{FF2B5EF4-FFF2-40B4-BE49-F238E27FC236}">
              <a16:creationId xmlns:a16="http://schemas.microsoft.com/office/drawing/2014/main" id="{C7D13213-C248-8724-AD2E-FECD93E7CAF8}"/>
            </a:ext>
          </a:extLst>
        </xdr:cNvPr>
        <xdr:cNvSpPr txBox="1"/>
      </xdr:nvSpPr>
      <xdr:spPr>
        <a:xfrm>
          <a:off x="24909781" y="47625"/>
          <a:ext cx="4571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147.684099768521" createdVersion="8" refreshedVersion="8" minRefreshableVersion="3" recordCount="957" xr:uid="{BD7FEA8A-59C1-4072-85CF-679DE652F58E}">
  <cacheSource type="worksheet">
    <worksheetSource ref="J1:J1048576" sheet="IPL_Matches_2008_2022"/>
  </cacheSource>
  <cacheFields count="1">
    <cacheField name="Standard venue" numFmtId="0">
      <sharedItems containsBlank="1" count="38">
        <s v="Narendra Modi Stadium, Ahmedabad"/>
        <s v="Eden Gardens, Kolkata"/>
        <s v="Wankhede Stadium, Mumbai"/>
        <s v="Brabourne Stadium, Mumbai"/>
        <s v="Dr DY Patil Sports Academy, Mumbai"/>
        <s v="Maharashtra Cricket Association Stadium, Pune"/>
        <s v="Dubai International Cricket Stadium"/>
        <s v="Sharjah Cricket Stadium"/>
        <s v="Zayed Cricket Stadium, Abu Dhabi"/>
        <s v="Arun Jaitley Stadium, Delhi"/>
        <s v="MA Chidambaram Stadium, Chepauk, Chennai"/>
        <s v="Sheikh Zayed Stadium"/>
        <s v="Rajiv Gandhi International Stadium, Uppal"/>
        <s v="Dr. Y.S. Rajasekhara Reddy ACA-VDCA Cricket Stadium"/>
        <s v="Punjab Cricket Association IS Bindra Stadium, Mohali"/>
        <s v="M.Chinnaswamy Stadium"/>
        <s v="Sawai Mansingh Stadium"/>
        <s v="Holkar Cricket Stadium"/>
        <s v="Feroz Shah Kotla"/>
        <s v="Green Park"/>
        <s v="Saurashtra Cricket Association Stadium"/>
        <s v="Shaheed Veer Narayan Singh International Stadium"/>
        <s v="JSCA International Stadium Complex"/>
        <s v="Sardar Patel Stadium, Motera"/>
        <s v="Barabati Stadium"/>
        <s v="Subrata Roy Sahara Stadium"/>
        <s v="Himachal Pradesh Cricket Association Stadium"/>
        <s v="Nehru Stadium"/>
        <s v="Vidarbha Cricket Association Stadium, Jamtha"/>
        <s v="New Wanderers Stadium"/>
        <s v="SuperSport Park"/>
        <s v="Kingsmead"/>
        <s v="OUTsurance Oval"/>
        <s v="St George's Park"/>
        <s v="De Beers Diamond Oval"/>
        <s v="Buffalo Park"/>
        <s v="Newlands"/>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147.842512152776" createdVersion="8" refreshedVersion="8" minRefreshableVersion="3" recordCount="957" xr:uid="{1411E4FD-EF47-4010-8EE3-7FF9EE2D0D62}">
  <cacheSource type="worksheet">
    <worksheetSource ref="F1:F1048576" sheet="IPL_Matches_2008_2022"/>
  </cacheSource>
  <cacheFields count="1">
    <cacheField name="standard Team1" numFmtId="0">
      <sharedItems containsBlank="1" count="13">
        <s v="Rajasthan Royals"/>
        <s v="Royal Challengers Bangalore"/>
        <s v="Sunrisers Hyderabad"/>
        <s v="Delhi Capitals"/>
        <s v="Chennai Super Kings"/>
        <s v="Gujarat Titans"/>
        <s v="Lucknow Super Giants"/>
        <s v="Kolkata Knight Riders"/>
        <s v="Punjab Kings"/>
        <s v="Mumbai Indians"/>
        <s v="Rising Pune Supergiants"/>
        <s v="Kochi Tuskers Kerala"/>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147.848554398151" createdVersion="8" refreshedVersion="8" minRefreshableVersion="3" recordCount="950" xr:uid="{12D230EF-54A5-4A91-BB4E-7443935D4D8D}">
  <cacheSource type="worksheet">
    <worksheetSource name="Table1"/>
  </cacheSource>
  <cacheFields count="23">
    <cacheField name="ID" numFmtId="0">
      <sharedItems containsString="0" containsBlank="1" containsNumber="1" containsInteger="1" minValue="335982" maxValue="1312200"/>
    </cacheField>
    <cacheField name="City" numFmtId="0">
      <sharedItems/>
    </cacheField>
    <cacheField name="Date" numFmtId="14">
      <sharedItems containsSemiMixedTypes="0" containsNonDate="0" containsDate="1" containsString="0" minDate="2008-04-18T00:00:00" maxDate="2022-05-30T00:00:00"/>
    </cacheField>
    <cacheField name="Season" numFmtId="0">
      <sharedItems containsSemiMixedTypes="0" containsString="0" containsNumber="1" containsInteger="1" minValue="2008" maxValue="2022" count="15">
        <n v="2022"/>
        <n v="2021"/>
        <n v="2020"/>
        <n v="2019"/>
        <n v="2018"/>
        <n v="2017"/>
        <n v="2016"/>
        <n v="2015"/>
        <n v="2014"/>
        <n v="2013"/>
        <n v="2012"/>
        <n v="2011"/>
        <n v="2010"/>
        <n v="2009"/>
        <n v="2008"/>
      </sharedItems>
    </cacheField>
    <cacheField name="Team1" numFmtId="0">
      <sharedItems/>
    </cacheField>
    <cacheField name="standard Team1" numFmtId="0">
      <sharedItems/>
    </cacheField>
    <cacheField name="Team2" numFmtId="0">
      <sharedItems/>
    </cacheField>
    <cacheField name="Standard Team2" numFmtId="0">
      <sharedItems/>
    </cacheField>
    <cacheField name="Venue" numFmtId="0">
      <sharedItems count="49">
        <s v="Narendra Modi Stadium, Ahmedabad"/>
        <s v="Eden Gardens, Kolkata"/>
        <s v="Wankhede Stadium, Mumbai"/>
        <s v="Brabourne Stadium, Mumbai"/>
        <s v="Dr DY Patil Sports Academy, Mumbai"/>
        <s v="Maharashtra Cricket Association Stadium, Pune"/>
        <s v="Dubai International Cricket Stadium"/>
        <s v="Sharjah Cricket Stadium"/>
        <s v="Zayed Cricket Stadium, Abu Dhabi"/>
        <s v="Arun Jaitley Stadium, Delhi"/>
        <s v="MA Chidambaram Stadium, Chepauk, Chennai"/>
        <s v="Sheikh Zayed Stadium"/>
        <s v="Rajiv Gandhi International Stadium"/>
        <s v="Dr. Y.S. Rajasekhara Reddy ACA-VDCA Cricket Stadium"/>
        <s v="MA Chidambaram Stadium"/>
        <s v="Punjab Cricket Association IS Bindra Stadium"/>
        <s v="Wankhede Stadium"/>
        <s v="M.Chinnaswamy Stadium"/>
        <s v="Arun Jaitley Stadium"/>
        <s v="Eden Gardens"/>
        <s v="Sawai Mansingh Stadium"/>
        <s v="Maharashtra Cricket Association Stadium"/>
        <s v="Holkar Cricket Stadium"/>
        <s v="Rajiv Gandhi International Stadium, Uppal"/>
        <s v="M Chinnaswamy Stadium"/>
        <s v="Feroz Shah Kotla"/>
        <s v="Green Park"/>
        <s v="Punjab Cricket Association IS Bindra Stadium, Mohali"/>
        <s v="Saurashtra Cricket Association Stadium"/>
        <s v="Shaheed Veer Narayan Singh International Stadium"/>
        <s v="JSCA International Stadium Complex"/>
        <s v="Brabourne Stadium"/>
        <s v="Punjab Cricket Association Stadium, Mohali"/>
        <s v="MA Chidambaram Stadium, Chepauk"/>
        <s v="Sardar Patel Stadium, Motera"/>
        <s v="Barabati Stadium"/>
        <s v="Subrata Roy Sahara Stadium"/>
        <s v="Himachal Pradesh Cricket Association Stadium"/>
        <s v="Dr DY Patil Sports Academy"/>
        <s v="Nehru Stadium"/>
        <s v="Vidarbha Cricket Association Stadium, Jamtha"/>
        <s v="New Wanderers Stadium"/>
        <s v="SuperSport Park"/>
        <s v="Kingsmead"/>
        <s v="OUTsurance Oval"/>
        <s v="St George's Park"/>
        <s v="De Beers Diamond Oval"/>
        <s v="Buffalo Park"/>
        <s v="Newlands"/>
      </sharedItems>
    </cacheField>
    <cacheField name="Standard venue" numFmtId="0">
      <sharedItems count="37">
        <s v="Narendra Modi Stadium, Ahmedabad"/>
        <s v="Eden Gardens, Kolkata"/>
        <s v="Wankhede Stadium, Mumbai"/>
        <s v="Brabourne Stadium, Mumbai"/>
        <s v="Dr DY Patil Sports Academy, Mumbai"/>
        <s v="Maharashtra Cricket Association Stadium, Pune"/>
        <s v="Dubai International Cricket Stadium"/>
        <s v="Sharjah Cricket Stadium"/>
        <s v="Zayed Cricket Stadium, Abu Dhabi"/>
        <s v="Arun Jaitley Stadium, Delhi"/>
        <s v="MA Chidambaram Stadium, Chepauk, Chennai"/>
        <s v="Sheikh Zayed Stadium"/>
        <s v="Rajiv Gandhi International Stadium, Uppal"/>
        <s v="Dr. Y.S. Rajasekhara Reddy ACA-VDCA Cricket Stadium"/>
        <s v="Punjab Cricket Association IS Bindra Stadium, Mohali"/>
        <s v="M.Chinnaswamy Stadium"/>
        <s v="Sawai Mansingh Stadium"/>
        <s v="Holkar Cricket Stadium"/>
        <s v="Feroz Shah Kotla"/>
        <s v="Green Park"/>
        <s v="Saurashtra Cricket Association Stadium"/>
        <s v="Shaheed Veer Narayan Singh International Stadium"/>
        <s v="JSCA International Stadium Complex"/>
        <s v="Sardar Patel Stadium, Motera"/>
        <s v="Barabati Stadium"/>
        <s v="Subrata Roy Sahara Stadium"/>
        <s v="Himachal Pradesh Cricket Association Stadium"/>
        <s v="Nehru Stadium"/>
        <s v="Vidarbha Cricket Association Stadium, Jamtha"/>
        <s v="New Wanderers Stadium"/>
        <s v="SuperSport Park"/>
        <s v="Kingsmead"/>
        <s v="OUTsurance Oval"/>
        <s v="St George's Park"/>
        <s v="De Beers Diamond Oval"/>
        <s v="Buffalo Park"/>
        <s v="Newlands"/>
      </sharedItems>
    </cacheField>
    <cacheField name="TossWinner" numFmtId="0">
      <sharedItems count="18">
        <s v="Rajasthan Royals"/>
        <s v="Lucknow Super Giants"/>
        <s v="Gujarat Titans"/>
        <s v="Sunrisers Hyderabad"/>
        <s v="Mumbai Indians"/>
        <s v="Chennai Super Kings"/>
        <s v="Punjab Kings"/>
        <s v="Kolkata Knight Riders"/>
        <s v="Royal Challengers Bangalore"/>
        <s v="Delhi Capitals"/>
        <s v="Kings XI Punjab"/>
        <s v="Delhi Daredevils"/>
        <s v="Rising Pune Supergiant"/>
        <s v="Gujarat Lions"/>
        <s v="Rising Pune Supergiants"/>
        <s v="Pune Warriors"/>
        <s v="Deccan Chargers"/>
        <s v="Kochi Tuskers Kerala"/>
      </sharedItems>
    </cacheField>
    <cacheField name="standard Toss winner" numFmtId="0">
      <sharedItems count="12">
        <s v="Rajasthan Royals"/>
        <s v="Lucknow Super Giants"/>
        <s v="Gujarat Titans"/>
        <s v="Sunrisers Hyderabad"/>
        <s v="Mumbai Indians"/>
        <s v="Chennai Super Kings"/>
        <s v="Punjab Kings"/>
        <s v="Kolkata Knight Riders"/>
        <s v="Royal Challengers Bangalore"/>
        <s v="Delhi Capitals"/>
        <s v="Rising Pune Supergiants"/>
        <s v="Kochi Tuskers Kerala"/>
      </sharedItems>
    </cacheField>
    <cacheField name="TossDecision" numFmtId="0">
      <sharedItems count="2">
        <s v="bat"/>
        <s v="field"/>
      </sharedItems>
    </cacheField>
    <cacheField name="SuperOver" numFmtId="0">
      <sharedItems/>
    </cacheField>
    <cacheField name="WinningTeam" numFmtId="0">
      <sharedItems count="19">
        <s v="Gujarat Titans"/>
        <s v="Rajasthan Royals"/>
        <s v="Royal Challengers Bangalore"/>
        <s v="Punjab Kings"/>
        <s v="Mumbai Indians"/>
        <s v="Lucknow Super Giants"/>
        <s v="Sunrisers Hyderabad"/>
        <s v="Delhi Capitals"/>
        <s v="Kolkata Knight Riders"/>
        <s v="Chennai Super Kings"/>
        <s v="Kings XI Punjab"/>
        <s v="NA"/>
        <s v="Delhi Daredevils"/>
        <s v="Rising Pune Supergiant"/>
        <s v="Gujarat Lions"/>
        <s v="Rising Pune Supergiants"/>
        <s v="Pune Warriors"/>
        <s v="Deccan Chargers"/>
        <s v="Kochi Tuskers Kerala"/>
      </sharedItems>
    </cacheField>
    <cacheField name="standard winning team" numFmtId="0">
      <sharedItems count="19">
        <s v="Gujarat Titans"/>
        <s v="Rajasthan Royals"/>
        <s v="Royal Challengers Bangalore"/>
        <s v="Punjab Kings"/>
        <s v="Mumbai Indians"/>
        <s v="Lucknow Super Giants"/>
        <s v="Sunrisers Hyderabad"/>
        <s v="Delhi Capitals"/>
        <s v="Kolkata Knight Riders"/>
        <s v="Chennai Super Kings"/>
        <s v="Kings XI Punjab"/>
        <s v="NA"/>
        <s v="Delhi Daredevils"/>
        <s v="Rising Pune Supergiant"/>
        <s v="Gujarat Lions"/>
        <s v="Rising Pune Supergiants"/>
        <s v="Pune Warriors"/>
        <s v="Deccan Chargers"/>
        <s v="Kochi Tuskers Kerala"/>
      </sharedItems>
    </cacheField>
    <cacheField name="Toss Impact" numFmtId="0">
      <sharedItems count="2">
        <s v="No"/>
        <s v="Yes"/>
      </sharedItems>
    </cacheField>
    <cacheField name="WonBy" numFmtId="0">
      <sharedItems count="4">
        <s v="Wickets"/>
        <s v="Runs"/>
        <s v="SuperOver"/>
        <s v="NoResults"/>
      </sharedItems>
    </cacheField>
    <cacheField name="Margin" numFmtId="0">
      <sharedItems containsMixedTypes="1" containsNumber="1" containsInteger="1" minValue="1" maxValue="146"/>
    </cacheField>
    <cacheField name="Won By" numFmtId="0">
      <sharedItems/>
    </cacheField>
    <cacheField name="method" numFmtId="0">
      <sharedItems/>
    </cacheField>
    <cacheField name="Player_of_Match" numFmtId="0">
      <sharedItems count="263">
        <s v="HH Pandya"/>
        <s v="JC Buttler"/>
        <s v="RM Patidar"/>
        <s v="DA Miller"/>
        <s v="Harpreet Brar"/>
        <s v="JJ Bumrah"/>
        <s v="R Ashwin"/>
        <s v="V Kohli"/>
        <s v="Q de Kock"/>
        <s v="RA Tripathi"/>
        <s v="SN Thakur"/>
        <s v="TA Boult"/>
        <s v="WP Saha"/>
        <s v="AD Russell"/>
        <s v="JM Bairstow"/>
        <s v="DR Sams"/>
        <s v="MR Marsh"/>
        <s v="Shubman Gill"/>
        <s v="DP Conway"/>
        <s v="PWH de Silva"/>
        <s v="Avesh Khan"/>
        <s v="YBK Jaiswal"/>
        <s v="TH David"/>
        <s v="DA Warner"/>
        <s v="HV Patel"/>
        <s v="K Rabada"/>
        <s v="RK Singh"/>
        <s v="RD Gaikwad"/>
        <s v="Mohsin Khan"/>
        <s v="SA Yadav"/>
        <s v="R Tewatia"/>
        <s v="KH Pandya"/>
        <s v="Kuldeep Yadav"/>
        <s v="Umran Malik"/>
        <s v="R Parag"/>
        <s v="S Dhawan"/>
        <s v="KL Rahul"/>
        <s v="M Jansen"/>
        <s v="Rashid Khan"/>
        <s v="Mukesh Choudhary"/>
        <s v="F du Plessis"/>
        <s v="YS Chahal"/>
        <s v="KD Karthik"/>
        <s v="MA Agarwal"/>
        <s v="S Dube"/>
        <s v="KS Williamson"/>
        <s v="Anuj Rawat"/>
        <s v="Abhishek Sharma"/>
        <s v="PJ Cummins"/>
        <s v="LS Livingstone"/>
        <s v="LH Ferguson"/>
        <s v="UT Yadav"/>
        <s v="E Lewis"/>
        <s v="SV Samson"/>
        <s v="Mohammed Shami"/>
        <s v="OF Smith"/>
        <s v="VR Iyer"/>
        <s v="SP Narine"/>
        <s v="KS Bharat"/>
        <s v="Ishan Kishan"/>
        <s v="Shivam Mavi"/>
        <s v="NM Coulter-Nile"/>
        <s v="AR Patel"/>
        <s v="GJ Maxwell"/>
        <s v="JR Hazlewood"/>
        <s v="KA Pollard"/>
        <s v="JJ Roy"/>
        <s v="RA Jadeja"/>
        <s v="SS Iyer"/>
        <s v="JO Holder"/>
        <s v="DJ Bravo"/>
        <s v="A Nortje"/>
        <s v="Kartik Tyagi"/>
        <s v="CV Varun"/>
        <s v="PP Shaw"/>
        <s v="AB de Villiers"/>
        <s v="EJG Morgan"/>
        <s v="CH Morris"/>
        <s v="D Padikkal"/>
        <s v="A Mishra"/>
        <s v="MM Ali"/>
        <s v="DL Chahar"/>
        <s v="JD Unadkat"/>
        <s v="RD Chahar"/>
        <s v="N Rana"/>
        <s v="MP Stoinis"/>
        <s v="S Nadeem"/>
        <s v="Sandeep Sharma"/>
        <s v="BA Stokes"/>
        <s v="CH Gayle"/>
        <s v="CJ Jordan"/>
        <s v="MK Pandey"/>
        <s v="Mohammed Siraj"/>
        <s v="SR Watson"/>
        <s v="PK Garg"/>
        <s v="RG Sharma"/>
        <s v="AT Rayudu"/>
        <s v="RR Pant"/>
        <s v="SO Hetmyer"/>
        <s v="MS Dhoni"/>
        <s v="NA"/>
        <s v="VR Aaron"/>
        <s v="KK Ahmed"/>
        <s v="PA Patel"/>
        <s v="SPD Smith"/>
        <s v="SL Malinga"/>
        <s v="Imran Tahir"/>
        <s v="KMA Paul"/>
        <s v="HF Gurney"/>
        <s v="AS Joseph"/>
        <s v="Harbhajan Singh"/>
        <s v="S Gopal"/>
        <s v="SM Curran"/>
        <s v="L Ngidi"/>
        <s v="CA Lynn"/>
        <s v="Mujeeb Ur Rahman"/>
        <s v="TG Southee"/>
        <s v="AS Rajpoot"/>
        <s v="JC Archer"/>
        <s v="B Stanlake"/>
        <s v="SW Billings"/>
        <s v="KV Sharma"/>
        <s v="Washington Sundar"/>
        <s v="KK Nair"/>
        <s v="MM Sharma"/>
        <s v="DR Smith"/>
        <s v="LMP Simmons"/>
        <s v="G Gambhir"/>
        <s v="AJ Tye"/>
        <s v="RV Uthappa"/>
        <s v="HM Amla"/>
        <s v="MJ McClenaghan"/>
        <s v="SK Raina"/>
        <s v="B Kumar"/>
        <s v="CJ Anderson"/>
        <s v="KM Jadhav"/>
        <s v="Yuvraj Singh"/>
        <s v="BCJ Cutting"/>
        <s v="MC Henriques"/>
        <s v="YK Pathan"/>
        <s v="AB Dinda"/>
        <s v="A Zampa"/>
        <s v="P Kumar"/>
        <s v="A Nehra"/>
        <s v="AM Rahane"/>
        <s v="CR Brathwaite"/>
        <s v="Mustafizur Rahman"/>
        <s v="M Vohra"/>
        <s v="AJ Finch"/>
        <s v="P Negi"/>
        <s v="Z Khan"/>
        <s v="PP Chawla"/>
        <s v="Mandeep Singh"/>
        <s v="BB McCullum"/>
        <s v="MA Starc"/>
        <s v="SE Marsh"/>
        <s v="JP Duminy"/>
        <s v="GJ Bailey"/>
        <s v="DJ Hooda"/>
        <s v="JP Faulkner"/>
        <s v="M Morkel"/>
        <s v="V Sehwag"/>
        <s v="MEK Hussey"/>
        <s v="DW Steyn"/>
        <s v="PV Tambe"/>
        <s v="M Vijay"/>
        <s v="JH Kallis"/>
        <s v="BJ Hodge"/>
        <s v="LJ Wright"/>
        <s v="Azhar Mahmood"/>
        <s v="AP Tare"/>
        <s v="AC Gilchrist"/>
        <s v="MG Johnson"/>
        <s v="KK Cooper"/>
        <s v="SR Tendulkar"/>
        <s v="DJG Sammy"/>
        <s v="I Sharma"/>
        <s v="Harmeet Singh"/>
        <s v="R Vinay Kumar"/>
        <s v="GH Vihari"/>
        <s v="MS Gony"/>
        <s v="SK Trivedi"/>
        <s v="R Dravid"/>
        <s v="MS Bisla"/>
        <s v="Shakib Al Hasan"/>
        <s v="DJ Hussey"/>
        <s v="A Chandila"/>
        <s v="BW Hilfenhaus"/>
        <s v="KC Sangakkara"/>
        <s v="CL White"/>
        <s v="B Lee"/>
        <s v="SC Ganguly"/>
        <s v="KMDN Kulasekara"/>
        <s v="KP Pietersen"/>
        <s v="JD Ryder"/>
        <s v="AD Mascarenhas"/>
        <s v="L Balaji"/>
        <s v="MN Samuels"/>
        <s v="IK Pathan"/>
        <s v="RE Levi"/>
        <s v="MM Patel"/>
        <s v="JEC Franklin"/>
        <s v="S Aravind"/>
        <s v="BA Bhatt"/>
        <s v="R Sharma"/>
        <s v="Iqbal Abdulla"/>
        <s v="P Parameswaran"/>
        <s v="LRPL Taylor"/>
        <s v="JA Morkel"/>
        <s v="J Botha"/>
        <s v="MK Tiwary"/>
        <s v="DE Bollinger"/>
        <s v="SK Warne"/>
        <s v="DPMD Jayawardene"/>
        <s v="S Sohal"/>
        <s v="PC Valthaty"/>
        <s v="MD Mishra"/>
        <s v="SB Wagh"/>
        <s v="S Anirudha"/>
        <s v="A Kumble"/>
        <s v="M Kartik"/>
        <s v="A Symonds"/>
        <s v="R McLaren"/>
        <s v="RJ Harris"/>
        <s v="TL Suman"/>
        <s v="MJ Lumb"/>
        <s v="PD Collingwood"/>
        <s v="NV Ojha"/>
        <s v="AC Voges"/>
        <s v="J Theron"/>
        <s v="AA Jhunjhunwala"/>
        <s v="ML Hayden"/>
        <s v="WPUJC Vaas"/>
        <s v="AD Mathews"/>
        <s v="M Muralitharan"/>
        <s v="LR Shukla"/>
        <s v="R Bhatia"/>
        <s v="S Badrinath"/>
        <s v="A Singh"/>
        <s v="GC Smith"/>
        <s v="SB Jakati"/>
        <s v="DP Nannes"/>
        <s v="MV Boucher"/>
        <s v="HH Gibbs"/>
        <s v="TM Dilshan"/>
        <s v="PP Ojha"/>
        <s v="RS Bopara"/>
        <s v="RP Singh"/>
        <s v="DL Vettori"/>
        <s v="M Ntini"/>
        <s v="CRD Fernando"/>
        <s v="Sohail Tanvir"/>
        <s v="Umar Gul"/>
        <s v="SP Goswami"/>
        <s v="SM Pollock"/>
        <s v="ST Jayasuriya"/>
        <s v="Shoaib Akhtar"/>
        <s v="S Sreesanth"/>
        <s v="SA Asnodkar"/>
        <s v="GD McGrath"/>
        <s v="SM Katich"/>
        <s v="JDP Oram"/>
        <s v="MF Maharoof"/>
      </sharedItems>
    </cacheField>
    <cacheField name="wickets" numFmtId="0">
      <sharedItems containsSemiMixedTypes="0" containsString="0" containsNumber="1" containsInteger="1" minValue="0" maxValue="10"/>
    </cacheField>
  </cacheFields>
  <extLst>
    <ext xmlns:x14="http://schemas.microsoft.com/office/spreadsheetml/2009/9/main" uri="{725AE2AE-9491-48be-B2B4-4EB974FC3084}">
      <x14:pivotCacheDefinition pivotCacheId="7480902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7">
  <r>
    <x v="0"/>
  </r>
  <r>
    <x v="0"/>
  </r>
  <r>
    <x v="1"/>
  </r>
  <r>
    <x v="1"/>
  </r>
  <r>
    <x v="2"/>
  </r>
  <r>
    <x v="2"/>
  </r>
  <r>
    <x v="3"/>
  </r>
  <r>
    <x v="2"/>
  </r>
  <r>
    <x v="4"/>
  </r>
  <r>
    <x v="2"/>
  </r>
  <r>
    <x v="4"/>
  </r>
  <r>
    <x v="3"/>
  </r>
  <r>
    <x v="2"/>
  </r>
  <r>
    <x v="5"/>
  </r>
  <r>
    <x v="3"/>
  </r>
  <r>
    <x v="2"/>
  </r>
  <r>
    <x v="4"/>
  </r>
  <r>
    <x v="5"/>
  </r>
  <r>
    <x v="4"/>
  </r>
  <r>
    <x v="4"/>
  </r>
  <r>
    <x v="2"/>
  </r>
  <r>
    <x v="5"/>
  </r>
  <r>
    <x v="2"/>
  </r>
  <r>
    <x v="3"/>
  </r>
  <r>
    <x v="3"/>
  </r>
  <r>
    <x v="5"/>
  </r>
  <r>
    <x v="4"/>
  </r>
  <r>
    <x v="2"/>
  </r>
  <r>
    <x v="5"/>
  </r>
  <r>
    <x v="2"/>
  </r>
  <r>
    <x v="4"/>
  </r>
  <r>
    <x v="3"/>
  </r>
  <r>
    <x v="5"/>
  </r>
  <r>
    <x v="2"/>
  </r>
  <r>
    <x v="2"/>
  </r>
  <r>
    <x v="5"/>
  </r>
  <r>
    <x v="2"/>
  </r>
  <r>
    <x v="2"/>
  </r>
  <r>
    <x v="3"/>
  </r>
  <r>
    <x v="4"/>
  </r>
  <r>
    <x v="2"/>
  </r>
  <r>
    <x v="4"/>
  </r>
  <r>
    <x v="3"/>
  </r>
  <r>
    <x v="4"/>
  </r>
  <r>
    <x v="3"/>
  </r>
  <r>
    <x v="5"/>
  </r>
  <r>
    <x v="4"/>
  </r>
  <r>
    <x v="2"/>
  </r>
  <r>
    <x v="3"/>
  </r>
  <r>
    <x v="3"/>
  </r>
  <r>
    <x v="4"/>
  </r>
  <r>
    <x v="5"/>
  </r>
  <r>
    <x v="4"/>
  </r>
  <r>
    <x v="4"/>
  </r>
  <r>
    <x v="2"/>
  </r>
  <r>
    <x v="3"/>
  </r>
  <r>
    <x v="5"/>
  </r>
  <r>
    <x v="4"/>
  </r>
  <r>
    <x v="3"/>
  </r>
  <r>
    <x v="4"/>
  </r>
  <r>
    <x v="5"/>
  </r>
  <r>
    <x v="2"/>
  </r>
  <r>
    <x v="4"/>
  </r>
  <r>
    <x v="3"/>
  </r>
  <r>
    <x v="5"/>
  </r>
  <r>
    <x v="4"/>
  </r>
  <r>
    <x v="2"/>
  </r>
  <r>
    <x v="3"/>
  </r>
  <r>
    <x v="4"/>
  </r>
  <r>
    <x v="5"/>
  </r>
  <r>
    <x v="2"/>
  </r>
  <r>
    <x v="4"/>
  </r>
  <r>
    <x v="3"/>
  </r>
  <r>
    <x v="2"/>
  </r>
  <r>
    <x v="6"/>
  </r>
  <r>
    <x v="7"/>
  </r>
  <r>
    <x v="7"/>
  </r>
  <r>
    <x v="6"/>
  </r>
  <r>
    <x v="6"/>
  </r>
  <r>
    <x v="8"/>
  </r>
  <r>
    <x v="7"/>
  </r>
  <r>
    <x v="6"/>
  </r>
  <r>
    <x v="8"/>
  </r>
  <r>
    <x v="7"/>
  </r>
  <r>
    <x v="6"/>
  </r>
  <r>
    <x v="7"/>
  </r>
  <r>
    <x v="6"/>
  </r>
  <r>
    <x v="7"/>
  </r>
  <r>
    <x v="8"/>
  </r>
  <r>
    <x v="6"/>
  </r>
  <r>
    <x v="7"/>
  </r>
  <r>
    <x v="6"/>
  </r>
  <r>
    <x v="8"/>
  </r>
  <r>
    <x v="7"/>
  </r>
  <r>
    <x v="6"/>
  </r>
  <r>
    <x v="8"/>
  </r>
  <r>
    <x v="6"/>
  </r>
  <r>
    <x v="8"/>
  </r>
  <r>
    <x v="7"/>
  </r>
  <r>
    <x v="7"/>
  </r>
  <r>
    <x v="8"/>
  </r>
  <r>
    <x v="6"/>
  </r>
  <r>
    <x v="6"/>
  </r>
  <r>
    <x v="8"/>
  </r>
  <r>
    <x v="6"/>
  </r>
  <r>
    <x v="0"/>
  </r>
  <r>
    <x v="9"/>
  </r>
  <r>
    <x v="9"/>
  </r>
  <r>
    <x v="0"/>
  </r>
  <r>
    <x v="0"/>
  </r>
  <r>
    <x v="9"/>
  </r>
  <r>
    <x v="9"/>
  </r>
  <r>
    <x v="0"/>
  </r>
  <r>
    <x v="0"/>
  </r>
  <r>
    <x v="10"/>
  </r>
  <r>
    <x v="2"/>
  </r>
  <r>
    <x v="2"/>
  </r>
  <r>
    <x v="10"/>
  </r>
  <r>
    <x v="2"/>
  </r>
  <r>
    <x v="2"/>
  </r>
  <r>
    <x v="10"/>
  </r>
  <r>
    <x v="10"/>
  </r>
  <r>
    <x v="2"/>
  </r>
  <r>
    <x v="2"/>
  </r>
  <r>
    <x v="10"/>
  </r>
  <r>
    <x v="10"/>
  </r>
  <r>
    <x v="2"/>
  </r>
  <r>
    <x v="2"/>
  </r>
  <r>
    <x v="10"/>
  </r>
  <r>
    <x v="10"/>
  </r>
  <r>
    <x v="2"/>
  </r>
  <r>
    <x v="10"/>
  </r>
  <r>
    <x v="2"/>
  </r>
  <r>
    <x v="10"/>
  </r>
  <r>
    <x v="6"/>
  </r>
  <r>
    <x v="11"/>
  </r>
  <r>
    <x v="11"/>
  </r>
  <r>
    <x v="6"/>
  </r>
  <r>
    <x v="7"/>
  </r>
  <r>
    <x v="11"/>
  </r>
  <r>
    <x v="6"/>
  </r>
  <r>
    <x v="11"/>
  </r>
  <r>
    <x v="6"/>
  </r>
  <r>
    <x v="7"/>
  </r>
  <r>
    <x v="11"/>
  </r>
  <r>
    <x v="6"/>
  </r>
  <r>
    <x v="11"/>
  </r>
  <r>
    <x v="6"/>
  </r>
  <r>
    <x v="7"/>
  </r>
  <r>
    <x v="11"/>
  </r>
  <r>
    <x v="6"/>
  </r>
  <r>
    <x v="6"/>
  </r>
  <r>
    <x v="11"/>
  </r>
  <r>
    <x v="7"/>
  </r>
  <r>
    <x v="6"/>
  </r>
  <r>
    <x v="11"/>
  </r>
  <r>
    <x v="6"/>
  </r>
  <r>
    <x v="11"/>
  </r>
  <r>
    <x v="11"/>
  </r>
  <r>
    <x v="6"/>
  </r>
  <r>
    <x v="6"/>
  </r>
  <r>
    <x v="7"/>
  </r>
  <r>
    <x v="11"/>
  </r>
  <r>
    <x v="7"/>
  </r>
  <r>
    <x v="6"/>
  </r>
  <r>
    <x v="6"/>
  </r>
  <r>
    <x v="7"/>
  </r>
  <r>
    <x v="6"/>
  </r>
  <r>
    <x v="11"/>
  </r>
  <r>
    <x v="11"/>
  </r>
  <r>
    <x v="6"/>
  </r>
  <r>
    <x v="7"/>
  </r>
  <r>
    <x v="6"/>
  </r>
  <r>
    <x v="11"/>
  </r>
  <r>
    <x v="11"/>
  </r>
  <r>
    <x v="6"/>
  </r>
  <r>
    <x v="6"/>
  </r>
  <r>
    <x v="7"/>
  </r>
  <r>
    <x v="11"/>
  </r>
  <r>
    <x v="7"/>
  </r>
  <r>
    <x v="6"/>
  </r>
  <r>
    <x v="11"/>
  </r>
  <r>
    <x v="6"/>
  </r>
  <r>
    <x v="11"/>
  </r>
  <r>
    <x v="6"/>
  </r>
  <r>
    <x v="7"/>
  </r>
  <r>
    <x v="11"/>
  </r>
  <r>
    <x v="6"/>
  </r>
  <r>
    <x v="6"/>
  </r>
  <r>
    <x v="11"/>
  </r>
  <r>
    <x v="7"/>
  </r>
  <r>
    <x v="6"/>
  </r>
  <r>
    <x v="6"/>
  </r>
  <r>
    <x v="11"/>
  </r>
  <r>
    <x v="12"/>
  </r>
  <r>
    <x v="13"/>
  </r>
  <r>
    <x v="13"/>
  </r>
  <r>
    <x v="10"/>
  </r>
  <r>
    <x v="14"/>
  </r>
  <r>
    <x v="2"/>
  </r>
  <r>
    <x v="15"/>
  </r>
  <r>
    <x v="9"/>
  </r>
  <r>
    <x v="14"/>
  </r>
  <r>
    <x v="2"/>
  </r>
  <r>
    <x v="10"/>
  </r>
  <r>
    <x v="15"/>
  </r>
  <r>
    <x v="12"/>
  </r>
  <r>
    <x v="1"/>
  </r>
  <r>
    <x v="9"/>
  </r>
  <r>
    <x v="16"/>
  </r>
  <r>
    <x v="10"/>
  </r>
  <r>
    <x v="1"/>
  </r>
  <r>
    <x v="15"/>
  </r>
  <r>
    <x v="10"/>
  </r>
  <r>
    <x v="16"/>
  </r>
  <r>
    <x v="12"/>
  </r>
  <r>
    <x v="15"/>
  </r>
  <r>
    <x v="9"/>
  </r>
  <r>
    <x v="16"/>
  </r>
  <r>
    <x v="1"/>
  </r>
  <r>
    <x v="9"/>
  </r>
  <r>
    <x v="12"/>
  </r>
  <r>
    <x v="14"/>
  </r>
  <r>
    <x v="2"/>
  </r>
  <r>
    <x v="1"/>
  </r>
  <r>
    <x v="12"/>
  </r>
  <r>
    <x v="2"/>
  </r>
  <r>
    <x v="14"/>
  </r>
  <r>
    <x v="1"/>
  </r>
  <r>
    <x v="16"/>
  </r>
  <r>
    <x v="2"/>
  </r>
  <r>
    <x v="10"/>
  </r>
  <r>
    <x v="14"/>
  </r>
  <r>
    <x v="16"/>
  </r>
  <r>
    <x v="15"/>
  </r>
  <r>
    <x v="12"/>
  </r>
  <r>
    <x v="10"/>
  </r>
  <r>
    <x v="15"/>
  </r>
  <r>
    <x v="9"/>
  </r>
  <r>
    <x v="2"/>
  </r>
  <r>
    <x v="16"/>
  </r>
  <r>
    <x v="14"/>
  </r>
  <r>
    <x v="12"/>
  </r>
  <r>
    <x v="10"/>
  </r>
  <r>
    <x v="9"/>
  </r>
  <r>
    <x v="14"/>
  </r>
  <r>
    <x v="12"/>
  </r>
  <r>
    <x v="15"/>
  </r>
  <r>
    <x v="1"/>
  </r>
  <r>
    <x v="9"/>
  </r>
  <r>
    <x v="16"/>
  </r>
  <r>
    <x v="2"/>
  </r>
  <r>
    <x v="1"/>
  </r>
  <r>
    <x v="10"/>
  </r>
  <r>
    <x v="2"/>
  </r>
  <r>
    <x v="1"/>
  </r>
  <r>
    <x v="1"/>
  </r>
  <r>
    <x v="2"/>
  </r>
  <r>
    <x v="5"/>
  </r>
  <r>
    <x v="9"/>
  </r>
  <r>
    <x v="12"/>
  </r>
  <r>
    <x v="16"/>
  </r>
  <r>
    <x v="9"/>
  </r>
  <r>
    <x v="15"/>
  </r>
  <r>
    <x v="2"/>
  </r>
  <r>
    <x v="1"/>
  </r>
  <r>
    <x v="17"/>
  </r>
  <r>
    <x v="2"/>
  </r>
  <r>
    <x v="5"/>
  </r>
  <r>
    <x v="9"/>
  </r>
  <r>
    <x v="17"/>
  </r>
  <r>
    <x v="16"/>
  </r>
  <r>
    <x v="9"/>
  </r>
  <r>
    <x v="1"/>
  </r>
  <r>
    <x v="16"/>
  </r>
  <r>
    <x v="12"/>
  </r>
  <r>
    <x v="17"/>
  </r>
  <r>
    <x v="2"/>
  </r>
  <r>
    <x v="12"/>
  </r>
  <r>
    <x v="5"/>
  </r>
  <r>
    <x v="17"/>
  </r>
  <r>
    <x v="1"/>
  </r>
  <r>
    <x v="9"/>
  </r>
  <r>
    <x v="15"/>
  </r>
  <r>
    <x v="5"/>
  </r>
  <r>
    <x v="16"/>
  </r>
  <r>
    <x v="15"/>
  </r>
  <r>
    <x v="5"/>
  </r>
  <r>
    <x v="9"/>
  </r>
  <r>
    <x v="12"/>
  </r>
  <r>
    <x v="15"/>
  </r>
  <r>
    <x v="2"/>
  </r>
  <r>
    <x v="9"/>
  </r>
  <r>
    <x v="16"/>
  </r>
  <r>
    <x v="12"/>
  </r>
  <r>
    <x v="15"/>
  </r>
  <r>
    <x v="1"/>
  </r>
  <r>
    <x v="5"/>
  </r>
  <r>
    <x v="14"/>
  </r>
  <r>
    <x v="16"/>
  </r>
  <r>
    <x v="2"/>
  </r>
  <r>
    <x v="1"/>
  </r>
  <r>
    <x v="14"/>
  </r>
  <r>
    <x v="15"/>
  </r>
  <r>
    <x v="1"/>
  </r>
  <r>
    <x v="2"/>
  </r>
  <r>
    <x v="15"/>
  </r>
  <r>
    <x v="12"/>
  </r>
  <r>
    <x v="16"/>
  </r>
  <r>
    <x v="10"/>
  </r>
  <r>
    <x v="12"/>
  </r>
  <r>
    <x v="14"/>
  </r>
  <r>
    <x v="1"/>
  </r>
  <r>
    <x v="2"/>
  </r>
  <r>
    <x v="12"/>
  </r>
  <r>
    <x v="15"/>
  </r>
  <r>
    <x v="15"/>
  </r>
  <r>
    <x v="2"/>
  </r>
  <r>
    <x v="18"/>
  </r>
  <r>
    <x v="5"/>
  </r>
  <r>
    <x v="1"/>
  </r>
  <r>
    <x v="19"/>
  </r>
  <r>
    <x v="18"/>
  </r>
  <r>
    <x v="2"/>
  </r>
  <r>
    <x v="19"/>
  </r>
  <r>
    <x v="14"/>
  </r>
  <r>
    <x v="12"/>
  </r>
  <r>
    <x v="15"/>
  </r>
  <r>
    <x v="14"/>
  </r>
  <r>
    <x v="18"/>
  </r>
  <r>
    <x v="12"/>
  </r>
  <r>
    <x v="15"/>
  </r>
  <r>
    <x v="18"/>
  </r>
  <r>
    <x v="1"/>
  </r>
  <r>
    <x v="18"/>
  </r>
  <r>
    <x v="5"/>
  </r>
  <r>
    <x v="2"/>
  </r>
  <r>
    <x v="12"/>
  </r>
  <r>
    <x v="14"/>
  </r>
  <r>
    <x v="20"/>
  </r>
  <r>
    <x v="5"/>
  </r>
  <r>
    <x v="1"/>
  </r>
  <r>
    <x v="14"/>
  </r>
  <r>
    <x v="15"/>
  </r>
  <r>
    <x v="5"/>
  </r>
  <r>
    <x v="2"/>
  </r>
  <r>
    <x v="1"/>
  </r>
  <r>
    <x v="20"/>
  </r>
  <r>
    <x v="5"/>
  </r>
  <r>
    <x v="2"/>
  </r>
  <r>
    <x v="1"/>
  </r>
  <r>
    <x v="17"/>
  </r>
  <r>
    <x v="12"/>
  </r>
  <r>
    <x v="20"/>
  </r>
  <r>
    <x v="18"/>
  </r>
  <r>
    <x v="12"/>
  </r>
  <r>
    <x v="15"/>
  </r>
  <r>
    <x v="2"/>
  </r>
  <r>
    <x v="18"/>
  </r>
  <r>
    <x v="1"/>
  </r>
  <r>
    <x v="20"/>
  </r>
  <r>
    <x v="15"/>
  </r>
  <r>
    <x v="1"/>
  </r>
  <r>
    <x v="2"/>
  </r>
  <r>
    <x v="5"/>
  </r>
  <r>
    <x v="17"/>
  </r>
  <r>
    <x v="2"/>
  </r>
  <r>
    <x v="12"/>
  </r>
  <r>
    <x v="15"/>
  </r>
  <r>
    <x v="17"/>
  </r>
  <r>
    <x v="20"/>
  </r>
  <r>
    <x v="5"/>
  </r>
  <r>
    <x v="12"/>
  </r>
  <r>
    <x v="15"/>
  </r>
  <r>
    <x v="18"/>
  </r>
  <r>
    <x v="18"/>
  </r>
  <r>
    <x v="15"/>
  </r>
  <r>
    <x v="21"/>
  </r>
  <r>
    <x v="1"/>
  </r>
  <r>
    <x v="19"/>
  </r>
  <r>
    <x v="13"/>
  </r>
  <r>
    <x v="21"/>
  </r>
  <r>
    <x v="19"/>
  </r>
  <r>
    <x v="15"/>
  </r>
  <r>
    <x v="13"/>
  </r>
  <r>
    <x v="1"/>
  </r>
  <r>
    <x v="14"/>
  </r>
  <r>
    <x v="13"/>
  </r>
  <r>
    <x v="15"/>
  </r>
  <r>
    <x v="1"/>
  </r>
  <r>
    <x v="13"/>
  </r>
  <r>
    <x v="12"/>
  </r>
  <r>
    <x v="15"/>
  </r>
  <r>
    <x v="13"/>
  </r>
  <r>
    <x v="14"/>
  </r>
  <r>
    <x v="1"/>
  </r>
  <r>
    <x v="13"/>
  </r>
  <r>
    <x v="14"/>
  </r>
  <r>
    <x v="15"/>
  </r>
  <r>
    <x v="12"/>
  </r>
  <r>
    <x v="18"/>
  </r>
  <r>
    <x v="1"/>
  </r>
  <r>
    <x v="20"/>
  </r>
  <r>
    <x v="15"/>
  </r>
  <r>
    <x v="20"/>
  </r>
  <r>
    <x v="5"/>
  </r>
  <r>
    <x v="18"/>
  </r>
  <r>
    <x v="12"/>
  </r>
  <r>
    <x v="5"/>
  </r>
  <r>
    <x v="2"/>
  </r>
  <r>
    <x v="18"/>
  </r>
  <r>
    <x v="12"/>
  </r>
  <r>
    <x v="14"/>
  </r>
  <r>
    <x v="5"/>
  </r>
  <r>
    <x v="20"/>
  </r>
  <r>
    <x v="12"/>
  </r>
  <r>
    <x v="18"/>
  </r>
  <r>
    <x v="5"/>
  </r>
  <r>
    <x v="20"/>
  </r>
  <r>
    <x v="2"/>
  </r>
  <r>
    <x v="14"/>
  </r>
  <r>
    <x v="12"/>
  </r>
  <r>
    <x v="15"/>
  </r>
  <r>
    <x v="14"/>
  </r>
  <r>
    <x v="2"/>
  </r>
  <r>
    <x v="12"/>
  </r>
  <r>
    <x v="18"/>
  </r>
  <r>
    <x v="20"/>
  </r>
  <r>
    <x v="1"/>
  </r>
  <r>
    <x v="15"/>
  </r>
  <r>
    <x v="14"/>
  </r>
  <r>
    <x v="1"/>
  </r>
  <r>
    <x v="2"/>
  </r>
  <r>
    <x v="1"/>
  </r>
  <r>
    <x v="22"/>
  </r>
  <r>
    <x v="5"/>
  </r>
  <r>
    <x v="2"/>
  </r>
  <r>
    <x v="15"/>
  </r>
  <r>
    <x v="12"/>
  </r>
  <r>
    <x v="3"/>
  </r>
  <r>
    <x v="14"/>
  </r>
  <r>
    <x v="12"/>
  </r>
  <r>
    <x v="2"/>
  </r>
  <r>
    <x v="14"/>
  </r>
  <r>
    <x v="21"/>
  </r>
  <r>
    <x v="12"/>
  </r>
  <r>
    <x v="10"/>
  </r>
  <r>
    <x v="2"/>
  </r>
  <r>
    <x v="21"/>
  </r>
  <r>
    <x v="1"/>
  </r>
  <r>
    <x v="10"/>
  </r>
  <r>
    <x v="3"/>
  </r>
  <r>
    <x v="1"/>
  </r>
  <r>
    <x v="15"/>
  </r>
  <r>
    <x v="2"/>
  </r>
  <r>
    <x v="1"/>
  </r>
  <r>
    <x v="10"/>
  </r>
  <r>
    <x v="14"/>
  </r>
  <r>
    <x v="3"/>
  </r>
  <r>
    <x v="15"/>
  </r>
  <r>
    <x v="12"/>
  </r>
  <r>
    <x v="2"/>
  </r>
  <r>
    <x v="18"/>
  </r>
  <r>
    <x v="1"/>
  </r>
  <r>
    <x v="15"/>
  </r>
  <r>
    <x v="10"/>
  </r>
  <r>
    <x v="14"/>
  </r>
  <r>
    <x v="18"/>
  </r>
  <r>
    <x v="10"/>
  </r>
  <r>
    <x v="2"/>
  </r>
  <r>
    <x v="23"/>
  </r>
  <r>
    <x v="18"/>
  </r>
  <r>
    <x v="13"/>
  </r>
  <r>
    <x v="15"/>
  </r>
  <r>
    <x v="23"/>
  </r>
  <r>
    <x v="18"/>
  </r>
  <r>
    <x v="23"/>
  </r>
  <r>
    <x v="15"/>
  </r>
  <r>
    <x v="13"/>
  </r>
  <r>
    <x v="5"/>
  </r>
  <r>
    <x v="2"/>
  </r>
  <r>
    <x v="13"/>
  </r>
  <r>
    <x v="5"/>
  </r>
  <r>
    <x v="23"/>
  </r>
  <r>
    <x v="15"/>
  </r>
  <r>
    <x v="2"/>
  </r>
  <r>
    <x v="18"/>
  </r>
  <r>
    <x v="1"/>
  </r>
  <r>
    <x v="10"/>
  </r>
  <r>
    <x v="5"/>
  </r>
  <r>
    <x v="10"/>
  </r>
  <r>
    <x v="1"/>
  </r>
  <r>
    <x v="15"/>
  </r>
  <r>
    <x v="2"/>
  </r>
  <r>
    <x v="3"/>
  </r>
  <r>
    <x v="1"/>
  </r>
  <r>
    <x v="2"/>
  </r>
  <r>
    <x v="14"/>
  </r>
  <r>
    <x v="15"/>
  </r>
  <r>
    <x v="1"/>
  </r>
  <r>
    <x v="2"/>
  </r>
  <r>
    <x v="14"/>
  </r>
  <r>
    <x v="1"/>
  </r>
  <r>
    <x v="22"/>
  </r>
  <r>
    <x v="14"/>
  </r>
  <r>
    <x v="1"/>
  </r>
  <r>
    <x v="12"/>
  </r>
  <r>
    <x v="18"/>
  </r>
  <r>
    <x v="23"/>
  </r>
  <r>
    <x v="22"/>
  </r>
  <r>
    <x v="12"/>
  </r>
  <r>
    <x v="23"/>
  </r>
  <r>
    <x v="24"/>
  </r>
  <r>
    <x v="12"/>
  </r>
  <r>
    <x v="15"/>
  </r>
  <r>
    <x v="22"/>
  </r>
  <r>
    <x v="12"/>
  </r>
  <r>
    <x v="24"/>
  </r>
  <r>
    <x v="15"/>
  </r>
  <r>
    <x v="2"/>
  </r>
  <r>
    <x v="18"/>
  </r>
  <r>
    <x v="15"/>
  </r>
  <r>
    <x v="23"/>
  </r>
  <r>
    <x v="18"/>
  </r>
  <r>
    <x v="24"/>
  </r>
  <r>
    <x v="2"/>
  </r>
  <r>
    <x v="18"/>
  </r>
  <r>
    <x v="23"/>
  </r>
  <r>
    <x v="15"/>
  </r>
  <r>
    <x v="18"/>
  </r>
  <r>
    <x v="2"/>
  </r>
  <r>
    <x v="22"/>
  </r>
  <r>
    <x v="6"/>
  </r>
  <r>
    <x v="11"/>
  </r>
  <r>
    <x v="6"/>
  </r>
  <r>
    <x v="7"/>
  </r>
  <r>
    <x v="7"/>
  </r>
  <r>
    <x v="11"/>
  </r>
  <r>
    <x v="11"/>
  </r>
  <r>
    <x v="6"/>
  </r>
  <r>
    <x v="6"/>
  </r>
  <r>
    <x v="7"/>
  </r>
  <r>
    <x v="6"/>
  </r>
  <r>
    <x v="7"/>
  </r>
  <r>
    <x v="11"/>
  </r>
  <r>
    <x v="7"/>
  </r>
  <r>
    <x v="6"/>
  </r>
  <r>
    <x v="6"/>
  </r>
  <r>
    <x v="11"/>
  </r>
  <r>
    <x v="11"/>
  </r>
  <r>
    <x v="7"/>
  </r>
  <r>
    <x v="11"/>
  </r>
  <r>
    <x v="1"/>
  </r>
  <r>
    <x v="1"/>
  </r>
  <r>
    <x v="18"/>
  </r>
  <r>
    <x v="18"/>
  </r>
  <r>
    <x v="12"/>
  </r>
  <r>
    <x v="25"/>
  </r>
  <r>
    <x v="15"/>
  </r>
  <r>
    <x v="26"/>
  </r>
  <r>
    <x v="12"/>
  </r>
  <r>
    <x v="26"/>
  </r>
  <r>
    <x v="2"/>
  </r>
  <r>
    <x v="22"/>
  </r>
  <r>
    <x v="10"/>
  </r>
  <r>
    <x v="15"/>
  </r>
  <r>
    <x v="2"/>
  </r>
  <r>
    <x v="16"/>
  </r>
  <r>
    <x v="22"/>
  </r>
  <r>
    <x v="14"/>
  </r>
  <r>
    <x v="25"/>
  </r>
  <r>
    <x v="18"/>
  </r>
  <r>
    <x v="25"/>
  </r>
  <r>
    <x v="14"/>
  </r>
  <r>
    <x v="12"/>
  </r>
  <r>
    <x v="16"/>
  </r>
  <r>
    <x v="2"/>
  </r>
  <r>
    <x v="14"/>
  </r>
  <r>
    <x v="16"/>
  </r>
  <r>
    <x v="2"/>
  </r>
  <r>
    <x v="12"/>
  </r>
  <r>
    <x v="1"/>
  </r>
  <r>
    <x v="25"/>
  </r>
  <r>
    <x v="10"/>
  </r>
  <r>
    <x v="21"/>
  </r>
  <r>
    <x v="12"/>
  </r>
  <r>
    <x v="25"/>
  </r>
  <r>
    <x v="2"/>
  </r>
  <r>
    <x v="16"/>
  </r>
  <r>
    <x v="10"/>
  </r>
  <r>
    <x v="21"/>
  </r>
  <r>
    <x v="2"/>
  </r>
  <r>
    <x v="16"/>
  </r>
  <r>
    <x v="1"/>
  </r>
  <r>
    <x v="10"/>
  </r>
  <r>
    <x v="1"/>
  </r>
  <r>
    <x v="18"/>
  </r>
  <r>
    <x v="15"/>
  </r>
  <r>
    <x v="10"/>
  </r>
  <r>
    <x v="14"/>
  </r>
  <r>
    <x v="18"/>
  </r>
  <r>
    <x v="15"/>
  </r>
  <r>
    <x v="1"/>
  </r>
  <r>
    <x v="12"/>
  </r>
  <r>
    <x v="18"/>
  </r>
  <r>
    <x v="16"/>
  </r>
  <r>
    <x v="5"/>
  </r>
  <r>
    <x v="14"/>
  </r>
  <r>
    <x v="15"/>
  </r>
  <r>
    <x v="10"/>
  </r>
  <r>
    <x v="16"/>
  </r>
  <r>
    <x v="1"/>
  </r>
  <r>
    <x v="10"/>
  </r>
  <r>
    <x v="2"/>
  </r>
  <r>
    <x v="18"/>
  </r>
  <r>
    <x v="25"/>
  </r>
  <r>
    <x v="15"/>
  </r>
  <r>
    <x v="14"/>
  </r>
  <r>
    <x v="15"/>
  </r>
  <r>
    <x v="2"/>
  </r>
  <r>
    <x v="16"/>
  </r>
  <r>
    <x v="12"/>
  </r>
  <r>
    <x v="25"/>
  </r>
  <r>
    <x v="10"/>
  </r>
  <r>
    <x v="18"/>
  </r>
  <r>
    <x v="12"/>
  </r>
  <r>
    <x v="15"/>
  </r>
  <r>
    <x v="1"/>
  </r>
  <r>
    <x v="10"/>
  </r>
  <r>
    <x v="10"/>
  </r>
  <r>
    <x v="15"/>
  </r>
  <r>
    <x v="25"/>
  </r>
  <r>
    <x v="16"/>
  </r>
  <r>
    <x v="12"/>
  </r>
  <r>
    <x v="25"/>
  </r>
  <r>
    <x v="26"/>
  </r>
  <r>
    <x v="12"/>
  </r>
  <r>
    <x v="26"/>
  </r>
  <r>
    <x v="18"/>
  </r>
  <r>
    <x v="2"/>
  </r>
  <r>
    <x v="18"/>
  </r>
  <r>
    <x v="1"/>
  </r>
  <r>
    <x v="15"/>
  </r>
  <r>
    <x v="14"/>
  </r>
  <r>
    <x v="16"/>
  </r>
  <r>
    <x v="10"/>
  </r>
  <r>
    <x v="1"/>
  </r>
  <r>
    <x v="25"/>
  </r>
  <r>
    <x v="16"/>
  </r>
  <r>
    <x v="12"/>
  </r>
  <r>
    <x v="2"/>
  </r>
  <r>
    <x v="12"/>
  </r>
  <r>
    <x v="25"/>
  </r>
  <r>
    <x v="18"/>
  </r>
  <r>
    <x v="15"/>
  </r>
  <r>
    <x v="2"/>
  </r>
  <r>
    <x v="14"/>
  </r>
  <r>
    <x v="1"/>
  </r>
  <r>
    <x v="10"/>
  </r>
  <r>
    <x v="25"/>
  </r>
  <r>
    <x v="15"/>
  </r>
  <r>
    <x v="16"/>
  </r>
  <r>
    <x v="24"/>
  </r>
  <r>
    <x v="10"/>
  </r>
  <r>
    <x v="2"/>
  </r>
  <r>
    <x v="18"/>
  </r>
  <r>
    <x v="1"/>
  </r>
  <r>
    <x v="10"/>
  </r>
  <r>
    <x v="18"/>
  </r>
  <r>
    <x v="25"/>
  </r>
  <r>
    <x v="14"/>
  </r>
  <r>
    <x v="25"/>
  </r>
  <r>
    <x v="16"/>
  </r>
  <r>
    <x v="2"/>
  </r>
  <r>
    <x v="24"/>
  </r>
  <r>
    <x v="18"/>
  </r>
  <r>
    <x v="10"/>
  </r>
  <r>
    <x v="14"/>
  </r>
  <r>
    <x v="10"/>
  </r>
  <r>
    <x v="18"/>
  </r>
  <r>
    <x v="14"/>
  </r>
  <r>
    <x v="15"/>
  </r>
  <r>
    <x v="16"/>
  </r>
  <r>
    <x v="2"/>
  </r>
  <r>
    <x v="15"/>
  </r>
  <r>
    <x v="1"/>
  </r>
  <r>
    <x v="25"/>
  </r>
  <r>
    <x v="1"/>
  </r>
  <r>
    <x v="14"/>
  </r>
  <r>
    <x v="10"/>
  </r>
  <r>
    <x v="2"/>
  </r>
  <r>
    <x v="18"/>
  </r>
  <r>
    <x v="15"/>
  </r>
  <r>
    <x v="13"/>
  </r>
  <r>
    <x v="25"/>
  </r>
  <r>
    <x v="16"/>
  </r>
  <r>
    <x v="13"/>
  </r>
  <r>
    <x v="15"/>
  </r>
  <r>
    <x v="16"/>
  </r>
  <r>
    <x v="2"/>
  </r>
  <r>
    <x v="1"/>
  </r>
  <r>
    <x v="10"/>
  </r>
  <r>
    <x v="10"/>
  </r>
  <r>
    <x v="10"/>
  </r>
  <r>
    <x v="2"/>
  </r>
  <r>
    <x v="2"/>
  </r>
  <r>
    <x v="1"/>
  </r>
  <r>
    <x v="15"/>
  </r>
  <r>
    <x v="18"/>
  </r>
  <r>
    <x v="26"/>
  </r>
  <r>
    <x v="2"/>
  </r>
  <r>
    <x v="4"/>
  </r>
  <r>
    <x v="10"/>
  </r>
  <r>
    <x v="26"/>
  </r>
  <r>
    <x v="4"/>
  </r>
  <r>
    <x v="17"/>
  </r>
  <r>
    <x v="26"/>
  </r>
  <r>
    <x v="15"/>
  </r>
  <r>
    <x v="2"/>
  </r>
  <r>
    <x v="17"/>
  </r>
  <r>
    <x v="10"/>
  </r>
  <r>
    <x v="16"/>
  </r>
  <r>
    <x v="14"/>
  </r>
  <r>
    <x v="12"/>
  </r>
  <r>
    <x v="16"/>
  </r>
  <r>
    <x v="14"/>
  </r>
  <r>
    <x v="15"/>
  </r>
  <r>
    <x v="2"/>
  </r>
  <r>
    <x v="1"/>
  </r>
  <r>
    <x v="15"/>
  </r>
  <r>
    <x v="12"/>
  </r>
  <r>
    <x v="27"/>
  </r>
  <r>
    <x v="4"/>
  </r>
  <r>
    <x v="10"/>
  </r>
  <r>
    <x v="12"/>
  </r>
  <r>
    <x v="18"/>
  </r>
  <r>
    <x v="2"/>
  </r>
  <r>
    <x v="16"/>
  </r>
  <r>
    <x v="10"/>
  </r>
  <r>
    <x v="27"/>
  </r>
  <r>
    <x v="1"/>
  </r>
  <r>
    <x v="15"/>
  </r>
  <r>
    <x v="16"/>
  </r>
  <r>
    <x v="18"/>
  </r>
  <r>
    <x v="4"/>
  </r>
  <r>
    <x v="27"/>
  </r>
  <r>
    <x v="18"/>
  </r>
  <r>
    <x v="10"/>
  </r>
  <r>
    <x v="16"/>
  </r>
  <r>
    <x v="12"/>
  </r>
  <r>
    <x v="18"/>
  </r>
  <r>
    <x v="1"/>
  </r>
  <r>
    <x v="2"/>
  </r>
  <r>
    <x v="14"/>
  </r>
  <r>
    <x v="2"/>
  </r>
  <r>
    <x v="1"/>
  </r>
  <r>
    <x v="18"/>
  </r>
  <r>
    <x v="27"/>
  </r>
  <r>
    <x v="1"/>
  </r>
  <r>
    <x v="4"/>
  </r>
  <r>
    <x v="12"/>
  </r>
  <r>
    <x v="10"/>
  </r>
  <r>
    <x v="2"/>
  </r>
  <r>
    <x v="16"/>
  </r>
  <r>
    <x v="12"/>
  </r>
  <r>
    <x v="4"/>
  </r>
  <r>
    <x v="14"/>
  </r>
  <r>
    <x v="16"/>
  </r>
  <r>
    <x v="15"/>
  </r>
  <r>
    <x v="1"/>
  </r>
  <r>
    <x v="4"/>
  </r>
  <r>
    <x v="18"/>
  </r>
  <r>
    <x v="27"/>
  </r>
  <r>
    <x v="12"/>
  </r>
  <r>
    <x v="10"/>
  </r>
  <r>
    <x v="4"/>
  </r>
  <r>
    <x v="4"/>
  </r>
  <r>
    <x v="4"/>
  </r>
  <r>
    <x v="4"/>
  </r>
  <r>
    <x v="1"/>
  </r>
  <r>
    <x v="18"/>
  </r>
  <r>
    <x v="26"/>
  </r>
  <r>
    <x v="1"/>
  </r>
  <r>
    <x v="15"/>
  </r>
  <r>
    <x v="26"/>
  </r>
  <r>
    <x v="10"/>
  </r>
  <r>
    <x v="16"/>
  </r>
  <r>
    <x v="10"/>
  </r>
  <r>
    <x v="3"/>
  </r>
  <r>
    <x v="28"/>
  </r>
  <r>
    <x v="16"/>
  </r>
  <r>
    <x v="18"/>
  </r>
  <r>
    <x v="15"/>
  </r>
  <r>
    <x v="28"/>
  </r>
  <r>
    <x v="14"/>
  </r>
  <r>
    <x v="15"/>
  </r>
  <r>
    <x v="1"/>
  </r>
  <r>
    <x v="16"/>
  </r>
  <r>
    <x v="10"/>
  </r>
  <r>
    <x v="28"/>
  </r>
  <r>
    <x v="1"/>
  </r>
  <r>
    <x v="18"/>
  </r>
  <r>
    <x v="3"/>
  </r>
  <r>
    <x v="10"/>
  </r>
  <r>
    <x v="14"/>
  </r>
  <r>
    <x v="1"/>
  </r>
  <r>
    <x v="18"/>
  </r>
  <r>
    <x v="10"/>
  </r>
  <r>
    <x v="3"/>
  </r>
  <r>
    <x v="18"/>
  </r>
  <r>
    <x v="4"/>
  </r>
  <r>
    <x v="23"/>
  </r>
  <r>
    <x v="14"/>
  </r>
  <r>
    <x v="23"/>
  </r>
  <r>
    <x v="3"/>
  </r>
  <r>
    <x v="15"/>
  </r>
  <r>
    <x v="14"/>
  </r>
  <r>
    <x v="15"/>
  </r>
  <r>
    <x v="3"/>
  </r>
  <r>
    <x v="10"/>
  </r>
  <r>
    <x v="24"/>
  </r>
  <r>
    <x v="3"/>
  </r>
  <r>
    <x v="23"/>
  </r>
  <r>
    <x v="18"/>
  </r>
  <r>
    <x v="24"/>
  </r>
  <r>
    <x v="15"/>
  </r>
  <r>
    <x v="18"/>
  </r>
  <r>
    <x v="1"/>
  </r>
  <r>
    <x v="15"/>
  </r>
  <r>
    <x v="23"/>
  </r>
  <r>
    <x v="1"/>
  </r>
  <r>
    <x v="10"/>
  </r>
  <r>
    <x v="14"/>
  </r>
  <r>
    <x v="3"/>
  </r>
  <r>
    <x v="4"/>
  </r>
  <r>
    <x v="29"/>
  </r>
  <r>
    <x v="29"/>
  </r>
  <r>
    <x v="30"/>
  </r>
  <r>
    <x v="30"/>
  </r>
  <r>
    <x v="30"/>
  </r>
  <r>
    <x v="31"/>
  </r>
  <r>
    <x v="31"/>
  </r>
  <r>
    <x v="29"/>
  </r>
  <r>
    <x v="30"/>
  </r>
  <r>
    <x v="32"/>
  </r>
  <r>
    <x v="29"/>
  </r>
  <r>
    <x v="33"/>
  </r>
  <r>
    <x v="29"/>
  </r>
  <r>
    <x v="32"/>
  </r>
  <r>
    <x v="31"/>
  </r>
  <r>
    <x v="31"/>
  </r>
  <r>
    <x v="31"/>
  </r>
  <r>
    <x v="30"/>
  </r>
  <r>
    <x v="30"/>
  </r>
  <r>
    <x v="34"/>
  </r>
  <r>
    <x v="29"/>
  </r>
  <r>
    <x v="33"/>
  </r>
  <r>
    <x v="34"/>
  </r>
  <r>
    <x v="34"/>
  </r>
  <r>
    <x v="35"/>
  </r>
  <r>
    <x v="30"/>
  </r>
  <r>
    <x v="30"/>
  </r>
  <r>
    <x v="30"/>
  </r>
  <r>
    <x v="31"/>
  </r>
  <r>
    <x v="31"/>
  </r>
  <r>
    <x v="35"/>
  </r>
  <r>
    <x v="29"/>
  </r>
  <r>
    <x v="33"/>
  </r>
  <r>
    <x v="33"/>
  </r>
  <r>
    <x v="29"/>
  </r>
  <r>
    <x v="35"/>
  </r>
  <r>
    <x v="31"/>
  </r>
  <r>
    <x v="30"/>
  </r>
  <r>
    <x v="30"/>
  </r>
  <r>
    <x v="31"/>
  </r>
  <r>
    <x v="31"/>
  </r>
  <r>
    <x v="30"/>
  </r>
  <r>
    <x v="33"/>
  </r>
  <r>
    <x v="31"/>
  </r>
  <r>
    <x v="33"/>
  </r>
  <r>
    <x v="36"/>
  </r>
  <r>
    <x v="31"/>
  </r>
  <r>
    <x v="31"/>
  </r>
  <r>
    <x v="36"/>
  </r>
  <r>
    <x v="31"/>
  </r>
  <r>
    <x v="36"/>
  </r>
  <r>
    <x v="31"/>
  </r>
  <r>
    <x v="33"/>
  </r>
  <r>
    <x v="36"/>
  </r>
  <r>
    <x v="36"/>
  </r>
  <r>
    <x v="36"/>
  </r>
  <r>
    <x v="36"/>
  </r>
  <r>
    <x v="4"/>
  </r>
  <r>
    <x v="2"/>
  </r>
  <r>
    <x v="2"/>
  </r>
  <r>
    <x v="14"/>
  </r>
  <r>
    <x v="15"/>
  </r>
  <r>
    <x v="12"/>
  </r>
  <r>
    <x v="16"/>
  </r>
  <r>
    <x v="1"/>
  </r>
  <r>
    <x v="12"/>
  </r>
  <r>
    <x v="10"/>
  </r>
  <r>
    <x v="18"/>
  </r>
  <r>
    <x v="14"/>
  </r>
  <r>
    <x v="10"/>
  </r>
  <r>
    <x v="2"/>
  </r>
  <r>
    <x v="1"/>
  </r>
  <r>
    <x v="15"/>
  </r>
  <r>
    <x v="1"/>
  </r>
  <r>
    <x v="12"/>
  </r>
  <r>
    <x v="18"/>
  </r>
  <r>
    <x v="16"/>
  </r>
  <r>
    <x v="2"/>
  </r>
  <r>
    <x v="18"/>
  </r>
  <r>
    <x v="2"/>
  </r>
  <r>
    <x v="1"/>
  </r>
  <r>
    <x v="14"/>
  </r>
  <r>
    <x v="16"/>
  </r>
  <r>
    <x v="12"/>
  </r>
  <r>
    <x v="10"/>
  </r>
  <r>
    <x v="16"/>
  </r>
  <r>
    <x v="18"/>
  </r>
  <r>
    <x v="1"/>
  </r>
  <r>
    <x v="4"/>
  </r>
  <r>
    <x v="10"/>
  </r>
  <r>
    <x v="15"/>
  </r>
  <r>
    <x v="16"/>
  </r>
  <r>
    <x v="4"/>
  </r>
  <r>
    <x v="15"/>
  </r>
  <r>
    <x v="14"/>
  </r>
  <r>
    <x v="10"/>
  </r>
  <r>
    <x v="16"/>
  </r>
  <r>
    <x v="12"/>
  </r>
  <r>
    <x v="18"/>
  </r>
  <r>
    <x v="1"/>
  </r>
  <r>
    <x v="15"/>
  </r>
  <r>
    <x v="14"/>
  </r>
  <r>
    <x v="4"/>
  </r>
  <r>
    <x v="10"/>
  </r>
  <r>
    <x v="15"/>
  </r>
  <r>
    <x v="14"/>
  </r>
  <r>
    <x v="12"/>
  </r>
  <r>
    <x v="10"/>
  </r>
  <r>
    <x v="12"/>
  </r>
  <r>
    <x v="16"/>
  </r>
  <r>
    <x v="1"/>
  </r>
  <r>
    <x v="2"/>
  </r>
  <r>
    <x v="18"/>
  </r>
  <r>
    <x v="14"/>
  </r>
  <r>
    <x v="15"/>
  </r>
  <r>
    <x v="37"/>
  </r>
  <r>
    <x v="37"/>
  </r>
  <r>
    <x v="37"/>
  </r>
  <r>
    <x v="37"/>
  </r>
  <r>
    <x v="37"/>
  </r>
  <r>
    <x v="37"/>
  </r>
  <r>
    <x v="3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7">
  <r>
    <x v="0"/>
  </r>
  <r>
    <x v="1"/>
  </r>
  <r>
    <x v="1"/>
  </r>
  <r>
    <x v="0"/>
  </r>
  <r>
    <x v="2"/>
  </r>
  <r>
    <x v="3"/>
  </r>
  <r>
    <x v="4"/>
  </r>
  <r>
    <x v="5"/>
  </r>
  <r>
    <x v="6"/>
  </r>
  <r>
    <x v="2"/>
  </r>
  <r>
    <x v="3"/>
  </r>
  <r>
    <x v="0"/>
  </r>
  <r>
    <x v="4"/>
  </r>
  <r>
    <x v="7"/>
  </r>
  <r>
    <x v="8"/>
  </r>
  <r>
    <x v="4"/>
  </r>
  <r>
    <x v="0"/>
  </r>
  <r>
    <x v="5"/>
  </r>
  <r>
    <x v="7"/>
  </r>
  <r>
    <x v="4"/>
  </r>
  <r>
    <x v="1"/>
  </r>
  <r>
    <x v="6"/>
  </r>
  <r>
    <x v="8"/>
  </r>
  <r>
    <x v="9"/>
  </r>
  <r>
    <x v="3"/>
  </r>
  <r>
    <x v="1"/>
  </r>
  <r>
    <x v="5"/>
  </r>
  <r>
    <x v="0"/>
  </r>
  <r>
    <x v="4"/>
  </r>
  <r>
    <x v="6"/>
  </r>
  <r>
    <x v="0"/>
  </r>
  <r>
    <x v="1"/>
  </r>
  <r>
    <x v="6"/>
  </r>
  <r>
    <x v="7"/>
  </r>
  <r>
    <x v="2"/>
  </r>
  <r>
    <x v="0"/>
  </r>
  <r>
    <x v="8"/>
  </r>
  <r>
    <x v="6"/>
  </r>
  <r>
    <x v="1"/>
  </r>
  <r>
    <x v="5"/>
  </r>
  <r>
    <x v="0"/>
  </r>
  <r>
    <x v="9"/>
  </r>
  <r>
    <x v="8"/>
  </r>
  <r>
    <x v="1"/>
  </r>
  <r>
    <x v="0"/>
  </r>
  <r>
    <x v="4"/>
  </r>
  <r>
    <x v="8"/>
  </r>
  <r>
    <x v="1"/>
  </r>
  <r>
    <x v="6"/>
  </r>
  <r>
    <x v="7"/>
  </r>
  <r>
    <x v="5"/>
  </r>
  <r>
    <x v="8"/>
  </r>
  <r>
    <x v="4"/>
  </r>
  <r>
    <x v="5"/>
  </r>
  <r>
    <x v="0"/>
  </r>
  <r>
    <x v="3"/>
  </r>
  <r>
    <x v="9"/>
  </r>
  <r>
    <x v="4"/>
  </r>
  <r>
    <x v="8"/>
  </r>
  <r>
    <x v="3"/>
  </r>
  <r>
    <x v="9"/>
  </r>
  <r>
    <x v="0"/>
  </r>
  <r>
    <x v="6"/>
  </r>
  <r>
    <x v="8"/>
  </r>
  <r>
    <x v="5"/>
  </r>
  <r>
    <x v="0"/>
  </r>
  <r>
    <x v="8"/>
  </r>
  <r>
    <x v="4"/>
  </r>
  <r>
    <x v="7"/>
  </r>
  <r>
    <x v="0"/>
  </r>
  <r>
    <x v="6"/>
  </r>
  <r>
    <x v="1"/>
  </r>
  <r>
    <x v="9"/>
  </r>
  <r>
    <x v="4"/>
  </r>
  <r>
    <x v="4"/>
  </r>
  <r>
    <x v="3"/>
  </r>
  <r>
    <x v="1"/>
  </r>
  <r>
    <x v="3"/>
  </r>
  <r>
    <x v="3"/>
  </r>
  <r>
    <x v="9"/>
  </r>
  <r>
    <x v="7"/>
  </r>
  <r>
    <x v="4"/>
  </r>
  <r>
    <x v="2"/>
  </r>
  <r>
    <x v="0"/>
  </r>
  <r>
    <x v="4"/>
  </r>
  <r>
    <x v="1"/>
  </r>
  <r>
    <x v="2"/>
  </r>
  <r>
    <x v="9"/>
  </r>
  <r>
    <x v="4"/>
  </r>
  <r>
    <x v="7"/>
  </r>
  <r>
    <x v="2"/>
  </r>
  <r>
    <x v="0"/>
  </r>
  <r>
    <x v="8"/>
  </r>
  <r>
    <x v="3"/>
  </r>
  <r>
    <x v="0"/>
  </r>
  <r>
    <x v="7"/>
  </r>
  <r>
    <x v="1"/>
  </r>
  <r>
    <x v="3"/>
  </r>
  <r>
    <x v="8"/>
  </r>
  <r>
    <x v="1"/>
  </r>
  <r>
    <x v="9"/>
  </r>
  <r>
    <x v="2"/>
  </r>
  <r>
    <x v="0"/>
  </r>
  <r>
    <x v="1"/>
  </r>
  <r>
    <x v="4"/>
  </r>
  <r>
    <x v="8"/>
  </r>
  <r>
    <x v="0"/>
  </r>
  <r>
    <x v="4"/>
  </r>
  <r>
    <x v="8"/>
  </r>
  <r>
    <x v="7"/>
  </r>
  <r>
    <x v="0"/>
  </r>
  <r>
    <x v="2"/>
  </r>
  <r>
    <x v="1"/>
  </r>
  <r>
    <x v="8"/>
  </r>
  <r>
    <x v="3"/>
  </r>
  <r>
    <x v="4"/>
  </r>
  <r>
    <x v="7"/>
  </r>
  <r>
    <x v="9"/>
  </r>
  <r>
    <x v="0"/>
  </r>
  <r>
    <x v="4"/>
  </r>
  <r>
    <x v="8"/>
  </r>
  <r>
    <x v="9"/>
  </r>
  <r>
    <x v="4"/>
  </r>
  <r>
    <x v="8"/>
  </r>
  <r>
    <x v="1"/>
  </r>
  <r>
    <x v="9"/>
  </r>
  <r>
    <x v="8"/>
  </r>
  <r>
    <x v="3"/>
  </r>
  <r>
    <x v="1"/>
  </r>
  <r>
    <x v="9"/>
  </r>
  <r>
    <x v="8"/>
  </r>
  <r>
    <x v="7"/>
  </r>
  <r>
    <x v="4"/>
  </r>
  <r>
    <x v="9"/>
  </r>
  <r>
    <x v="3"/>
  </r>
  <r>
    <x v="3"/>
  </r>
  <r>
    <x v="1"/>
  </r>
  <r>
    <x v="9"/>
  </r>
  <r>
    <x v="9"/>
  </r>
  <r>
    <x v="1"/>
  </r>
  <r>
    <x v="7"/>
  </r>
  <r>
    <x v="8"/>
  </r>
  <r>
    <x v="3"/>
  </r>
  <r>
    <x v="1"/>
  </r>
  <r>
    <x v="8"/>
  </r>
  <r>
    <x v="7"/>
  </r>
  <r>
    <x v="1"/>
  </r>
  <r>
    <x v="2"/>
  </r>
  <r>
    <x v="7"/>
  </r>
  <r>
    <x v="9"/>
  </r>
  <r>
    <x v="1"/>
  </r>
  <r>
    <x v="8"/>
  </r>
  <r>
    <x v="7"/>
  </r>
  <r>
    <x v="4"/>
  </r>
  <r>
    <x v="0"/>
  </r>
  <r>
    <x v="7"/>
  </r>
  <r>
    <x v="3"/>
  </r>
  <r>
    <x v="4"/>
  </r>
  <r>
    <x v="7"/>
  </r>
  <r>
    <x v="9"/>
  </r>
  <r>
    <x v="0"/>
  </r>
  <r>
    <x v="4"/>
  </r>
  <r>
    <x v="7"/>
  </r>
  <r>
    <x v="1"/>
  </r>
  <r>
    <x v="3"/>
  </r>
  <r>
    <x v="4"/>
  </r>
  <r>
    <x v="1"/>
  </r>
  <r>
    <x v="2"/>
  </r>
  <r>
    <x v="3"/>
  </r>
  <r>
    <x v="7"/>
  </r>
  <r>
    <x v="1"/>
  </r>
  <r>
    <x v="3"/>
  </r>
  <r>
    <x v="2"/>
  </r>
  <r>
    <x v="7"/>
  </r>
  <r>
    <x v="9"/>
  </r>
  <r>
    <x v="3"/>
  </r>
  <r>
    <x v="8"/>
  </r>
  <r>
    <x v="9"/>
  </r>
  <r>
    <x v="0"/>
  </r>
  <r>
    <x v="3"/>
  </r>
  <r>
    <x v="2"/>
  </r>
  <r>
    <x v="9"/>
  </r>
  <r>
    <x v="7"/>
  </r>
  <r>
    <x v="2"/>
  </r>
  <r>
    <x v="1"/>
  </r>
  <r>
    <x v="8"/>
  </r>
  <r>
    <x v="2"/>
  </r>
  <r>
    <x v="3"/>
  </r>
  <r>
    <x v="8"/>
  </r>
  <r>
    <x v="9"/>
  </r>
  <r>
    <x v="0"/>
  </r>
  <r>
    <x v="1"/>
  </r>
  <r>
    <x v="3"/>
  </r>
  <r>
    <x v="9"/>
  </r>
  <r>
    <x v="9"/>
  </r>
  <r>
    <x v="3"/>
  </r>
  <r>
    <x v="2"/>
  </r>
  <r>
    <x v="4"/>
  </r>
  <r>
    <x v="4"/>
  </r>
  <r>
    <x v="7"/>
  </r>
  <r>
    <x v="2"/>
  </r>
  <r>
    <x v="0"/>
  </r>
  <r>
    <x v="8"/>
  </r>
  <r>
    <x v="9"/>
  </r>
  <r>
    <x v="4"/>
  </r>
  <r>
    <x v="1"/>
  </r>
  <r>
    <x v="2"/>
  </r>
  <r>
    <x v="7"/>
  </r>
  <r>
    <x v="3"/>
  </r>
  <r>
    <x v="2"/>
  </r>
  <r>
    <x v="9"/>
  </r>
  <r>
    <x v="7"/>
  </r>
  <r>
    <x v="1"/>
  </r>
  <r>
    <x v="2"/>
  </r>
  <r>
    <x v="0"/>
  </r>
  <r>
    <x v="7"/>
  </r>
  <r>
    <x v="1"/>
  </r>
  <r>
    <x v="8"/>
  </r>
  <r>
    <x v="9"/>
  </r>
  <r>
    <x v="1"/>
  </r>
  <r>
    <x v="9"/>
  </r>
  <r>
    <x v="4"/>
  </r>
  <r>
    <x v="8"/>
  </r>
  <r>
    <x v="1"/>
  </r>
  <r>
    <x v="7"/>
  </r>
  <r>
    <x v="3"/>
  </r>
  <r>
    <x v="9"/>
  </r>
  <r>
    <x v="8"/>
  </r>
  <r>
    <x v="7"/>
  </r>
  <r>
    <x v="0"/>
  </r>
  <r>
    <x v="8"/>
  </r>
  <r>
    <x v="7"/>
  </r>
  <r>
    <x v="2"/>
  </r>
  <r>
    <x v="0"/>
  </r>
  <r>
    <x v="1"/>
  </r>
  <r>
    <x v="9"/>
  </r>
  <r>
    <x v="4"/>
  </r>
  <r>
    <x v="1"/>
  </r>
  <r>
    <x v="3"/>
  </r>
  <r>
    <x v="9"/>
  </r>
  <r>
    <x v="1"/>
  </r>
  <r>
    <x v="8"/>
  </r>
  <r>
    <x v="2"/>
  </r>
  <r>
    <x v="4"/>
  </r>
  <r>
    <x v="7"/>
  </r>
  <r>
    <x v="9"/>
  </r>
  <r>
    <x v="0"/>
  </r>
  <r>
    <x v="9"/>
  </r>
  <r>
    <x v="7"/>
  </r>
  <r>
    <x v="3"/>
  </r>
  <r>
    <x v="8"/>
  </r>
  <r>
    <x v="3"/>
  </r>
  <r>
    <x v="2"/>
  </r>
  <r>
    <x v="1"/>
  </r>
  <r>
    <x v="2"/>
  </r>
  <r>
    <x v="2"/>
  </r>
  <r>
    <x v="7"/>
  </r>
  <r>
    <x v="2"/>
  </r>
  <r>
    <x v="8"/>
  </r>
  <r>
    <x v="3"/>
  </r>
  <r>
    <x v="2"/>
  </r>
  <r>
    <x v="0"/>
  </r>
  <r>
    <x v="3"/>
  </r>
  <r>
    <x v="1"/>
  </r>
  <r>
    <x v="9"/>
  </r>
  <r>
    <x v="0"/>
  </r>
  <r>
    <x v="8"/>
  </r>
  <r>
    <x v="9"/>
  </r>
  <r>
    <x v="2"/>
  </r>
  <r>
    <x v="3"/>
  </r>
  <r>
    <x v="7"/>
  </r>
  <r>
    <x v="4"/>
  </r>
  <r>
    <x v="3"/>
  </r>
  <r>
    <x v="9"/>
  </r>
  <r>
    <x v="0"/>
  </r>
  <r>
    <x v="2"/>
  </r>
  <r>
    <x v="0"/>
  </r>
  <r>
    <x v="9"/>
  </r>
  <r>
    <x v="3"/>
  </r>
  <r>
    <x v="1"/>
  </r>
  <r>
    <x v="8"/>
  </r>
  <r>
    <x v="4"/>
  </r>
  <r>
    <x v="3"/>
  </r>
  <r>
    <x v="1"/>
  </r>
  <r>
    <x v="4"/>
  </r>
  <r>
    <x v="2"/>
  </r>
  <r>
    <x v="1"/>
  </r>
  <r>
    <x v="4"/>
  </r>
  <r>
    <x v="3"/>
  </r>
  <r>
    <x v="2"/>
  </r>
  <r>
    <x v="1"/>
  </r>
  <r>
    <x v="2"/>
  </r>
  <r>
    <x v="8"/>
  </r>
  <r>
    <x v="9"/>
  </r>
  <r>
    <x v="4"/>
  </r>
  <r>
    <x v="3"/>
  </r>
  <r>
    <x v="7"/>
  </r>
  <r>
    <x v="4"/>
  </r>
  <r>
    <x v="8"/>
  </r>
  <r>
    <x v="0"/>
  </r>
  <r>
    <x v="9"/>
  </r>
  <r>
    <x v="7"/>
  </r>
  <r>
    <x v="8"/>
  </r>
  <r>
    <x v="0"/>
  </r>
  <r>
    <x v="7"/>
  </r>
  <r>
    <x v="9"/>
  </r>
  <r>
    <x v="8"/>
  </r>
  <r>
    <x v="9"/>
  </r>
  <r>
    <x v="0"/>
  </r>
  <r>
    <x v="7"/>
  </r>
  <r>
    <x v="0"/>
  </r>
  <r>
    <x v="3"/>
  </r>
  <r>
    <x v="1"/>
  </r>
  <r>
    <x v="9"/>
  </r>
  <r>
    <x v="9"/>
  </r>
  <r>
    <x v="9"/>
  </r>
  <r>
    <x v="2"/>
  </r>
  <r>
    <x v="9"/>
  </r>
  <r>
    <x v="3"/>
  </r>
  <r>
    <x v="10"/>
  </r>
  <r>
    <x v="7"/>
  </r>
  <r>
    <x v="5"/>
  </r>
  <r>
    <x v="3"/>
  </r>
  <r>
    <x v="9"/>
  </r>
  <r>
    <x v="5"/>
  </r>
  <r>
    <x v="8"/>
  </r>
  <r>
    <x v="2"/>
  </r>
  <r>
    <x v="1"/>
  </r>
  <r>
    <x v="8"/>
  </r>
  <r>
    <x v="3"/>
  </r>
  <r>
    <x v="2"/>
  </r>
  <r>
    <x v="1"/>
  </r>
  <r>
    <x v="3"/>
  </r>
  <r>
    <x v="7"/>
  </r>
  <r>
    <x v="3"/>
  </r>
  <r>
    <x v="10"/>
  </r>
  <r>
    <x v="9"/>
  </r>
  <r>
    <x v="2"/>
  </r>
  <r>
    <x v="8"/>
  </r>
  <r>
    <x v="5"/>
  </r>
  <r>
    <x v="10"/>
  </r>
  <r>
    <x v="7"/>
  </r>
  <r>
    <x v="8"/>
  </r>
  <r>
    <x v="1"/>
  </r>
  <r>
    <x v="10"/>
  </r>
  <r>
    <x v="9"/>
  </r>
  <r>
    <x v="7"/>
  </r>
  <r>
    <x v="5"/>
  </r>
  <r>
    <x v="10"/>
  </r>
  <r>
    <x v="9"/>
  </r>
  <r>
    <x v="7"/>
  </r>
  <r>
    <x v="8"/>
  </r>
  <r>
    <x v="2"/>
  </r>
  <r>
    <x v="5"/>
  </r>
  <r>
    <x v="3"/>
  </r>
  <r>
    <x v="2"/>
  </r>
  <r>
    <x v="1"/>
  </r>
  <r>
    <x v="9"/>
  </r>
  <r>
    <x v="3"/>
  </r>
  <r>
    <x v="7"/>
  </r>
  <r>
    <x v="5"/>
  </r>
  <r>
    <x v="1"/>
  </r>
  <r>
    <x v="7"/>
  </r>
  <r>
    <x v="9"/>
  </r>
  <r>
    <x v="10"/>
  </r>
  <r>
    <x v="8"/>
  </r>
  <r>
    <x v="9"/>
  </r>
  <r>
    <x v="2"/>
  </r>
  <r>
    <x v="1"/>
  </r>
  <r>
    <x v="8"/>
  </r>
  <r>
    <x v="5"/>
  </r>
  <r>
    <x v="10"/>
  </r>
  <r>
    <x v="2"/>
  </r>
  <r>
    <x v="1"/>
  </r>
  <r>
    <x v="5"/>
  </r>
  <r>
    <x v="2"/>
  </r>
  <r>
    <x v="5"/>
  </r>
  <r>
    <x v="3"/>
  </r>
  <r>
    <x v="7"/>
  </r>
  <r>
    <x v="5"/>
  </r>
  <r>
    <x v="10"/>
  </r>
  <r>
    <x v="3"/>
  </r>
  <r>
    <x v="5"/>
  </r>
  <r>
    <x v="1"/>
  </r>
  <r>
    <x v="10"/>
  </r>
  <r>
    <x v="7"/>
  </r>
  <r>
    <x v="8"/>
  </r>
  <r>
    <x v="9"/>
  </r>
  <r>
    <x v="1"/>
  </r>
  <r>
    <x v="7"/>
  </r>
  <r>
    <x v="9"/>
  </r>
  <r>
    <x v="2"/>
  </r>
  <r>
    <x v="1"/>
  </r>
  <r>
    <x v="10"/>
  </r>
  <r>
    <x v="8"/>
  </r>
  <r>
    <x v="7"/>
  </r>
  <r>
    <x v="9"/>
  </r>
  <r>
    <x v="8"/>
  </r>
  <r>
    <x v="1"/>
  </r>
  <r>
    <x v="2"/>
  </r>
  <r>
    <x v="3"/>
  </r>
  <r>
    <x v="7"/>
  </r>
  <r>
    <x v="5"/>
  </r>
  <r>
    <x v="1"/>
  </r>
  <r>
    <x v="5"/>
  </r>
  <r>
    <x v="10"/>
  </r>
  <r>
    <x v="3"/>
  </r>
  <r>
    <x v="2"/>
  </r>
  <r>
    <x v="10"/>
  </r>
  <r>
    <x v="9"/>
  </r>
  <r>
    <x v="3"/>
  </r>
  <r>
    <x v="2"/>
  </r>
  <r>
    <x v="8"/>
  </r>
  <r>
    <x v="10"/>
  </r>
  <r>
    <x v="5"/>
  </r>
  <r>
    <x v="2"/>
  </r>
  <r>
    <x v="3"/>
  </r>
  <r>
    <x v="10"/>
  </r>
  <r>
    <x v="5"/>
  </r>
  <r>
    <x v="9"/>
  </r>
  <r>
    <x v="8"/>
  </r>
  <r>
    <x v="2"/>
  </r>
  <r>
    <x v="1"/>
  </r>
  <r>
    <x v="8"/>
  </r>
  <r>
    <x v="9"/>
  </r>
  <r>
    <x v="2"/>
  </r>
  <r>
    <x v="3"/>
  </r>
  <r>
    <x v="5"/>
  </r>
  <r>
    <x v="7"/>
  </r>
  <r>
    <x v="1"/>
  </r>
  <r>
    <x v="8"/>
  </r>
  <r>
    <x v="7"/>
  </r>
  <r>
    <x v="9"/>
  </r>
  <r>
    <x v="9"/>
  </r>
  <r>
    <x v="4"/>
  </r>
  <r>
    <x v="1"/>
  </r>
  <r>
    <x v="4"/>
  </r>
  <r>
    <x v="1"/>
  </r>
  <r>
    <x v="2"/>
  </r>
  <r>
    <x v="0"/>
  </r>
  <r>
    <x v="8"/>
  </r>
  <r>
    <x v="2"/>
  </r>
  <r>
    <x v="9"/>
  </r>
  <r>
    <x v="8"/>
  </r>
  <r>
    <x v="3"/>
  </r>
  <r>
    <x v="2"/>
  </r>
  <r>
    <x v="4"/>
  </r>
  <r>
    <x v="9"/>
  </r>
  <r>
    <x v="3"/>
  </r>
  <r>
    <x v="7"/>
  </r>
  <r>
    <x v="4"/>
  </r>
  <r>
    <x v="0"/>
  </r>
  <r>
    <x v="7"/>
  </r>
  <r>
    <x v="1"/>
  </r>
  <r>
    <x v="9"/>
  </r>
  <r>
    <x v="7"/>
  </r>
  <r>
    <x v="4"/>
  </r>
  <r>
    <x v="8"/>
  </r>
  <r>
    <x v="0"/>
  </r>
  <r>
    <x v="1"/>
  </r>
  <r>
    <x v="2"/>
  </r>
  <r>
    <x v="9"/>
  </r>
  <r>
    <x v="3"/>
  </r>
  <r>
    <x v="7"/>
  </r>
  <r>
    <x v="1"/>
  </r>
  <r>
    <x v="4"/>
  </r>
  <r>
    <x v="8"/>
  </r>
  <r>
    <x v="3"/>
  </r>
  <r>
    <x v="4"/>
  </r>
  <r>
    <x v="9"/>
  </r>
  <r>
    <x v="0"/>
  </r>
  <r>
    <x v="3"/>
  </r>
  <r>
    <x v="2"/>
  </r>
  <r>
    <x v="1"/>
  </r>
  <r>
    <x v="0"/>
  </r>
  <r>
    <x v="3"/>
  </r>
  <r>
    <x v="0"/>
  </r>
  <r>
    <x v="1"/>
  </r>
  <r>
    <x v="2"/>
  </r>
  <r>
    <x v="8"/>
  </r>
  <r>
    <x v="9"/>
  </r>
  <r>
    <x v="2"/>
  </r>
  <r>
    <x v="8"/>
  </r>
  <r>
    <x v="0"/>
  </r>
  <r>
    <x v="1"/>
  </r>
  <r>
    <x v="9"/>
  </r>
  <r>
    <x v="3"/>
  </r>
  <r>
    <x v="7"/>
  </r>
  <r>
    <x v="4"/>
  </r>
  <r>
    <x v="8"/>
  </r>
  <r>
    <x v="4"/>
  </r>
  <r>
    <x v="7"/>
  </r>
  <r>
    <x v="7"/>
  </r>
  <r>
    <x v="4"/>
  </r>
  <r>
    <x v="4"/>
  </r>
  <r>
    <x v="8"/>
  </r>
  <r>
    <x v="9"/>
  </r>
  <r>
    <x v="8"/>
  </r>
  <r>
    <x v="1"/>
  </r>
  <r>
    <x v="7"/>
  </r>
  <r>
    <x v="9"/>
  </r>
  <r>
    <x v="8"/>
  </r>
  <r>
    <x v="7"/>
  </r>
  <r>
    <x v="4"/>
  </r>
  <r>
    <x v="8"/>
  </r>
  <r>
    <x v="7"/>
  </r>
  <r>
    <x v="2"/>
  </r>
  <r>
    <x v="3"/>
  </r>
  <r>
    <x v="0"/>
  </r>
  <r>
    <x v="4"/>
  </r>
  <r>
    <x v="2"/>
  </r>
  <r>
    <x v="0"/>
  </r>
  <r>
    <x v="7"/>
  </r>
  <r>
    <x v="2"/>
  </r>
  <r>
    <x v="1"/>
  </r>
  <r>
    <x v="4"/>
  </r>
  <r>
    <x v="2"/>
  </r>
  <r>
    <x v="8"/>
  </r>
  <r>
    <x v="1"/>
  </r>
  <r>
    <x v="9"/>
  </r>
  <r>
    <x v="3"/>
  </r>
  <r>
    <x v="1"/>
  </r>
  <r>
    <x v="0"/>
  </r>
  <r>
    <x v="3"/>
  </r>
  <r>
    <x v="8"/>
  </r>
  <r>
    <x v="9"/>
  </r>
  <r>
    <x v="3"/>
  </r>
  <r>
    <x v="0"/>
  </r>
  <r>
    <x v="1"/>
  </r>
  <r>
    <x v="3"/>
  </r>
  <r>
    <x v="9"/>
  </r>
  <r>
    <x v="4"/>
  </r>
  <r>
    <x v="9"/>
  </r>
  <r>
    <x v="7"/>
  </r>
  <r>
    <x v="8"/>
  </r>
  <r>
    <x v="2"/>
  </r>
  <r>
    <x v="3"/>
  </r>
  <r>
    <x v="7"/>
  </r>
  <r>
    <x v="0"/>
  </r>
  <r>
    <x v="2"/>
  </r>
  <r>
    <x v="4"/>
  </r>
  <r>
    <x v="1"/>
  </r>
  <r>
    <x v="0"/>
  </r>
  <r>
    <x v="8"/>
  </r>
  <r>
    <x v="4"/>
  </r>
  <r>
    <x v="0"/>
  </r>
  <r>
    <x v="7"/>
  </r>
  <r>
    <x v="1"/>
  </r>
  <r>
    <x v="2"/>
  </r>
  <r>
    <x v="4"/>
  </r>
  <r>
    <x v="3"/>
  </r>
  <r>
    <x v="9"/>
  </r>
  <r>
    <x v="4"/>
  </r>
  <r>
    <x v="9"/>
  </r>
  <r>
    <x v="0"/>
  </r>
  <r>
    <x v="4"/>
  </r>
  <r>
    <x v="2"/>
  </r>
  <r>
    <x v="10"/>
  </r>
  <r>
    <x v="1"/>
  </r>
  <r>
    <x v="8"/>
  </r>
  <r>
    <x v="2"/>
  </r>
  <r>
    <x v="8"/>
  </r>
  <r>
    <x v="9"/>
  </r>
  <r>
    <x v="7"/>
  </r>
  <r>
    <x v="4"/>
  </r>
  <r>
    <x v="1"/>
  </r>
  <r>
    <x v="9"/>
  </r>
  <r>
    <x v="0"/>
  </r>
  <r>
    <x v="7"/>
  </r>
  <r>
    <x v="8"/>
  </r>
  <r>
    <x v="10"/>
  </r>
  <r>
    <x v="3"/>
  </r>
  <r>
    <x v="10"/>
  </r>
  <r>
    <x v="8"/>
  </r>
  <r>
    <x v="2"/>
  </r>
  <r>
    <x v="0"/>
  </r>
  <r>
    <x v="9"/>
  </r>
  <r>
    <x v="8"/>
  </r>
  <r>
    <x v="0"/>
  </r>
  <r>
    <x v="9"/>
  </r>
  <r>
    <x v="2"/>
  </r>
  <r>
    <x v="7"/>
  </r>
  <r>
    <x v="10"/>
  </r>
  <r>
    <x v="4"/>
  </r>
  <r>
    <x v="3"/>
  </r>
  <r>
    <x v="2"/>
  </r>
  <r>
    <x v="10"/>
  </r>
  <r>
    <x v="9"/>
  </r>
  <r>
    <x v="0"/>
  </r>
  <r>
    <x v="4"/>
  </r>
  <r>
    <x v="3"/>
  </r>
  <r>
    <x v="9"/>
  </r>
  <r>
    <x v="0"/>
  </r>
  <r>
    <x v="7"/>
  </r>
  <r>
    <x v="4"/>
  </r>
  <r>
    <x v="7"/>
  </r>
  <r>
    <x v="3"/>
  </r>
  <r>
    <x v="1"/>
  </r>
  <r>
    <x v="4"/>
  </r>
  <r>
    <x v="8"/>
  </r>
  <r>
    <x v="3"/>
  </r>
  <r>
    <x v="1"/>
  </r>
  <r>
    <x v="7"/>
  </r>
  <r>
    <x v="2"/>
  </r>
  <r>
    <x v="3"/>
  </r>
  <r>
    <x v="0"/>
  </r>
  <r>
    <x v="10"/>
  </r>
  <r>
    <x v="8"/>
  </r>
  <r>
    <x v="1"/>
  </r>
  <r>
    <x v="4"/>
  </r>
  <r>
    <x v="0"/>
  </r>
  <r>
    <x v="7"/>
  </r>
  <r>
    <x v="4"/>
  </r>
  <r>
    <x v="9"/>
  </r>
  <r>
    <x v="3"/>
  </r>
  <r>
    <x v="10"/>
  </r>
  <r>
    <x v="1"/>
  </r>
  <r>
    <x v="8"/>
  </r>
  <r>
    <x v="1"/>
  </r>
  <r>
    <x v="9"/>
  </r>
  <r>
    <x v="0"/>
  </r>
  <r>
    <x v="2"/>
  </r>
  <r>
    <x v="10"/>
  </r>
  <r>
    <x v="4"/>
  </r>
  <r>
    <x v="3"/>
  </r>
  <r>
    <x v="2"/>
  </r>
  <r>
    <x v="1"/>
  </r>
  <r>
    <x v="7"/>
  </r>
  <r>
    <x v="7"/>
  </r>
  <r>
    <x v="3"/>
  </r>
  <r>
    <x v="4"/>
  </r>
  <r>
    <x v="3"/>
  </r>
  <r>
    <x v="0"/>
  </r>
  <r>
    <x v="3"/>
  </r>
  <r>
    <x v="10"/>
  </r>
  <r>
    <x v="8"/>
  </r>
  <r>
    <x v="3"/>
  </r>
  <r>
    <x v="8"/>
  </r>
  <r>
    <x v="3"/>
  </r>
  <r>
    <x v="9"/>
  </r>
  <r>
    <x v="3"/>
  </r>
  <r>
    <x v="7"/>
  </r>
  <r>
    <x v="1"/>
  </r>
  <r>
    <x v="8"/>
  </r>
  <r>
    <x v="0"/>
  </r>
  <r>
    <x v="4"/>
  </r>
  <r>
    <x v="7"/>
  </r>
  <r>
    <x v="10"/>
  </r>
  <r>
    <x v="0"/>
  </r>
  <r>
    <x v="3"/>
  </r>
  <r>
    <x v="9"/>
  </r>
  <r>
    <x v="3"/>
  </r>
  <r>
    <x v="10"/>
  </r>
  <r>
    <x v="3"/>
  </r>
  <r>
    <x v="1"/>
  </r>
  <r>
    <x v="9"/>
  </r>
  <r>
    <x v="8"/>
  </r>
  <r>
    <x v="7"/>
  </r>
  <r>
    <x v="4"/>
  </r>
  <r>
    <x v="10"/>
  </r>
  <r>
    <x v="1"/>
  </r>
  <r>
    <x v="0"/>
  </r>
  <r>
    <x v="3"/>
  </r>
  <r>
    <x v="4"/>
  </r>
  <r>
    <x v="9"/>
  </r>
  <r>
    <x v="3"/>
  </r>
  <r>
    <x v="7"/>
  </r>
  <r>
    <x v="4"/>
  </r>
  <r>
    <x v="3"/>
  </r>
  <r>
    <x v="10"/>
  </r>
  <r>
    <x v="8"/>
  </r>
  <r>
    <x v="10"/>
  </r>
  <r>
    <x v="0"/>
  </r>
  <r>
    <x v="9"/>
  </r>
  <r>
    <x v="3"/>
  </r>
  <r>
    <x v="3"/>
  </r>
  <r>
    <x v="4"/>
  </r>
  <r>
    <x v="8"/>
  </r>
  <r>
    <x v="4"/>
  </r>
  <r>
    <x v="3"/>
  </r>
  <r>
    <x v="8"/>
  </r>
  <r>
    <x v="1"/>
  </r>
  <r>
    <x v="0"/>
  </r>
  <r>
    <x v="9"/>
  </r>
  <r>
    <x v="1"/>
  </r>
  <r>
    <x v="7"/>
  </r>
  <r>
    <x v="10"/>
  </r>
  <r>
    <x v="7"/>
  </r>
  <r>
    <x v="8"/>
  </r>
  <r>
    <x v="4"/>
  </r>
  <r>
    <x v="9"/>
  </r>
  <r>
    <x v="3"/>
  </r>
  <r>
    <x v="1"/>
  </r>
  <r>
    <x v="3"/>
  </r>
  <r>
    <x v="10"/>
  </r>
  <r>
    <x v="0"/>
  </r>
  <r>
    <x v="3"/>
  </r>
  <r>
    <x v="1"/>
  </r>
  <r>
    <x v="0"/>
  </r>
  <r>
    <x v="9"/>
  </r>
  <r>
    <x v="7"/>
  </r>
  <r>
    <x v="4"/>
  </r>
  <r>
    <x v="4"/>
  </r>
  <r>
    <x v="1"/>
  </r>
  <r>
    <x v="9"/>
  </r>
  <r>
    <x v="1"/>
  </r>
  <r>
    <x v="7"/>
  </r>
  <r>
    <x v="1"/>
  </r>
  <r>
    <x v="3"/>
  </r>
  <r>
    <x v="8"/>
  </r>
  <r>
    <x v="9"/>
  </r>
  <r>
    <x v="10"/>
  </r>
  <r>
    <x v="4"/>
  </r>
  <r>
    <x v="8"/>
  </r>
  <r>
    <x v="10"/>
  </r>
  <r>
    <x v="11"/>
  </r>
  <r>
    <x v="8"/>
  </r>
  <r>
    <x v="1"/>
  </r>
  <r>
    <x v="9"/>
  </r>
  <r>
    <x v="11"/>
  </r>
  <r>
    <x v="4"/>
  </r>
  <r>
    <x v="0"/>
  </r>
  <r>
    <x v="8"/>
  </r>
  <r>
    <x v="3"/>
  </r>
  <r>
    <x v="0"/>
  </r>
  <r>
    <x v="8"/>
  </r>
  <r>
    <x v="1"/>
  </r>
  <r>
    <x v="9"/>
  </r>
  <r>
    <x v="7"/>
  </r>
  <r>
    <x v="1"/>
  </r>
  <r>
    <x v="3"/>
  </r>
  <r>
    <x v="11"/>
  </r>
  <r>
    <x v="10"/>
  </r>
  <r>
    <x v="4"/>
  </r>
  <r>
    <x v="3"/>
  </r>
  <r>
    <x v="3"/>
  </r>
  <r>
    <x v="9"/>
  </r>
  <r>
    <x v="0"/>
  </r>
  <r>
    <x v="4"/>
  </r>
  <r>
    <x v="11"/>
  </r>
  <r>
    <x v="7"/>
  </r>
  <r>
    <x v="1"/>
  </r>
  <r>
    <x v="0"/>
  </r>
  <r>
    <x v="3"/>
  </r>
  <r>
    <x v="10"/>
  </r>
  <r>
    <x v="11"/>
  </r>
  <r>
    <x v="3"/>
  </r>
  <r>
    <x v="4"/>
  </r>
  <r>
    <x v="0"/>
  </r>
  <r>
    <x v="3"/>
  </r>
  <r>
    <x v="3"/>
  </r>
  <r>
    <x v="7"/>
  </r>
  <r>
    <x v="9"/>
  </r>
  <r>
    <x v="8"/>
  </r>
  <r>
    <x v="9"/>
  </r>
  <r>
    <x v="7"/>
  </r>
  <r>
    <x v="3"/>
  </r>
  <r>
    <x v="11"/>
  </r>
  <r>
    <x v="7"/>
  </r>
  <r>
    <x v="10"/>
  </r>
  <r>
    <x v="3"/>
  </r>
  <r>
    <x v="4"/>
  </r>
  <r>
    <x v="9"/>
  </r>
  <r>
    <x v="0"/>
  </r>
  <r>
    <x v="3"/>
  </r>
  <r>
    <x v="10"/>
  </r>
  <r>
    <x v="8"/>
  </r>
  <r>
    <x v="0"/>
  </r>
  <r>
    <x v="1"/>
  </r>
  <r>
    <x v="7"/>
  </r>
  <r>
    <x v="10"/>
  </r>
  <r>
    <x v="3"/>
  </r>
  <r>
    <x v="11"/>
  </r>
  <r>
    <x v="3"/>
  </r>
  <r>
    <x v="4"/>
  </r>
  <r>
    <x v="4"/>
  </r>
  <r>
    <x v="1"/>
  </r>
  <r>
    <x v="4"/>
  </r>
  <r>
    <x v="1"/>
  </r>
  <r>
    <x v="7"/>
  </r>
  <r>
    <x v="3"/>
  </r>
  <r>
    <x v="8"/>
  </r>
  <r>
    <x v="7"/>
  </r>
  <r>
    <x v="1"/>
  </r>
  <r>
    <x v="8"/>
  </r>
  <r>
    <x v="4"/>
  </r>
  <r>
    <x v="0"/>
  </r>
  <r>
    <x v="4"/>
  </r>
  <r>
    <x v="9"/>
  </r>
  <r>
    <x v="3"/>
  </r>
  <r>
    <x v="0"/>
  </r>
  <r>
    <x v="3"/>
  </r>
  <r>
    <x v="1"/>
  </r>
  <r>
    <x v="3"/>
  </r>
  <r>
    <x v="8"/>
  </r>
  <r>
    <x v="1"/>
  </r>
  <r>
    <x v="7"/>
  </r>
  <r>
    <x v="0"/>
  </r>
  <r>
    <x v="4"/>
  </r>
  <r>
    <x v="3"/>
  </r>
  <r>
    <x v="7"/>
  </r>
  <r>
    <x v="3"/>
  </r>
  <r>
    <x v="9"/>
  </r>
  <r>
    <x v="4"/>
  </r>
  <r>
    <x v="8"/>
  </r>
  <r>
    <x v="7"/>
  </r>
  <r>
    <x v="3"/>
  </r>
  <r>
    <x v="4"/>
  </r>
  <r>
    <x v="9"/>
  </r>
  <r>
    <x v="3"/>
  </r>
  <r>
    <x v="3"/>
  </r>
  <r>
    <x v="0"/>
  </r>
  <r>
    <x v="8"/>
  </r>
  <r>
    <x v="0"/>
  </r>
  <r>
    <x v="4"/>
  </r>
  <r>
    <x v="1"/>
  </r>
  <r>
    <x v="8"/>
  </r>
  <r>
    <x v="1"/>
  </r>
  <r>
    <x v="9"/>
  </r>
  <r>
    <x v="4"/>
  </r>
  <r>
    <x v="3"/>
  </r>
  <r>
    <x v="9"/>
  </r>
  <r>
    <x v="0"/>
  </r>
  <r>
    <x v="3"/>
  </r>
  <r>
    <x v="3"/>
  </r>
  <r>
    <x v="1"/>
  </r>
  <r>
    <x v="3"/>
  </r>
  <r>
    <x v="7"/>
  </r>
  <r>
    <x v="1"/>
  </r>
  <r>
    <x v="0"/>
  </r>
  <r>
    <x v="7"/>
  </r>
  <r>
    <x v="4"/>
  </r>
  <r>
    <x v="8"/>
  </r>
  <r>
    <x v="9"/>
  </r>
  <r>
    <x v="3"/>
  </r>
  <r>
    <x v="1"/>
  </r>
  <r>
    <x v="1"/>
  </r>
  <r>
    <x v="3"/>
  </r>
  <r>
    <x v="1"/>
  </r>
  <r>
    <x v="3"/>
  </r>
  <r>
    <x v="4"/>
  </r>
  <r>
    <x v="7"/>
  </r>
  <r>
    <x v="1"/>
  </r>
  <r>
    <x v="4"/>
  </r>
  <r>
    <x v="3"/>
  </r>
  <r>
    <x v="3"/>
  </r>
  <r>
    <x v="4"/>
  </r>
  <r>
    <x v="3"/>
  </r>
  <r>
    <x v="3"/>
  </r>
  <r>
    <x v="9"/>
  </r>
  <r>
    <x v="1"/>
  </r>
  <r>
    <x v="3"/>
  </r>
  <r>
    <x v="8"/>
  </r>
  <r>
    <x v="1"/>
  </r>
  <r>
    <x v="3"/>
  </r>
  <r>
    <x v="3"/>
  </r>
  <r>
    <x v="1"/>
  </r>
  <r>
    <x v="3"/>
  </r>
  <r>
    <x v="4"/>
  </r>
  <r>
    <x v="3"/>
  </r>
  <r>
    <x v="4"/>
  </r>
  <r>
    <x v="1"/>
  </r>
  <r>
    <x v="3"/>
  </r>
  <r>
    <x v="3"/>
  </r>
  <r>
    <x v="8"/>
  </r>
  <r>
    <x v="4"/>
  </r>
  <r>
    <x v="1"/>
  </r>
  <r>
    <x v="8"/>
  </r>
  <r>
    <x v="3"/>
  </r>
  <r>
    <x v="4"/>
  </r>
  <r>
    <x v="7"/>
  </r>
  <r>
    <x v="1"/>
  </r>
  <r>
    <x v="4"/>
  </r>
  <r>
    <x v="3"/>
  </r>
  <r>
    <x v="8"/>
  </r>
  <r>
    <x v="1"/>
  </r>
  <r>
    <x v="3"/>
  </r>
  <r>
    <x v="7"/>
  </r>
  <r>
    <x v="4"/>
  </r>
  <r>
    <x v="1"/>
  </r>
  <r>
    <x v="8"/>
  </r>
  <r>
    <x v="3"/>
  </r>
  <r>
    <x v="1"/>
  </r>
  <r>
    <x v="7"/>
  </r>
  <r>
    <x v="4"/>
  </r>
  <r>
    <x v="1"/>
  </r>
  <r>
    <x v="8"/>
  </r>
  <r>
    <x v="1"/>
  </r>
  <r>
    <x v="3"/>
  </r>
  <r>
    <x v="3"/>
  </r>
  <r>
    <x v="1"/>
  </r>
  <r>
    <x v="4"/>
  </r>
  <r>
    <x v="4"/>
  </r>
  <r>
    <x v="4"/>
  </r>
  <r>
    <x v="3"/>
  </r>
  <r>
    <x v="8"/>
  </r>
  <r>
    <x v="1"/>
  </r>
  <r>
    <x v="3"/>
  </r>
  <r>
    <x v="0"/>
  </r>
  <r>
    <x v="7"/>
  </r>
  <r>
    <x v="3"/>
  </r>
  <r>
    <x v="4"/>
  </r>
  <r>
    <x v="3"/>
  </r>
  <r>
    <x v="8"/>
  </r>
  <r>
    <x v="4"/>
  </r>
  <r>
    <x v="9"/>
  </r>
  <r>
    <x v="7"/>
  </r>
  <r>
    <x v="1"/>
  </r>
  <r>
    <x v="7"/>
  </r>
  <r>
    <x v="3"/>
  </r>
  <r>
    <x v="3"/>
  </r>
  <r>
    <x v="0"/>
  </r>
  <r>
    <x v="9"/>
  </r>
  <r>
    <x v="3"/>
  </r>
  <r>
    <x v="9"/>
  </r>
  <r>
    <x v="7"/>
  </r>
  <r>
    <x v="8"/>
  </r>
  <r>
    <x v="0"/>
  </r>
  <r>
    <x v="3"/>
  </r>
  <r>
    <x v="4"/>
  </r>
  <r>
    <x v="0"/>
  </r>
  <r>
    <x v="3"/>
  </r>
  <r>
    <x v="7"/>
  </r>
  <r>
    <x v="9"/>
  </r>
  <r>
    <x v="4"/>
  </r>
  <r>
    <x v="1"/>
  </r>
  <r>
    <x v="0"/>
  </r>
  <r>
    <x v="9"/>
  </r>
  <r>
    <x v="1"/>
  </r>
  <r>
    <x v="8"/>
  </r>
  <r>
    <x v="4"/>
  </r>
  <r>
    <x v="0"/>
  </r>
  <r>
    <x v="3"/>
  </r>
  <r>
    <x v="3"/>
  </r>
  <r>
    <x v="7"/>
  </r>
  <r>
    <x v="1"/>
  </r>
  <r>
    <x v="8"/>
  </r>
  <r>
    <x v="9"/>
  </r>
  <r>
    <x v="4"/>
  </r>
  <r>
    <x v="1"/>
  </r>
  <r>
    <x v="8"/>
  </r>
  <r>
    <x v="3"/>
  </r>
  <r>
    <x v="4"/>
  </r>
  <r>
    <x v="3"/>
  </r>
  <r>
    <x v="0"/>
  </r>
  <r>
    <x v="7"/>
  </r>
  <r>
    <x v="9"/>
  </r>
  <r>
    <x v="3"/>
  </r>
  <r>
    <x v="8"/>
  </r>
  <r>
    <x v="1"/>
  </r>
  <r>
    <x v="12"/>
  </r>
  <r>
    <x v="12"/>
  </r>
  <r>
    <x v="12"/>
  </r>
  <r>
    <x v="12"/>
  </r>
  <r>
    <x v="12"/>
  </r>
  <r>
    <x v="12"/>
  </r>
  <r>
    <x v="1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0">
  <r>
    <n v="1312200"/>
    <s v="Ahmedabad"/>
    <d v="2022-05-29T00:00:00"/>
    <x v="0"/>
    <s v="Rajasthan Royals"/>
    <s v="Rajasthan Royals"/>
    <s v="Gujarat Titans"/>
    <s v="Gujarat Titans"/>
    <x v="0"/>
    <x v="0"/>
    <x v="0"/>
    <x v="0"/>
    <x v="0"/>
    <s v="N"/>
    <x v="0"/>
    <x v="0"/>
    <x v="0"/>
    <x v="0"/>
    <n v="7"/>
    <s v="Won By 7 Wickets"/>
    <s v="NA"/>
    <x v="0"/>
    <n v="7"/>
  </r>
  <r>
    <n v="1312199"/>
    <s v="Ahmedabad"/>
    <d v="2022-05-27T00:00:00"/>
    <x v="0"/>
    <s v="Royal Challengers Bangalore"/>
    <s v="Royal Challengers Bangalore"/>
    <s v="Rajasthan Royals"/>
    <s v="Rajasthan Royals"/>
    <x v="0"/>
    <x v="0"/>
    <x v="0"/>
    <x v="0"/>
    <x v="1"/>
    <s v="N"/>
    <x v="1"/>
    <x v="1"/>
    <x v="1"/>
    <x v="0"/>
    <n v="7"/>
    <s v="Won By 7 Wickets"/>
    <s v="NA"/>
    <x v="1"/>
    <n v="7"/>
  </r>
  <r>
    <n v="1312198"/>
    <s v="Kolkata"/>
    <d v="2022-05-25T00:00:00"/>
    <x v="0"/>
    <s v="Royal Challengers Bangalore"/>
    <s v="Royal Challengers Bangalore"/>
    <s v="Lucknow Super Giants"/>
    <s v="Lucknow Super Giants"/>
    <x v="1"/>
    <x v="1"/>
    <x v="1"/>
    <x v="1"/>
    <x v="1"/>
    <s v="N"/>
    <x v="2"/>
    <x v="2"/>
    <x v="0"/>
    <x v="1"/>
    <n v="14"/>
    <s v="Won By 14 Runs"/>
    <s v="NA"/>
    <x v="2"/>
    <n v="0"/>
  </r>
  <r>
    <n v="1312197"/>
    <s v="Kolkata"/>
    <d v="2022-05-24T00:00:00"/>
    <x v="0"/>
    <s v="Rajasthan Royals"/>
    <s v="Rajasthan Royals"/>
    <s v="Gujarat Titans"/>
    <s v="Gujarat Titans"/>
    <x v="1"/>
    <x v="1"/>
    <x v="2"/>
    <x v="2"/>
    <x v="1"/>
    <s v="N"/>
    <x v="0"/>
    <x v="0"/>
    <x v="1"/>
    <x v="0"/>
    <n v="7"/>
    <s v="Won By 7 Wickets"/>
    <s v="NA"/>
    <x v="3"/>
    <n v="7"/>
  </r>
  <r>
    <n v="1304116"/>
    <s v="Mumbai"/>
    <d v="2022-05-22T00:00:00"/>
    <x v="0"/>
    <s v="Sunrisers Hyderabad"/>
    <s v="Sunrisers Hyderabad"/>
    <s v="Punjab Kings"/>
    <s v="Punjab Kings"/>
    <x v="2"/>
    <x v="2"/>
    <x v="3"/>
    <x v="3"/>
    <x v="0"/>
    <s v="N"/>
    <x v="3"/>
    <x v="3"/>
    <x v="0"/>
    <x v="0"/>
    <n v="5"/>
    <s v="Won By 5 Wickets"/>
    <s v="NA"/>
    <x v="4"/>
    <n v="5"/>
  </r>
  <r>
    <n v="1304115"/>
    <s v="Mumbai"/>
    <d v="2022-05-21T00:00:00"/>
    <x v="0"/>
    <s v="Delhi Capitals"/>
    <s v="Delhi Capitals"/>
    <s v="Mumbai Indians"/>
    <s v="Mumbai Indians"/>
    <x v="2"/>
    <x v="2"/>
    <x v="4"/>
    <x v="4"/>
    <x v="1"/>
    <s v="N"/>
    <x v="4"/>
    <x v="4"/>
    <x v="1"/>
    <x v="0"/>
    <n v="5"/>
    <s v="Won By 5 Wickets"/>
    <s v="NA"/>
    <x v="5"/>
    <n v="5"/>
  </r>
  <r>
    <n v="1304114"/>
    <s v="Mumbai"/>
    <d v="2022-05-20T00:00:00"/>
    <x v="0"/>
    <s v="Chennai Super Kings"/>
    <s v="Chennai Super Kings"/>
    <s v="Rajasthan Royals"/>
    <s v="Rajasthan Royals"/>
    <x v="3"/>
    <x v="3"/>
    <x v="5"/>
    <x v="5"/>
    <x v="0"/>
    <s v="N"/>
    <x v="1"/>
    <x v="1"/>
    <x v="0"/>
    <x v="0"/>
    <n v="5"/>
    <s v="Won By 5 Wickets"/>
    <s v="NA"/>
    <x v="6"/>
    <n v="5"/>
  </r>
  <r>
    <n v="1304113"/>
    <s v="Mumbai"/>
    <d v="2022-05-19T00:00:00"/>
    <x v="0"/>
    <s v="Gujarat Titans"/>
    <s v="Gujarat Titans"/>
    <s v="Royal Challengers Bangalore"/>
    <s v="Royal Challengers Bangalore"/>
    <x v="2"/>
    <x v="2"/>
    <x v="2"/>
    <x v="2"/>
    <x v="0"/>
    <s v="N"/>
    <x v="2"/>
    <x v="2"/>
    <x v="0"/>
    <x v="0"/>
    <n v="8"/>
    <s v="Won By 8 Wickets"/>
    <s v="NA"/>
    <x v="7"/>
    <n v="8"/>
  </r>
  <r>
    <n v="1304112"/>
    <s v="Navi Mumbai"/>
    <d v="2022-05-18T00:00:00"/>
    <x v="0"/>
    <s v="Lucknow Super Giants"/>
    <s v="Lucknow Super Giants"/>
    <s v="Kolkata Knight Riders"/>
    <s v="Kolkata Knight Riders"/>
    <x v="4"/>
    <x v="4"/>
    <x v="1"/>
    <x v="1"/>
    <x v="0"/>
    <s v="N"/>
    <x v="5"/>
    <x v="5"/>
    <x v="1"/>
    <x v="1"/>
    <n v="2"/>
    <s v="Won By 2 Runs"/>
    <s v="NA"/>
    <x v="8"/>
    <n v="0"/>
  </r>
  <r>
    <n v="1304111"/>
    <s v="Mumbai"/>
    <d v="2022-05-17T00:00:00"/>
    <x v="0"/>
    <s v="Sunrisers Hyderabad"/>
    <s v="Sunrisers Hyderabad"/>
    <s v="Mumbai Indians"/>
    <s v="Mumbai Indians"/>
    <x v="2"/>
    <x v="2"/>
    <x v="4"/>
    <x v="4"/>
    <x v="1"/>
    <s v="N"/>
    <x v="6"/>
    <x v="6"/>
    <x v="0"/>
    <x v="1"/>
    <n v="3"/>
    <s v="Won By 3 Runs"/>
    <s v="NA"/>
    <x v="9"/>
    <n v="0"/>
  </r>
  <r>
    <n v="1304110"/>
    <s v="Navi Mumbai"/>
    <d v="2022-05-16T00:00:00"/>
    <x v="0"/>
    <s v="Delhi Capitals"/>
    <s v="Delhi Capitals"/>
    <s v="Punjab Kings"/>
    <s v="Punjab Kings"/>
    <x v="4"/>
    <x v="4"/>
    <x v="6"/>
    <x v="6"/>
    <x v="1"/>
    <s v="N"/>
    <x v="7"/>
    <x v="7"/>
    <x v="0"/>
    <x v="1"/>
    <n v="17"/>
    <s v="Won By 17 Runs"/>
    <s v="NA"/>
    <x v="10"/>
    <n v="0"/>
  </r>
  <r>
    <n v="1304109"/>
    <s v="Mumbai"/>
    <d v="2022-05-15T00:00:00"/>
    <x v="0"/>
    <s v="Rajasthan Royals"/>
    <s v="Rajasthan Royals"/>
    <s v="Lucknow Super Giants"/>
    <s v="Lucknow Super Giants"/>
    <x v="3"/>
    <x v="3"/>
    <x v="0"/>
    <x v="0"/>
    <x v="0"/>
    <s v="N"/>
    <x v="1"/>
    <x v="1"/>
    <x v="1"/>
    <x v="1"/>
    <n v="24"/>
    <s v="Won By 24 Runs"/>
    <s v="NA"/>
    <x v="11"/>
    <n v="0"/>
  </r>
  <r>
    <n v="1304108"/>
    <s v="Mumbai"/>
    <d v="2022-05-15T00:00:00"/>
    <x v="0"/>
    <s v="Chennai Super Kings"/>
    <s v="Chennai Super Kings"/>
    <s v="Gujarat Titans"/>
    <s v="Gujarat Titans"/>
    <x v="2"/>
    <x v="2"/>
    <x v="5"/>
    <x v="5"/>
    <x v="0"/>
    <s v="N"/>
    <x v="0"/>
    <x v="0"/>
    <x v="0"/>
    <x v="0"/>
    <n v="7"/>
    <s v="Won By 7 Wickets"/>
    <s v="NA"/>
    <x v="12"/>
    <n v="7"/>
  </r>
  <r>
    <n v="1304107"/>
    <s v="Pune"/>
    <d v="2022-05-14T00:00:00"/>
    <x v="0"/>
    <s v="Kolkata Knight Riders"/>
    <s v="Kolkata Knight Riders"/>
    <s v="Sunrisers Hyderabad"/>
    <s v="Sunrisers Hyderabad"/>
    <x v="5"/>
    <x v="5"/>
    <x v="7"/>
    <x v="7"/>
    <x v="0"/>
    <s v="N"/>
    <x v="8"/>
    <x v="8"/>
    <x v="1"/>
    <x v="1"/>
    <n v="54"/>
    <s v="Won By 54 Runs"/>
    <s v="NA"/>
    <x v="13"/>
    <n v="0"/>
  </r>
  <r>
    <n v="1304106"/>
    <s v="Mumbai"/>
    <d v="2022-05-13T00:00:00"/>
    <x v="0"/>
    <s v="Punjab Kings"/>
    <s v="Punjab Kings"/>
    <s v="Royal Challengers Bangalore"/>
    <s v="Royal Challengers Bangalore"/>
    <x v="3"/>
    <x v="3"/>
    <x v="8"/>
    <x v="8"/>
    <x v="1"/>
    <s v="N"/>
    <x v="3"/>
    <x v="3"/>
    <x v="0"/>
    <x v="1"/>
    <n v="54"/>
    <s v="Won By 54 Runs"/>
    <s v="NA"/>
    <x v="14"/>
    <n v="0"/>
  </r>
  <r>
    <n v="1304105"/>
    <s v="Mumbai"/>
    <d v="2022-05-12T00:00:00"/>
    <x v="0"/>
    <s v="Chennai Super Kings"/>
    <s v="Chennai Super Kings"/>
    <s v="Mumbai Indians"/>
    <s v="Mumbai Indians"/>
    <x v="2"/>
    <x v="2"/>
    <x v="4"/>
    <x v="4"/>
    <x v="1"/>
    <s v="N"/>
    <x v="4"/>
    <x v="4"/>
    <x v="1"/>
    <x v="0"/>
    <n v="5"/>
    <s v="Won By 5 Wickets"/>
    <s v="NA"/>
    <x v="15"/>
    <n v="5"/>
  </r>
  <r>
    <n v="1304104"/>
    <s v="Navi Mumbai"/>
    <d v="2022-05-11T00:00:00"/>
    <x v="0"/>
    <s v="Rajasthan Royals"/>
    <s v="Rajasthan Royals"/>
    <s v="Delhi Capitals"/>
    <s v="Delhi Capitals"/>
    <x v="4"/>
    <x v="4"/>
    <x v="9"/>
    <x v="9"/>
    <x v="1"/>
    <s v="N"/>
    <x v="7"/>
    <x v="7"/>
    <x v="1"/>
    <x v="0"/>
    <n v="8"/>
    <s v="Won By 8 Wickets"/>
    <s v="NA"/>
    <x v="16"/>
    <n v="8"/>
  </r>
  <r>
    <n v="1304103"/>
    <s v="Pune"/>
    <d v="2022-05-10T00:00:00"/>
    <x v="0"/>
    <s v="Gujarat Titans"/>
    <s v="Gujarat Titans"/>
    <s v="Lucknow Super Giants"/>
    <s v="Lucknow Super Giants"/>
    <x v="5"/>
    <x v="5"/>
    <x v="2"/>
    <x v="2"/>
    <x v="0"/>
    <s v="N"/>
    <x v="0"/>
    <x v="0"/>
    <x v="1"/>
    <x v="1"/>
    <n v="62"/>
    <s v="Won By 62 Runs"/>
    <s v="NA"/>
    <x v="17"/>
    <n v="0"/>
  </r>
  <r>
    <n v="1304102"/>
    <s v="Navi Mumbai"/>
    <d v="2022-05-09T00:00:00"/>
    <x v="0"/>
    <s v="Kolkata Knight Riders"/>
    <s v="Kolkata Knight Riders"/>
    <s v="Mumbai Indians"/>
    <s v="Mumbai Indians"/>
    <x v="4"/>
    <x v="4"/>
    <x v="4"/>
    <x v="4"/>
    <x v="1"/>
    <s v="N"/>
    <x v="8"/>
    <x v="8"/>
    <x v="0"/>
    <x v="1"/>
    <n v="52"/>
    <s v="Won By 52 Runs"/>
    <s v="NA"/>
    <x v="5"/>
    <n v="0"/>
  </r>
  <r>
    <n v="1304101"/>
    <s v="Navi Mumbai"/>
    <d v="2022-05-08T00:00:00"/>
    <x v="0"/>
    <s v="Chennai Super Kings"/>
    <s v="Chennai Super Kings"/>
    <s v="Delhi Capitals"/>
    <s v="Delhi Capitals"/>
    <x v="4"/>
    <x v="4"/>
    <x v="9"/>
    <x v="9"/>
    <x v="1"/>
    <s v="N"/>
    <x v="9"/>
    <x v="9"/>
    <x v="0"/>
    <x v="1"/>
    <n v="91"/>
    <s v="Won By 91 Runs"/>
    <s v="NA"/>
    <x v="18"/>
    <n v="0"/>
  </r>
  <r>
    <n v="1304100"/>
    <s v="Mumbai"/>
    <d v="2022-05-08T00:00:00"/>
    <x v="0"/>
    <s v="Royal Challengers Bangalore"/>
    <s v="Royal Challengers Bangalore"/>
    <s v="Sunrisers Hyderabad"/>
    <s v="Sunrisers Hyderabad"/>
    <x v="2"/>
    <x v="2"/>
    <x v="8"/>
    <x v="8"/>
    <x v="0"/>
    <s v="N"/>
    <x v="2"/>
    <x v="2"/>
    <x v="1"/>
    <x v="1"/>
    <n v="67"/>
    <s v="Won By 67 Runs"/>
    <s v="NA"/>
    <x v="19"/>
    <n v="0"/>
  </r>
  <r>
    <n v="1304099"/>
    <s v="Pune"/>
    <d v="2022-05-07T00:00:00"/>
    <x v="0"/>
    <s v="Lucknow Super Giants"/>
    <s v="Lucknow Super Giants"/>
    <s v="Kolkata Knight Riders"/>
    <s v="Kolkata Knight Riders"/>
    <x v="5"/>
    <x v="5"/>
    <x v="7"/>
    <x v="7"/>
    <x v="1"/>
    <s v="N"/>
    <x v="5"/>
    <x v="5"/>
    <x v="0"/>
    <x v="1"/>
    <n v="75"/>
    <s v="Won By 75 Runs"/>
    <s v="NA"/>
    <x v="20"/>
    <n v="0"/>
  </r>
  <r>
    <n v="1304098"/>
    <s v="Mumbai"/>
    <d v="2022-05-07T00:00:00"/>
    <x v="0"/>
    <s v="Punjab Kings"/>
    <s v="Punjab Kings"/>
    <s v="Rajasthan Royals"/>
    <s v="Rajasthan Royals"/>
    <x v="2"/>
    <x v="2"/>
    <x v="6"/>
    <x v="6"/>
    <x v="0"/>
    <s v="N"/>
    <x v="1"/>
    <x v="1"/>
    <x v="0"/>
    <x v="0"/>
    <n v="6"/>
    <s v="Won By 6 Wickets"/>
    <s v="NA"/>
    <x v="21"/>
    <n v="6"/>
  </r>
  <r>
    <n v="1304097"/>
    <s v="Mumbai"/>
    <d v="2022-05-06T00:00:00"/>
    <x v="0"/>
    <s v="Mumbai Indians"/>
    <s v="Mumbai Indians"/>
    <s v="Gujarat Titans"/>
    <s v="Gujarat Titans"/>
    <x v="3"/>
    <x v="3"/>
    <x v="2"/>
    <x v="2"/>
    <x v="1"/>
    <s v="N"/>
    <x v="4"/>
    <x v="4"/>
    <x v="0"/>
    <x v="1"/>
    <n v="5"/>
    <s v="Won By 5 Runs"/>
    <s v="NA"/>
    <x v="22"/>
    <n v="0"/>
  </r>
  <r>
    <n v="1304096"/>
    <s v="Mumbai"/>
    <d v="2022-05-05T00:00:00"/>
    <x v="0"/>
    <s v="Delhi Capitals"/>
    <s v="Delhi Capitals"/>
    <s v="Sunrisers Hyderabad"/>
    <s v="Sunrisers Hyderabad"/>
    <x v="3"/>
    <x v="3"/>
    <x v="3"/>
    <x v="3"/>
    <x v="1"/>
    <s v="N"/>
    <x v="7"/>
    <x v="7"/>
    <x v="0"/>
    <x v="1"/>
    <n v="21"/>
    <s v="Won By 21 Runs"/>
    <s v="NA"/>
    <x v="23"/>
    <n v="0"/>
  </r>
  <r>
    <n v="1304095"/>
    <s v="Pune"/>
    <d v="2022-05-04T00:00:00"/>
    <x v="0"/>
    <s v="Royal Challengers Bangalore"/>
    <s v="Royal Challengers Bangalore"/>
    <s v="Chennai Super Kings"/>
    <s v="Chennai Super Kings"/>
    <x v="5"/>
    <x v="5"/>
    <x v="5"/>
    <x v="5"/>
    <x v="1"/>
    <s v="N"/>
    <x v="2"/>
    <x v="2"/>
    <x v="0"/>
    <x v="1"/>
    <n v="13"/>
    <s v="Won By 13 Runs"/>
    <s v="NA"/>
    <x v="24"/>
    <n v="0"/>
  </r>
  <r>
    <n v="1304094"/>
    <s v="Navi Mumbai"/>
    <d v="2022-05-03T00:00:00"/>
    <x v="0"/>
    <s v="Gujarat Titans"/>
    <s v="Gujarat Titans"/>
    <s v="Punjab Kings"/>
    <s v="Punjab Kings"/>
    <x v="4"/>
    <x v="4"/>
    <x v="2"/>
    <x v="2"/>
    <x v="0"/>
    <s v="N"/>
    <x v="3"/>
    <x v="3"/>
    <x v="0"/>
    <x v="0"/>
    <n v="8"/>
    <s v="Won By 8 Wickets"/>
    <s v="NA"/>
    <x v="25"/>
    <n v="8"/>
  </r>
  <r>
    <n v="1304093"/>
    <s v="Mumbai"/>
    <d v="2022-05-02T00:00:00"/>
    <x v="0"/>
    <s v="Rajasthan Royals"/>
    <s v="Rajasthan Royals"/>
    <s v="Kolkata Knight Riders"/>
    <s v="Kolkata Knight Riders"/>
    <x v="2"/>
    <x v="2"/>
    <x v="7"/>
    <x v="7"/>
    <x v="1"/>
    <s v="N"/>
    <x v="8"/>
    <x v="8"/>
    <x v="1"/>
    <x v="0"/>
    <n v="7"/>
    <s v="Won By 7 Wickets"/>
    <s v="NA"/>
    <x v="26"/>
    <n v="7"/>
  </r>
  <r>
    <n v="1304092"/>
    <s v="Pune"/>
    <d v="2022-05-01T00:00:00"/>
    <x v="0"/>
    <s v="Chennai Super Kings"/>
    <s v="Chennai Super Kings"/>
    <s v="Sunrisers Hyderabad"/>
    <s v="Sunrisers Hyderabad"/>
    <x v="5"/>
    <x v="5"/>
    <x v="3"/>
    <x v="3"/>
    <x v="1"/>
    <s v="N"/>
    <x v="9"/>
    <x v="9"/>
    <x v="0"/>
    <x v="1"/>
    <n v="13"/>
    <s v="Won By 13 Runs"/>
    <s v="NA"/>
    <x v="27"/>
    <n v="0"/>
  </r>
  <r>
    <n v="1304091"/>
    <s v="Mumbai"/>
    <d v="2022-05-01T00:00:00"/>
    <x v="0"/>
    <s v="Lucknow Super Giants"/>
    <s v="Lucknow Super Giants"/>
    <s v="Delhi Capitals"/>
    <s v="Delhi Capitals"/>
    <x v="2"/>
    <x v="2"/>
    <x v="1"/>
    <x v="1"/>
    <x v="0"/>
    <s v="N"/>
    <x v="5"/>
    <x v="5"/>
    <x v="1"/>
    <x v="1"/>
    <n v="6"/>
    <s v="Won By 6 Runs"/>
    <s v="NA"/>
    <x v="28"/>
    <n v="0"/>
  </r>
  <r>
    <n v="1304090"/>
    <s v="Navi Mumbai"/>
    <d v="2022-04-30T00:00:00"/>
    <x v="0"/>
    <s v="Rajasthan Royals"/>
    <s v="Rajasthan Royals"/>
    <s v="Mumbai Indians"/>
    <s v="Mumbai Indians"/>
    <x v="4"/>
    <x v="4"/>
    <x v="4"/>
    <x v="4"/>
    <x v="1"/>
    <s v="N"/>
    <x v="4"/>
    <x v="4"/>
    <x v="1"/>
    <x v="0"/>
    <n v="5"/>
    <s v="Won By 5 Wickets"/>
    <s v="NA"/>
    <x v="29"/>
    <n v="5"/>
  </r>
  <r>
    <n v="1304089"/>
    <s v="Mumbai"/>
    <d v="2022-04-30T00:00:00"/>
    <x v="0"/>
    <s v="Royal Challengers Bangalore"/>
    <s v="Royal Challengers Bangalore"/>
    <s v="Gujarat Titans"/>
    <s v="Gujarat Titans"/>
    <x v="3"/>
    <x v="3"/>
    <x v="8"/>
    <x v="8"/>
    <x v="0"/>
    <s v="N"/>
    <x v="0"/>
    <x v="0"/>
    <x v="0"/>
    <x v="0"/>
    <n v="6"/>
    <s v="Won By 6 Wickets"/>
    <s v="NA"/>
    <x v="30"/>
    <n v="6"/>
  </r>
  <r>
    <n v="1304088"/>
    <s v="Pune"/>
    <d v="2022-04-29T00:00:00"/>
    <x v="0"/>
    <s v="Lucknow Super Giants"/>
    <s v="Lucknow Super Giants"/>
    <s v="Punjab Kings"/>
    <s v="Punjab Kings"/>
    <x v="5"/>
    <x v="5"/>
    <x v="6"/>
    <x v="6"/>
    <x v="1"/>
    <s v="N"/>
    <x v="5"/>
    <x v="5"/>
    <x v="0"/>
    <x v="1"/>
    <n v="20"/>
    <s v="Won By 20 Runs"/>
    <s v="NA"/>
    <x v="31"/>
    <n v="0"/>
  </r>
  <r>
    <n v="1304087"/>
    <s v="Mumbai"/>
    <d v="2022-04-28T00:00:00"/>
    <x v="0"/>
    <s v="Kolkata Knight Riders"/>
    <s v="Kolkata Knight Riders"/>
    <s v="Delhi Capitals"/>
    <s v="Delhi Capitals"/>
    <x v="2"/>
    <x v="2"/>
    <x v="9"/>
    <x v="9"/>
    <x v="1"/>
    <s v="N"/>
    <x v="7"/>
    <x v="7"/>
    <x v="1"/>
    <x v="0"/>
    <n v="4"/>
    <s v="Won By 4 Wickets"/>
    <s v="NA"/>
    <x v="32"/>
    <n v="4"/>
  </r>
  <r>
    <n v="1304086"/>
    <s v="Mumbai"/>
    <d v="2022-04-27T00:00:00"/>
    <x v="0"/>
    <s v="Sunrisers Hyderabad"/>
    <s v="Sunrisers Hyderabad"/>
    <s v="Gujarat Titans"/>
    <s v="Gujarat Titans"/>
    <x v="2"/>
    <x v="2"/>
    <x v="2"/>
    <x v="2"/>
    <x v="1"/>
    <s v="N"/>
    <x v="0"/>
    <x v="0"/>
    <x v="1"/>
    <x v="0"/>
    <n v="5"/>
    <s v="Won By 5 Wickets"/>
    <s v="NA"/>
    <x v="33"/>
    <n v="5"/>
  </r>
  <r>
    <n v="1304085"/>
    <s v="Pune"/>
    <d v="2022-04-26T00:00:00"/>
    <x v="0"/>
    <s v="Rajasthan Royals"/>
    <s v="Rajasthan Royals"/>
    <s v="Royal Challengers Bangalore"/>
    <s v="Royal Challengers Bangalore"/>
    <x v="5"/>
    <x v="5"/>
    <x v="8"/>
    <x v="8"/>
    <x v="1"/>
    <s v="N"/>
    <x v="1"/>
    <x v="1"/>
    <x v="0"/>
    <x v="1"/>
    <n v="29"/>
    <s v="Won By 29 Runs"/>
    <s v="NA"/>
    <x v="34"/>
    <n v="0"/>
  </r>
  <r>
    <n v="1304084"/>
    <s v="Mumbai"/>
    <d v="2022-04-25T00:00:00"/>
    <x v="0"/>
    <s v="Punjab Kings"/>
    <s v="Punjab Kings"/>
    <s v="Chennai Super Kings"/>
    <s v="Chennai Super Kings"/>
    <x v="2"/>
    <x v="2"/>
    <x v="5"/>
    <x v="5"/>
    <x v="1"/>
    <s v="N"/>
    <x v="3"/>
    <x v="3"/>
    <x v="0"/>
    <x v="1"/>
    <n v="11"/>
    <s v="Won By 11 Runs"/>
    <s v="NA"/>
    <x v="35"/>
    <n v="0"/>
  </r>
  <r>
    <n v="1304083"/>
    <s v="Mumbai"/>
    <d v="2022-04-24T00:00:00"/>
    <x v="0"/>
    <s v="Lucknow Super Giants"/>
    <s v="Lucknow Super Giants"/>
    <s v="Mumbai Indians"/>
    <s v="Mumbai Indians"/>
    <x v="2"/>
    <x v="2"/>
    <x v="4"/>
    <x v="4"/>
    <x v="1"/>
    <s v="N"/>
    <x v="5"/>
    <x v="5"/>
    <x v="0"/>
    <x v="1"/>
    <n v="36"/>
    <s v="Won By 36 Runs"/>
    <s v="NA"/>
    <x v="36"/>
    <n v="0"/>
  </r>
  <r>
    <n v="1304082"/>
    <s v="Mumbai"/>
    <d v="2022-04-23T00:00:00"/>
    <x v="0"/>
    <s v="Royal Challengers Bangalore"/>
    <s v="Royal Challengers Bangalore"/>
    <s v="Sunrisers Hyderabad"/>
    <s v="Sunrisers Hyderabad"/>
    <x v="3"/>
    <x v="3"/>
    <x v="3"/>
    <x v="3"/>
    <x v="1"/>
    <s v="N"/>
    <x v="6"/>
    <x v="6"/>
    <x v="1"/>
    <x v="0"/>
    <n v="9"/>
    <s v="Won By 9 Wickets"/>
    <s v="NA"/>
    <x v="37"/>
    <n v="9"/>
  </r>
  <r>
    <n v="1304081"/>
    <s v="Navi Mumbai"/>
    <d v="2022-04-23T00:00:00"/>
    <x v="0"/>
    <s v="Gujarat Titans"/>
    <s v="Gujarat Titans"/>
    <s v="Kolkata Knight Riders"/>
    <s v="Kolkata Knight Riders"/>
    <x v="4"/>
    <x v="4"/>
    <x v="2"/>
    <x v="2"/>
    <x v="0"/>
    <s v="N"/>
    <x v="0"/>
    <x v="0"/>
    <x v="1"/>
    <x v="1"/>
    <n v="8"/>
    <s v="Won By 8 Runs"/>
    <s v="NA"/>
    <x v="38"/>
    <n v="0"/>
  </r>
  <r>
    <n v="1304080"/>
    <s v="Mumbai"/>
    <d v="2022-04-22T00:00:00"/>
    <x v="0"/>
    <s v="Rajasthan Royals"/>
    <s v="Rajasthan Royals"/>
    <s v="Delhi Capitals"/>
    <s v="Delhi Capitals"/>
    <x v="2"/>
    <x v="2"/>
    <x v="9"/>
    <x v="9"/>
    <x v="1"/>
    <s v="N"/>
    <x v="1"/>
    <x v="1"/>
    <x v="0"/>
    <x v="1"/>
    <n v="15"/>
    <s v="Won By 15 Runs"/>
    <s v="NA"/>
    <x v="1"/>
    <n v="0"/>
  </r>
  <r>
    <n v="1304079"/>
    <s v="Navi Mumbai"/>
    <d v="2022-04-21T00:00:00"/>
    <x v="0"/>
    <s v="Mumbai Indians"/>
    <s v="Mumbai Indians"/>
    <s v="Chennai Super Kings"/>
    <s v="Chennai Super Kings"/>
    <x v="4"/>
    <x v="4"/>
    <x v="5"/>
    <x v="5"/>
    <x v="1"/>
    <s v="N"/>
    <x v="9"/>
    <x v="9"/>
    <x v="1"/>
    <x v="0"/>
    <n v="3"/>
    <s v="Won By 3 Wickets"/>
    <s v="NA"/>
    <x v="39"/>
    <n v="3"/>
  </r>
  <r>
    <n v="1304078"/>
    <s v="Mumbai"/>
    <d v="2022-04-20T00:00:00"/>
    <x v="0"/>
    <s v="Punjab Kings"/>
    <s v="Punjab Kings"/>
    <s v="Delhi Capitals"/>
    <s v="Delhi Capitals"/>
    <x v="3"/>
    <x v="3"/>
    <x v="9"/>
    <x v="9"/>
    <x v="1"/>
    <s v="N"/>
    <x v="7"/>
    <x v="7"/>
    <x v="1"/>
    <x v="0"/>
    <n v="9"/>
    <s v="Won By 9 Wickets"/>
    <s v="NA"/>
    <x v="32"/>
    <n v="9"/>
  </r>
  <r>
    <n v="1304077"/>
    <s v="Mumbai"/>
    <d v="2022-04-19T00:00:00"/>
    <x v="0"/>
    <s v="Royal Challengers Bangalore"/>
    <s v="Royal Challengers Bangalore"/>
    <s v="Lucknow Super Giants"/>
    <s v="Lucknow Super Giants"/>
    <x v="4"/>
    <x v="4"/>
    <x v="1"/>
    <x v="1"/>
    <x v="1"/>
    <s v="N"/>
    <x v="2"/>
    <x v="2"/>
    <x v="0"/>
    <x v="1"/>
    <n v="18"/>
    <s v="Won By 18 Runs"/>
    <s v="NA"/>
    <x v="40"/>
    <n v="0"/>
  </r>
  <r>
    <n v="1304076"/>
    <s v="Mumbai"/>
    <d v="2022-04-18T00:00:00"/>
    <x v="0"/>
    <s v="Rajasthan Royals"/>
    <s v="Rajasthan Royals"/>
    <s v="Kolkata Knight Riders"/>
    <s v="Kolkata Knight Riders"/>
    <x v="3"/>
    <x v="3"/>
    <x v="7"/>
    <x v="7"/>
    <x v="1"/>
    <s v="N"/>
    <x v="1"/>
    <x v="1"/>
    <x v="0"/>
    <x v="1"/>
    <n v="7"/>
    <s v="Won By 7 Runs"/>
    <s v="NA"/>
    <x v="41"/>
    <n v="0"/>
  </r>
  <r>
    <n v="1304075"/>
    <s v="Pune"/>
    <d v="2022-04-17T00:00:00"/>
    <x v="0"/>
    <s v="Chennai Super Kings"/>
    <s v="Chennai Super Kings"/>
    <s v="Gujarat Titans"/>
    <s v="Gujarat Titans"/>
    <x v="5"/>
    <x v="5"/>
    <x v="2"/>
    <x v="2"/>
    <x v="1"/>
    <s v="N"/>
    <x v="0"/>
    <x v="0"/>
    <x v="1"/>
    <x v="0"/>
    <n v="3"/>
    <s v="Won By 3 Wickets"/>
    <s v="NA"/>
    <x v="3"/>
    <n v="3"/>
  </r>
  <r>
    <n v="1304074"/>
    <s v="Mumbai"/>
    <d v="2022-04-17T00:00:00"/>
    <x v="0"/>
    <s v="Punjab Kings"/>
    <s v="Punjab Kings"/>
    <s v="Sunrisers Hyderabad"/>
    <s v="Sunrisers Hyderabad"/>
    <x v="4"/>
    <x v="4"/>
    <x v="3"/>
    <x v="3"/>
    <x v="1"/>
    <s v="N"/>
    <x v="6"/>
    <x v="6"/>
    <x v="1"/>
    <x v="0"/>
    <n v="7"/>
    <s v="Won By 7 Wickets"/>
    <s v="NA"/>
    <x v="33"/>
    <n v="7"/>
  </r>
  <r>
    <n v="1304073"/>
    <s v="Mumbai"/>
    <d v="2022-04-16T00:00:00"/>
    <x v="0"/>
    <s v="Royal Challengers Bangalore"/>
    <s v="Royal Challengers Bangalore"/>
    <s v="Delhi Capitals"/>
    <s v="Delhi Capitals"/>
    <x v="2"/>
    <x v="2"/>
    <x v="9"/>
    <x v="9"/>
    <x v="1"/>
    <s v="N"/>
    <x v="2"/>
    <x v="2"/>
    <x v="0"/>
    <x v="1"/>
    <n v="16"/>
    <s v="Won By 16 Runs"/>
    <s v="NA"/>
    <x v="42"/>
    <n v="0"/>
  </r>
  <r>
    <n v="1304072"/>
    <s v="Mumbai"/>
    <d v="2022-04-16T00:00:00"/>
    <x v="0"/>
    <s v="Lucknow Super Giants"/>
    <s v="Lucknow Super Giants"/>
    <s v="Mumbai Indians"/>
    <s v="Mumbai Indians"/>
    <x v="3"/>
    <x v="3"/>
    <x v="4"/>
    <x v="4"/>
    <x v="1"/>
    <s v="N"/>
    <x v="5"/>
    <x v="5"/>
    <x v="0"/>
    <x v="1"/>
    <n v="18"/>
    <s v="Won By 18 Runs"/>
    <s v="NA"/>
    <x v="36"/>
    <n v="0"/>
  </r>
  <r>
    <n v="1304071"/>
    <s v="Mumbai"/>
    <d v="2022-04-15T00:00:00"/>
    <x v="0"/>
    <s v="Kolkata Knight Riders"/>
    <s v="Kolkata Knight Riders"/>
    <s v="Sunrisers Hyderabad"/>
    <s v="Sunrisers Hyderabad"/>
    <x v="3"/>
    <x v="3"/>
    <x v="3"/>
    <x v="3"/>
    <x v="1"/>
    <s v="N"/>
    <x v="6"/>
    <x v="6"/>
    <x v="1"/>
    <x v="0"/>
    <n v="7"/>
    <s v="Won By 7 Wickets"/>
    <s v="NA"/>
    <x v="9"/>
    <n v="7"/>
  </r>
  <r>
    <n v="1304070"/>
    <s v="Mumbai"/>
    <d v="2022-04-14T00:00:00"/>
    <x v="0"/>
    <s v="Gujarat Titans"/>
    <s v="Gujarat Titans"/>
    <s v="Rajasthan Royals"/>
    <s v="Rajasthan Royals"/>
    <x v="4"/>
    <x v="4"/>
    <x v="0"/>
    <x v="0"/>
    <x v="1"/>
    <s v="N"/>
    <x v="0"/>
    <x v="0"/>
    <x v="0"/>
    <x v="1"/>
    <n v="37"/>
    <s v="Won By 37 Runs"/>
    <s v="NA"/>
    <x v="0"/>
    <n v="0"/>
  </r>
  <r>
    <n v="1304069"/>
    <s v="Pune"/>
    <d v="2022-04-13T00:00:00"/>
    <x v="0"/>
    <s v="Punjab Kings"/>
    <s v="Punjab Kings"/>
    <s v="Mumbai Indians"/>
    <s v="Mumbai Indians"/>
    <x v="5"/>
    <x v="5"/>
    <x v="4"/>
    <x v="4"/>
    <x v="1"/>
    <s v="N"/>
    <x v="3"/>
    <x v="3"/>
    <x v="0"/>
    <x v="1"/>
    <n v="12"/>
    <s v="Won By 12 Runs"/>
    <s v="NA"/>
    <x v="43"/>
    <n v="0"/>
  </r>
  <r>
    <n v="1304068"/>
    <s v="Mumbai"/>
    <d v="2022-04-12T00:00:00"/>
    <x v="0"/>
    <s v="Chennai Super Kings"/>
    <s v="Chennai Super Kings"/>
    <s v="Royal Challengers Bangalore"/>
    <s v="Royal Challengers Bangalore"/>
    <x v="4"/>
    <x v="4"/>
    <x v="8"/>
    <x v="8"/>
    <x v="1"/>
    <s v="N"/>
    <x v="9"/>
    <x v="9"/>
    <x v="0"/>
    <x v="1"/>
    <n v="23"/>
    <s v="Won By 23 Runs"/>
    <s v="NA"/>
    <x v="44"/>
    <n v="0"/>
  </r>
  <r>
    <n v="1304067"/>
    <s v="Mumbai"/>
    <d v="2022-04-11T00:00:00"/>
    <x v="0"/>
    <s v="Gujarat Titans"/>
    <s v="Gujarat Titans"/>
    <s v="Sunrisers Hyderabad"/>
    <s v="Sunrisers Hyderabad"/>
    <x v="4"/>
    <x v="4"/>
    <x v="3"/>
    <x v="3"/>
    <x v="1"/>
    <s v="N"/>
    <x v="6"/>
    <x v="6"/>
    <x v="1"/>
    <x v="0"/>
    <n v="8"/>
    <s v="Won By 8 Wickets"/>
    <s v="NA"/>
    <x v="45"/>
    <n v="8"/>
  </r>
  <r>
    <n v="1304066"/>
    <s v="Mumbai"/>
    <d v="2022-04-10T00:00:00"/>
    <x v="0"/>
    <s v="Rajasthan Royals"/>
    <s v="Rajasthan Royals"/>
    <s v="Lucknow Super Giants"/>
    <s v="Lucknow Super Giants"/>
    <x v="2"/>
    <x v="2"/>
    <x v="1"/>
    <x v="1"/>
    <x v="1"/>
    <s v="N"/>
    <x v="1"/>
    <x v="1"/>
    <x v="0"/>
    <x v="1"/>
    <n v="3"/>
    <s v="Won By 3 Runs"/>
    <s v="NA"/>
    <x v="41"/>
    <n v="0"/>
  </r>
  <r>
    <n v="1304065"/>
    <s v="Mumbai"/>
    <d v="2022-04-10T00:00:00"/>
    <x v="0"/>
    <s v="Delhi Capitals"/>
    <s v="Delhi Capitals"/>
    <s v="Kolkata Knight Riders"/>
    <s v="Kolkata Knight Riders"/>
    <x v="3"/>
    <x v="3"/>
    <x v="7"/>
    <x v="7"/>
    <x v="1"/>
    <s v="N"/>
    <x v="7"/>
    <x v="7"/>
    <x v="0"/>
    <x v="1"/>
    <n v="44"/>
    <s v="Won By 44 Runs"/>
    <s v="NA"/>
    <x v="32"/>
    <n v="0"/>
  </r>
  <r>
    <n v="1304064"/>
    <s v="Pune"/>
    <d v="2022-04-09T00:00:00"/>
    <x v="0"/>
    <s v="Mumbai Indians"/>
    <s v="Mumbai Indians"/>
    <s v="Royal Challengers Bangalore"/>
    <s v="Royal Challengers Bangalore"/>
    <x v="5"/>
    <x v="5"/>
    <x v="8"/>
    <x v="8"/>
    <x v="1"/>
    <s v="N"/>
    <x v="2"/>
    <x v="2"/>
    <x v="1"/>
    <x v="0"/>
    <n v="7"/>
    <s v="Won By 7 Wickets"/>
    <s v="NA"/>
    <x v="46"/>
    <n v="7"/>
  </r>
  <r>
    <n v="1304063"/>
    <s v="Mumbai"/>
    <d v="2022-04-09T00:00:00"/>
    <x v="0"/>
    <s v="Chennai Super Kings"/>
    <s v="Chennai Super Kings"/>
    <s v="Sunrisers Hyderabad"/>
    <s v="Sunrisers Hyderabad"/>
    <x v="4"/>
    <x v="4"/>
    <x v="3"/>
    <x v="3"/>
    <x v="1"/>
    <s v="N"/>
    <x v="6"/>
    <x v="6"/>
    <x v="1"/>
    <x v="0"/>
    <n v="8"/>
    <s v="Won By 8 Wickets"/>
    <s v="NA"/>
    <x v="47"/>
    <n v="8"/>
  </r>
  <r>
    <n v="1304062"/>
    <s v="Mumbai"/>
    <d v="2022-04-08T00:00:00"/>
    <x v="0"/>
    <s v="Punjab Kings"/>
    <s v="Punjab Kings"/>
    <s v="Gujarat Titans"/>
    <s v="Gujarat Titans"/>
    <x v="3"/>
    <x v="3"/>
    <x v="2"/>
    <x v="2"/>
    <x v="1"/>
    <s v="N"/>
    <x v="0"/>
    <x v="0"/>
    <x v="1"/>
    <x v="0"/>
    <n v="6"/>
    <s v="Won By 6 Wickets"/>
    <s v="NA"/>
    <x v="17"/>
    <n v="6"/>
  </r>
  <r>
    <n v="1304061"/>
    <s v="Mumbai"/>
    <d v="2022-04-07T00:00:00"/>
    <x v="0"/>
    <s v="Delhi Capitals"/>
    <s v="Delhi Capitals"/>
    <s v="Lucknow Super Giants"/>
    <s v="Lucknow Super Giants"/>
    <x v="4"/>
    <x v="4"/>
    <x v="1"/>
    <x v="1"/>
    <x v="1"/>
    <s v="N"/>
    <x v="5"/>
    <x v="5"/>
    <x v="1"/>
    <x v="0"/>
    <n v="6"/>
    <s v="Won By 6 Wickets"/>
    <s v="NA"/>
    <x v="8"/>
    <n v="6"/>
  </r>
  <r>
    <n v="1304060"/>
    <s v="Pune"/>
    <d v="2022-04-06T00:00:00"/>
    <x v="0"/>
    <s v="Mumbai Indians"/>
    <s v="Mumbai Indians"/>
    <s v="Kolkata Knight Riders"/>
    <s v="Kolkata Knight Riders"/>
    <x v="5"/>
    <x v="5"/>
    <x v="7"/>
    <x v="7"/>
    <x v="1"/>
    <s v="N"/>
    <x v="8"/>
    <x v="8"/>
    <x v="1"/>
    <x v="0"/>
    <n v="5"/>
    <s v="Won By 5 Wickets"/>
    <s v="NA"/>
    <x v="48"/>
    <n v="5"/>
  </r>
  <r>
    <n v="1304059"/>
    <s v="Mumbai"/>
    <d v="2022-04-05T00:00:00"/>
    <x v="0"/>
    <s v="Rajasthan Royals"/>
    <s v="Rajasthan Royals"/>
    <s v="Royal Challengers Bangalore"/>
    <s v="Royal Challengers Bangalore"/>
    <x v="2"/>
    <x v="2"/>
    <x v="8"/>
    <x v="8"/>
    <x v="1"/>
    <s v="N"/>
    <x v="2"/>
    <x v="2"/>
    <x v="1"/>
    <x v="0"/>
    <n v="4"/>
    <s v="Won By 4 Wickets"/>
    <s v="NA"/>
    <x v="42"/>
    <n v="4"/>
  </r>
  <r>
    <n v="1304058"/>
    <s v="Mumbai"/>
    <d v="2022-04-04T00:00:00"/>
    <x v="0"/>
    <s v="Lucknow Super Giants"/>
    <s v="Lucknow Super Giants"/>
    <s v="Sunrisers Hyderabad"/>
    <s v="Sunrisers Hyderabad"/>
    <x v="4"/>
    <x v="4"/>
    <x v="3"/>
    <x v="3"/>
    <x v="1"/>
    <s v="N"/>
    <x v="5"/>
    <x v="5"/>
    <x v="0"/>
    <x v="1"/>
    <n v="12"/>
    <s v="Won By 12 Runs"/>
    <s v="NA"/>
    <x v="20"/>
    <n v="0"/>
  </r>
  <r>
    <n v="1304057"/>
    <s v="Mumbai"/>
    <d v="2022-04-03T00:00:00"/>
    <x v="0"/>
    <s v="Punjab Kings"/>
    <s v="Punjab Kings"/>
    <s v="Chennai Super Kings"/>
    <s v="Chennai Super Kings"/>
    <x v="3"/>
    <x v="3"/>
    <x v="5"/>
    <x v="5"/>
    <x v="1"/>
    <s v="N"/>
    <x v="3"/>
    <x v="3"/>
    <x v="0"/>
    <x v="1"/>
    <n v="54"/>
    <s v="Won By 54 Runs"/>
    <s v="NA"/>
    <x v="49"/>
    <n v="0"/>
  </r>
  <r>
    <n v="1304056"/>
    <s v="Pune"/>
    <d v="2022-04-02T00:00:00"/>
    <x v="0"/>
    <s v="Gujarat Titans"/>
    <s v="Gujarat Titans"/>
    <s v="Delhi Capitals"/>
    <s v="Delhi Capitals"/>
    <x v="5"/>
    <x v="5"/>
    <x v="9"/>
    <x v="9"/>
    <x v="1"/>
    <s v="N"/>
    <x v="0"/>
    <x v="0"/>
    <x v="0"/>
    <x v="1"/>
    <n v="14"/>
    <s v="Won By 14 Runs"/>
    <s v="NA"/>
    <x v="50"/>
    <n v="0"/>
  </r>
  <r>
    <n v="1304055"/>
    <s v="Mumbai"/>
    <d v="2022-04-02T00:00:00"/>
    <x v="0"/>
    <s v="Rajasthan Royals"/>
    <s v="Rajasthan Royals"/>
    <s v="Mumbai Indians"/>
    <s v="Mumbai Indians"/>
    <x v="4"/>
    <x v="4"/>
    <x v="4"/>
    <x v="4"/>
    <x v="1"/>
    <s v="N"/>
    <x v="1"/>
    <x v="1"/>
    <x v="0"/>
    <x v="1"/>
    <n v="23"/>
    <s v="Won By 23 Runs"/>
    <s v="NA"/>
    <x v="1"/>
    <n v="0"/>
  </r>
  <r>
    <n v="1304054"/>
    <s v="Mumbai"/>
    <d v="2022-04-01T00:00:00"/>
    <x v="0"/>
    <s v="Punjab Kings"/>
    <s v="Punjab Kings"/>
    <s v="Kolkata Knight Riders"/>
    <s v="Kolkata Knight Riders"/>
    <x v="2"/>
    <x v="2"/>
    <x v="7"/>
    <x v="7"/>
    <x v="1"/>
    <s v="N"/>
    <x v="8"/>
    <x v="8"/>
    <x v="1"/>
    <x v="0"/>
    <n v="6"/>
    <s v="Won By 6 Wickets"/>
    <s v="NA"/>
    <x v="51"/>
    <n v="6"/>
  </r>
  <r>
    <n v="1304053"/>
    <s v="Mumbai"/>
    <d v="2022-03-31T00:00:00"/>
    <x v="0"/>
    <s v="Chennai Super Kings"/>
    <s v="Chennai Super Kings"/>
    <s v="Lucknow Super Giants"/>
    <s v="Lucknow Super Giants"/>
    <x v="3"/>
    <x v="3"/>
    <x v="1"/>
    <x v="1"/>
    <x v="1"/>
    <s v="N"/>
    <x v="5"/>
    <x v="5"/>
    <x v="1"/>
    <x v="0"/>
    <n v="6"/>
    <s v="Won By 6 Wickets"/>
    <s v="NA"/>
    <x v="52"/>
    <n v="6"/>
  </r>
  <r>
    <n v="1304052"/>
    <s v="Mumbai"/>
    <d v="2022-03-30T00:00:00"/>
    <x v="0"/>
    <s v="Kolkata Knight Riders"/>
    <s v="Kolkata Knight Riders"/>
    <s v="Royal Challengers Bangalore"/>
    <s v="Royal Challengers Bangalore"/>
    <x v="4"/>
    <x v="4"/>
    <x v="8"/>
    <x v="8"/>
    <x v="1"/>
    <s v="N"/>
    <x v="2"/>
    <x v="2"/>
    <x v="1"/>
    <x v="0"/>
    <n v="3"/>
    <s v="Won By 3 Wickets"/>
    <s v="NA"/>
    <x v="19"/>
    <n v="3"/>
  </r>
  <r>
    <n v="1304051"/>
    <s v="Pune"/>
    <d v="2022-03-29T00:00:00"/>
    <x v="0"/>
    <s v="Rajasthan Royals"/>
    <s v="Rajasthan Royals"/>
    <s v="Sunrisers Hyderabad"/>
    <s v="Sunrisers Hyderabad"/>
    <x v="5"/>
    <x v="5"/>
    <x v="3"/>
    <x v="3"/>
    <x v="1"/>
    <s v="N"/>
    <x v="1"/>
    <x v="1"/>
    <x v="0"/>
    <x v="1"/>
    <n v="61"/>
    <s v="Won By 61 Runs"/>
    <s v="NA"/>
    <x v="53"/>
    <n v="0"/>
  </r>
  <r>
    <n v="1304050"/>
    <s v="Mumbai"/>
    <d v="2022-03-28T00:00:00"/>
    <x v="0"/>
    <s v="Lucknow Super Giants"/>
    <s v="Lucknow Super Giants"/>
    <s v="Gujarat Titans"/>
    <s v="Gujarat Titans"/>
    <x v="2"/>
    <x v="2"/>
    <x v="2"/>
    <x v="2"/>
    <x v="1"/>
    <s v="N"/>
    <x v="0"/>
    <x v="0"/>
    <x v="1"/>
    <x v="0"/>
    <n v="5"/>
    <s v="Won By 5 Wickets"/>
    <s v="NA"/>
    <x v="54"/>
    <n v="5"/>
  </r>
  <r>
    <n v="1304049"/>
    <s v="Mumbai"/>
    <d v="2022-03-27T00:00:00"/>
    <x v="0"/>
    <s v="Royal Challengers Bangalore"/>
    <s v="Royal Challengers Bangalore"/>
    <s v="Punjab Kings"/>
    <s v="Punjab Kings"/>
    <x v="4"/>
    <x v="4"/>
    <x v="6"/>
    <x v="6"/>
    <x v="1"/>
    <s v="N"/>
    <x v="3"/>
    <x v="3"/>
    <x v="1"/>
    <x v="0"/>
    <n v="5"/>
    <s v="Won By 5 Wickets"/>
    <s v="NA"/>
    <x v="55"/>
    <n v="5"/>
  </r>
  <r>
    <n v="1304048"/>
    <s v="Mumbai"/>
    <d v="2022-03-27T00:00:00"/>
    <x v="0"/>
    <s v="Mumbai Indians"/>
    <s v="Mumbai Indians"/>
    <s v="Delhi Capitals"/>
    <s v="Delhi Capitals"/>
    <x v="3"/>
    <x v="3"/>
    <x v="9"/>
    <x v="9"/>
    <x v="1"/>
    <s v="N"/>
    <x v="7"/>
    <x v="7"/>
    <x v="1"/>
    <x v="0"/>
    <n v="4"/>
    <s v="Won By 4 Wickets"/>
    <s v="NA"/>
    <x v="32"/>
    <n v="4"/>
  </r>
  <r>
    <n v="1304047"/>
    <s v="Mumbai"/>
    <d v="2022-03-26T00:00:00"/>
    <x v="0"/>
    <s v="Chennai Super Kings"/>
    <s v="Chennai Super Kings"/>
    <s v="Kolkata Knight Riders"/>
    <s v="Kolkata Knight Riders"/>
    <x v="2"/>
    <x v="2"/>
    <x v="7"/>
    <x v="7"/>
    <x v="1"/>
    <s v="N"/>
    <x v="8"/>
    <x v="8"/>
    <x v="1"/>
    <x v="0"/>
    <n v="6"/>
    <s v="Won By 6 Wickets"/>
    <s v="NA"/>
    <x v="51"/>
    <n v="6"/>
  </r>
  <r>
    <n v="1254117"/>
    <s v="Dubai"/>
    <d v="2021-10-15T00:00:00"/>
    <x v="1"/>
    <s v="Chennai Super Kings"/>
    <s v="Chennai Super Kings"/>
    <s v="Kolkata Knight Riders"/>
    <s v="Kolkata Knight Riders"/>
    <x v="6"/>
    <x v="6"/>
    <x v="7"/>
    <x v="7"/>
    <x v="1"/>
    <s v="N"/>
    <x v="9"/>
    <x v="9"/>
    <x v="0"/>
    <x v="1"/>
    <n v="27"/>
    <s v="Won By 27 Runs"/>
    <s v="NA"/>
    <x v="40"/>
    <n v="0"/>
  </r>
  <r>
    <n v="1254116"/>
    <s v="Sharjah"/>
    <d v="2021-10-13T00:00:00"/>
    <x v="1"/>
    <s v="Delhi Capitals"/>
    <s v="Delhi Capitals"/>
    <s v="Kolkata Knight Riders"/>
    <s v="Kolkata Knight Riders"/>
    <x v="7"/>
    <x v="7"/>
    <x v="7"/>
    <x v="7"/>
    <x v="1"/>
    <s v="N"/>
    <x v="8"/>
    <x v="8"/>
    <x v="1"/>
    <x v="0"/>
    <n v="3"/>
    <s v="Won By 3 Wickets"/>
    <s v="NA"/>
    <x v="56"/>
    <n v="3"/>
  </r>
  <r>
    <n v="1254115"/>
    <s v="Sharjah"/>
    <d v="2021-10-11T00:00:00"/>
    <x v="1"/>
    <s v="Royal Challengers Bangalore"/>
    <s v="Royal Challengers Bangalore"/>
    <s v="Kolkata Knight Riders"/>
    <s v="Kolkata Knight Riders"/>
    <x v="7"/>
    <x v="7"/>
    <x v="8"/>
    <x v="8"/>
    <x v="0"/>
    <s v="N"/>
    <x v="8"/>
    <x v="8"/>
    <x v="0"/>
    <x v="0"/>
    <n v="4"/>
    <s v="Won By 4 Wickets"/>
    <s v="NA"/>
    <x v="57"/>
    <n v="4"/>
  </r>
  <r>
    <n v="1254114"/>
    <s v="Dubai"/>
    <d v="2021-10-10T00:00:00"/>
    <x v="1"/>
    <s v="Delhi Capitals"/>
    <s v="Delhi Capitals"/>
    <s v="Chennai Super Kings"/>
    <s v="Chennai Super Kings"/>
    <x v="6"/>
    <x v="6"/>
    <x v="5"/>
    <x v="5"/>
    <x v="1"/>
    <s v="N"/>
    <x v="9"/>
    <x v="9"/>
    <x v="1"/>
    <x v="0"/>
    <n v="4"/>
    <s v="Won By 4 Wickets"/>
    <s v="NA"/>
    <x v="27"/>
    <n v="4"/>
  </r>
  <r>
    <n v="1254101"/>
    <s v="Dubai"/>
    <d v="2021-10-08T00:00:00"/>
    <x v="1"/>
    <s v="Delhi Capitals"/>
    <s v="Delhi Capitals"/>
    <s v="Royal Challengers Bangalore"/>
    <s v="Royal Challengers Bangalore"/>
    <x v="6"/>
    <x v="6"/>
    <x v="8"/>
    <x v="8"/>
    <x v="1"/>
    <s v="N"/>
    <x v="2"/>
    <x v="2"/>
    <x v="1"/>
    <x v="0"/>
    <n v="7"/>
    <s v="Won By 7 Wickets"/>
    <s v="NA"/>
    <x v="58"/>
    <n v="7"/>
  </r>
  <r>
    <n v="1254088"/>
    <s v="Abu Dhabi"/>
    <d v="2021-10-08T00:00:00"/>
    <x v="1"/>
    <s v="Mumbai Indians"/>
    <s v="Mumbai Indians"/>
    <s v="Sunrisers Hyderabad"/>
    <s v="Sunrisers Hyderabad"/>
    <x v="8"/>
    <x v="8"/>
    <x v="4"/>
    <x v="4"/>
    <x v="0"/>
    <s v="N"/>
    <x v="4"/>
    <x v="4"/>
    <x v="1"/>
    <x v="1"/>
    <n v="42"/>
    <s v="Won By 42 Runs"/>
    <s v="NA"/>
    <x v="59"/>
    <n v="0"/>
  </r>
  <r>
    <n v="1254106"/>
    <s v="Sharjah"/>
    <d v="2021-10-07T00:00:00"/>
    <x v="1"/>
    <s v="Kolkata Knight Riders"/>
    <s v="Kolkata Knight Riders"/>
    <s v="Rajasthan Royals"/>
    <s v="Rajasthan Royals"/>
    <x v="7"/>
    <x v="7"/>
    <x v="0"/>
    <x v="0"/>
    <x v="1"/>
    <s v="N"/>
    <x v="8"/>
    <x v="8"/>
    <x v="0"/>
    <x v="1"/>
    <n v="86"/>
    <s v="Won By 86 Runs"/>
    <s v="NA"/>
    <x v="60"/>
    <n v="0"/>
  </r>
  <r>
    <n v="1254094"/>
    <s v="Dubai"/>
    <d v="2021-10-07T00:00:00"/>
    <x v="1"/>
    <s v="Chennai Super Kings"/>
    <s v="Chennai Super Kings"/>
    <s v="Punjab Kings"/>
    <s v="Punjab Kings"/>
    <x v="6"/>
    <x v="6"/>
    <x v="6"/>
    <x v="6"/>
    <x v="1"/>
    <s v="N"/>
    <x v="3"/>
    <x v="3"/>
    <x v="1"/>
    <x v="0"/>
    <n v="6"/>
    <s v="Won By 6 Wickets"/>
    <s v="NA"/>
    <x v="36"/>
    <n v="6"/>
  </r>
  <r>
    <n v="1254095"/>
    <s v="Abu Dhabi"/>
    <d v="2021-10-06T00:00:00"/>
    <x v="1"/>
    <s v="Sunrisers Hyderabad"/>
    <s v="Sunrisers Hyderabad"/>
    <s v="Royal Challengers Bangalore"/>
    <s v="Royal Challengers Bangalore"/>
    <x v="8"/>
    <x v="8"/>
    <x v="8"/>
    <x v="8"/>
    <x v="1"/>
    <s v="N"/>
    <x v="6"/>
    <x v="6"/>
    <x v="0"/>
    <x v="1"/>
    <n v="4"/>
    <s v="Won By 4 Runs"/>
    <s v="NA"/>
    <x v="45"/>
    <n v="0"/>
  </r>
  <r>
    <n v="1254093"/>
    <s v="Sharjah"/>
    <d v="2021-10-05T00:00:00"/>
    <x v="1"/>
    <s v="Rajasthan Royals"/>
    <s v="Rajasthan Royals"/>
    <s v="Mumbai Indians"/>
    <s v="Mumbai Indians"/>
    <x v="7"/>
    <x v="7"/>
    <x v="4"/>
    <x v="4"/>
    <x v="1"/>
    <s v="N"/>
    <x v="4"/>
    <x v="4"/>
    <x v="1"/>
    <x v="0"/>
    <n v="8"/>
    <s v="Won By 8 Wickets"/>
    <s v="NA"/>
    <x v="61"/>
    <n v="8"/>
  </r>
  <r>
    <n v="1254110"/>
    <s v="Dubai"/>
    <d v="2021-10-04T00:00:00"/>
    <x v="1"/>
    <s v="Chennai Super Kings"/>
    <s v="Chennai Super Kings"/>
    <s v="Delhi Capitals"/>
    <s v="Delhi Capitals"/>
    <x v="6"/>
    <x v="6"/>
    <x v="9"/>
    <x v="9"/>
    <x v="1"/>
    <s v="N"/>
    <x v="7"/>
    <x v="7"/>
    <x v="1"/>
    <x v="0"/>
    <n v="3"/>
    <s v="Won By 3 Wickets"/>
    <s v="NA"/>
    <x v="62"/>
    <n v="3"/>
  </r>
  <r>
    <n v="1254090"/>
    <s v="Sharjah"/>
    <d v="2021-10-03T00:00:00"/>
    <x v="1"/>
    <s v="Royal Challengers Bangalore"/>
    <s v="Royal Challengers Bangalore"/>
    <s v="Punjab Kings"/>
    <s v="Punjab Kings"/>
    <x v="7"/>
    <x v="7"/>
    <x v="8"/>
    <x v="8"/>
    <x v="0"/>
    <s v="N"/>
    <x v="2"/>
    <x v="2"/>
    <x v="1"/>
    <x v="1"/>
    <n v="6"/>
    <s v="Won By 6 Runs"/>
    <s v="NA"/>
    <x v="63"/>
    <n v="0"/>
  </r>
  <r>
    <n v="1254109"/>
    <s v="Dubai"/>
    <d v="2021-10-03T00:00:00"/>
    <x v="1"/>
    <s v="Sunrisers Hyderabad"/>
    <s v="Sunrisers Hyderabad"/>
    <s v="Kolkata Knight Riders"/>
    <s v="Kolkata Knight Riders"/>
    <x v="6"/>
    <x v="6"/>
    <x v="3"/>
    <x v="3"/>
    <x v="0"/>
    <s v="N"/>
    <x v="8"/>
    <x v="8"/>
    <x v="0"/>
    <x v="0"/>
    <n v="6"/>
    <s v="Won By 6 Wickets"/>
    <s v="NA"/>
    <x v="17"/>
    <n v="6"/>
  </r>
  <r>
    <n v="1254112"/>
    <s v="Sharjah"/>
    <d v="2021-10-02T00:00:00"/>
    <x v="1"/>
    <s v="Mumbai Indians"/>
    <s v="Mumbai Indians"/>
    <s v="Delhi Capitals"/>
    <s v="Delhi Capitals"/>
    <x v="7"/>
    <x v="7"/>
    <x v="9"/>
    <x v="9"/>
    <x v="1"/>
    <s v="N"/>
    <x v="7"/>
    <x v="7"/>
    <x v="1"/>
    <x v="0"/>
    <n v="4"/>
    <s v="Won By 4 Wickets"/>
    <s v="NA"/>
    <x v="62"/>
    <n v="4"/>
  </r>
  <r>
    <n v="1254089"/>
    <s v="Abu Dhabi"/>
    <d v="2021-10-02T00:00:00"/>
    <x v="1"/>
    <s v="Chennai Super Kings"/>
    <s v="Chennai Super Kings"/>
    <s v="Rajasthan Royals"/>
    <s v="Rajasthan Royals"/>
    <x v="8"/>
    <x v="8"/>
    <x v="0"/>
    <x v="0"/>
    <x v="1"/>
    <s v="N"/>
    <x v="1"/>
    <x v="1"/>
    <x v="1"/>
    <x v="0"/>
    <n v="7"/>
    <s v="Won By 7 Wickets"/>
    <s v="NA"/>
    <x v="27"/>
    <n v="7"/>
  </r>
  <r>
    <m/>
    <s v="Dubai"/>
    <d v="2021-10-01T00:00:00"/>
    <x v="1"/>
    <s v="Kolkata Knight Riders"/>
    <s v="Kolkata Knight Riders"/>
    <s v="Punjab Kings"/>
    <s v="Punjab Kings"/>
    <x v="6"/>
    <x v="6"/>
    <x v="6"/>
    <x v="6"/>
    <x v="1"/>
    <s v="N"/>
    <x v="3"/>
    <x v="3"/>
    <x v="1"/>
    <x v="0"/>
    <n v="5"/>
    <s v="Won By 5 Wickets"/>
    <s v="NA"/>
    <x v="36"/>
    <n v="5"/>
  </r>
  <r>
    <n v="1254091"/>
    <s v="Sharjah"/>
    <d v="2021-09-30T00:00:00"/>
    <x v="1"/>
    <s v="Sunrisers Hyderabad"/>
    <s v="Sunrisers Hyderabad"/>
    <s v="Chennai Super Kings"/>
    <s v="Chennai Super Kings"/>
    <x v="7"/>
    <x v="7"/>
    <x v="5"/>
    <x v="5"/>
    <x v="1"/>
    <s v="N"/>
    <x v="9"/>
    <x v="9"/>
    <x v="1"/>
    <x v="0"/>
    <n v="6"/>
    <s v="Won By 6 Wickets"/>
    <s v="NA"/>
    <x v="64"/>
    <n v="6"/>
  </r>
  <r>
    <n v="1254103"/>
    <s v="Dubai"/>
    <d v="2021-09-29T00:00:00"/>
    <x v="1"/>
    <s v="Rajasthan Royals"/>
    <s v="Rajasthan Royals"/>
    <s v="Royal Challengers Bangalore"/>
    <s v="Royal Challengers Bangalore"/>
    <x v="6"/>
    <x v="6"/>
    <x v="8"/>
    <x v="8"/>
    <x v="1"/>
    <s v="N"/>
    <x v="2"/>
    <x v="2"/>
    <x v="1"/>
    <x v="0"/>
    <n v="7"/>
    <s v="Won By 7 Wickets"/>
    <s v="NA"/>
    <x v="41"/>
    <n v="7"/>
  </r>
  <r>
    <n v="1254099"/>
    <s v="Abu Dhabi"/>
    <d v="2021-09-28T00:00:00"/>
    <x v="1"/>
    <s v="Punjab Kings"/>
    <s v="Punjab Kings"/>
    <s v="Mumbai Indians"/>
    <s v="Mumbai Indians"/>
    <x v="8"/>
    <x v="8"/>
    <x v="4"/>
    <x v="4"/>
    <x v="1"/>
    <s v="N"/>
    <x v="4"/>
    <x v="4"/>
    <x v="1"/>
    <x v="0"/>
    <n v="6"/>
    <s v="Won By 6 Wickets"/>
    <s v="NA"/>
    <x v="65"/>
    <n v="6"/>
  </r>
  <r>
    <n v="1254092"/>
    <s v="Sharjah"/>
    <d v="2021-09-28T00:00:00"/>
    <x v="1"/>
    <s v="Delhi Capitals"/>
    <s v="Delhi Capitals"/>
    <s v="Kolkata Knight Riders"/>
    <s v="Kolkata Knight Riders"/>
    <x v="7"/>
    <x v="7"/>
    <x v="7"/>
    <x v="7"/>
    <x v="1"/>
    <s v="N"/>
    <x v="8"/>
    <x v="8"/>
    <x v="1"/>
    <x v="0"/>
    <n v="3"/>
    <s v="Won By 3 Wickets"/>
    <s v="NA"/>
    <x v="57"/>
    <n v="3"/>
  </r>
  <r>
    <n v="1254100"/>
    <s v="Dubai"/>
    <d v="2021-09-27T00:00:00"/>
    <x v="1"/>
    <s v="Rajasthan Royals"/>
    <s v="Rajasthan Royals"/>
    <s v="Sunrisers Hyderabad"/>
    <s v="Sunrisers Hyderabad"/>
    <x v="6"/>
    <x v="6"/>
    <x v="0"/>
    <x v="0"/>
    <x v="0"/>
    <s v="N"/>
    <x v="6"/>
    <x v="6"/>
    <x v="0"/>
    <x v="0"/>
    <n v="7"/>
    <s v="Won By 7 Wickets"/>
    <s v="NA"/>
    <x v="66"/>
    <n v="7"/>
  </r>
  <r>
    <n v="1254098"/>
    <s v="Abu Dhabi"/>
    <d v="2021-09-26T00:00:00"/>
    <x v="1"/>
    <s v="Kolkata Knight Riders"/>
    <s v="Kolkata Knight Riders"/>
    <s v="Chennai Super Kings"/>
    <s v="Chennai Super Kings"/>
    <x v="8"/>
    <x v="8"/>
    <x v="7"/>
    <x v="7"/>
    <x v="0"/>
    <s v="N"/>
    <x v="9"/>
    <x v="9"/>
    <x v="0"/>
    <x v="0"/>
    <n v="2"/>
    <s v="Won By 2 Wickets"/>
    <s v="NA"/>
    <x v="67"/>
    <n v="2"/>
  </r>
  <r>
    <n v="1254108"/>
    <s v="Dubai"/>
    <d v="2021-09-26T00:00:00"/>
    <x v="1"/>
    <s v="Royal Challengers Bangalore"/>
    <s v="Royal Challengers Bangalore"/>
    <s v="Mumbai Indians"/>
    <s v="Mumbai Indians"/>
    <x v="6"/>
    <x v="6"/>
    <x v="4"/>
    <x v="4"/>
    <x v="1"/>
    <s v="N"/>
    <x v="2"/>
    <x v="2"/>
    <x v="0"/>
    <x v="1"/>
    <n v="54"/>
    <s v="Won By 54 Runs"/>
    <s v="NA"/>
    <x v="63"/>
    <n v="0"/>
  </r>
  <r>
    <n v="1254097"/>
    <s v="Abu Dhabi"/>
    <d v="2021-09-25T00:00:00"/>
    <x v="1"/>
    <s v="Delhi Capitals"/>
    <s v="Delhi Capitals"/>
    <s v="Rajasthan Royals"/>
    <s v="Rajasthan Royals"/>
    <x v="8"/>
    <x v="8"/>
    <x v="0"/>
    <x v="0"/>
    <x v="1"/>
    <s v="N"/>
    <x v="7"/>
    <x v="7"/>
    <x v="0"/>
    <x v="1"/>
    <n v="33"/>
    <s v="Won By 33 Runs"/>
    <s v="NA"/>
    <x v="68"/>
    <n v="0"/>
  </r>
  <r>
    <n v="1254107"/>
    <s v="Sharjah"/>
    <d v="2021-09-25T00:00:00"/>
    <x v="1"/>
    <s v="Punjab Kings"/>
    <s v="Punjab Kings"/>
    <s v="Sunrisers Hyderabad"/>
    <s v="Sunrisers Hyderabad"/>
    <x v="7"/>
    <x v="7"/>
    <x v="3"/>
    <x v="3"/>
    <x v="1"/>
    <s v="N"/>
    <x v="3"/>
    <x v="3"/>
    <x v="0"/>
    <x v="1"/>
    <n v="5"/>
    <s v="Won By 5 Runs"/>
    <s v="NA"/>
    <x v="69"/>
    <n v="0"/>
  </r>
  <r>
    <n v="1254113"/>
    <s v="Sharjah"/>
    <d v="2021-09-24T00:00:00"/>
    <x v="1"/>
    <s v="Royal Challengers Bangalore"/>
    <s v="Royal Challengers Bangalore"/>
    <s v="Chennai Super Kings"/>
    <s v="Chennai Super Kings"/>
    <x v="7"/>
    <x v="7"/>
    <x v="5"/>
    <x v="5"/>
    <x v="1"/>
    <s v="N"/>
    <x v="9"/>
    <x v="9"/>
    <x v="1"/>
    <x v="0"/>
    <n v="6"/>
    <s v="Won By 6 Wickets"/>
    <s v="NA"/>
    <x v="70"/>
    <n v="6"/>
  </r>
  <r>
    <n v="1254096"/>
    <s v="Abu Dhabi"/>
    <d v="2021-09-23T00:00:00"/>
    <x v="1"/>
    <s v="Mumbai Indians"/>
    <s v="Mumbai Indians"/>
    <s v="Kolkata Knight Riders"/>
    <s v="Kolkata Knight Riders"/>
    <x v="8"/>
    <x v="8"/>
    <x v="7"/>
    <x v="7"/>
    <x v="1"/>
    <s v="N"/>
    <x v="8"/>
    <x v="8"/>
    <x v="1"/>
    <x v="0"/>
    <n v="7"/>
    <s v="Won By 7 Wickets"/>
    <s v="NA"/>
    <x v="57"/>
    <n v="7"/>
  </r>
  <r>
    <n v="1254105"/>
    <s v="Dubai"/>
    <d v="2021-09-22T00:00:00"/>
    <x v="1"/>
    <s v="Sunrisers Hyderabad"/>
    <s v="Sunrisers Hyderabad"/>
    <s v="Delhi Capitals"/>
    <s v="Delhi Capitals"/>
    <x v="6"/>
    <x v="6"/>
    <x v="3"/>
    <x v="3"/>
    <x v="0"/>
    <s v="N"/>
    <x v="7"/>
    <x v="7"/>
    <x v="0"/>
    <x v="0"/>
    <n v="8"/>
    <s v="Won By 8 Wickets"/>
    <s v="NA"/>
    <x v="71"/>
    <n v="8"/>
  </r>
  <r>
    <n v="1254111"/>
    <s v="Dubai"/>
    <d v="2021-09-21T00:00:00"/>
    <x v="1"/>
    <s v="Rajasthan Royals"/>
    <s v="Rajasthan Royals"/>
    <s v="Punjab Kings"/>
    <s v="Punjab Kings"/>
    <x v="6"/>
    <x v="6"/>
    <x v="6"/>
    <x v="6"/>
    <x v="1"/>
    <s v="N"/>
    <x v="1"/>
    <x v="1"/>
    <x v="0"/>
    <x v="1"/>
    <n v="2"/>
    <s v="Won By 2 Runs"/>
    <s v="NA"/>
    <x v="72"/>
    <n v="0"/>
  </r>
  <r>
    <n v="1254087"/>
    <s v="Abu Dhabi"/>
    <d v="2021-09-20T00:00:00"/>
    <x v="1"/>
    <s v="Royal Challengers Bangalore"/>
    <s v="Royal Challengers Bangalore"/>
    <s v="Kolkata Knight Riders"/>
    <s v="Kolkata Knight Riders"/>
    <x v="8"/>
    <x v="8"/>
    <x v="8"/>
    <x v="8"/>
    <x v="0"/>
    <s v="N"/>
    <x v="8"/>
    <x v="8"/>
    <x v="0"/>
    <x v="0"/>
    <n v="9"/>
    <s v="Won By 9 Wickets"/>
    <s v="NA"/>
    <x v="73"/>
    <n v="9"/>
  </r>
  <r>
    <n v="1254104"/>
    <s v="Dubai"/>
    <d v="2021-09-19T00:00:00"/>
    <x v="1"/>
    <s v="Chennai Super Kings"/>
    <s v="Chennai Super Kings"/>
    <s v="Mumbai Indians"/>
    <s v="Mumbai Indians"/>
    <x v="6"/>
    <x v="6"/>
    <x v="5"/>
    <x v="5"/>
    <x v="0"/>
    <s v="N"/>
    <x v="9"/>
    <x v="9"/>
    <x v="1"/>
    <x v="1"/>
    <n v="20"/>
    <s v="Won By 20 Runs"/>
    <s v="NA"/>
    <x v="27"/>
    <n v="0"/>
  </r>
  <r>
    <n v="1254086"/>
    <s v="Ahmedabad"/>
    <d v="2021-05-02T00:00:00"/>
    <x v="1"/>
    <s v="Punjab Kings"/>
    <s v="Punjab Kings"/>
    <s v="Delhi Capitals"/>
    <s v="Delhi Capitals"/>
    <x v="0"/>
    <x v="0"/>
    <x v="9"/>
    <x v="9"/>
    <x v="1"/>
    <s v="N"/>
    <x v="7"/>
    <x v="7"/>
    <x v="1"/>
    <x v="0"/>
    <n v="7"/>
    <s v="Won By 7 Wickets"/>
    <s v="NA"/>
    <x v="43"/>
    <n v="7"/>
  </r>
  <r>
    <n v="1254085"/>
    <s v="Delhi"/>
    <d v="2021-05-02T00:00:00"/>
    <x v="1"/>
    <s v="Rajasthan Royals"/>
    <s v="Rajasthan Royals"/>
    <s v="Sunrisers Hyderabad"/>
    <s v="Sunrisers Hyderabad"/>
    <x v="9"/>
    <x v="9"/>
    <x v="3"/>
    <x v="3"/>
    <x v="1"/>
    <s v="N"/>
    <x v="1"/>
    <x v="1"/>
    <x v="0"/>
    <x v="1"/>
    <n v="55"/>
    <s v="Won By 55 Runs"/>
    <s v="NA"/>
    <x v="1"/>
    <n v="0"/>
  </r>
  <r>
    <n v="1254084"/>
    <s v="Delhi"/>
    <d v="2021-05-01T00:00:00"/>
    <x v="1"/>
    <s v="Chennai Super Kings"/>
    <s v="Chennai Super Kings"/>
    <s v="Mumbai Indians"/>
    <s v="Mumbai Indians"/>
    <x v="9"/>
    <x v="9"/>
    <x v="4"/>
    <x v="4"/>
    <x v="1"/>
    <s v="N"/>
    <x v="4"/>
    <x v="4"/>
    <x v="1"/>
    <x v="0"/>
    <n v="4"/>
    <s v="Won By 4 Wickets"/>
    <s v="NA"/>
    <x v="65"/>
    <n v="4"/>
  </r>
  <r>
    <n v="1254083"/>
    <s v="Ahmedabad"/>
    <d v="2021-04-30T00:00:00"/>
    <x v="1"/>
    <s v="Punjab Kings"/>
    <s v="Punjab Kings"/>
    <s v="Royal Challengers Bangalore"/>
    <s v="Royal Challengers Bangalore"/>
    <x v="0"/>
    <x v="0"/>
    <x v="8"/>
    <x v="8"/>
    <x v="1"/>
    <s v="N"/>
    <x v="3"/>
    <x v="3"/>
    <x v="0"/>
    <x v="1"/>
    <n v="34"/>
    <s v="Won By 34 Runs"/>
    <s v="NA"/>
    <x v="4"/>
    <n v="0"/>
  </r>
  <r>
    <n v="1254082"/>
    <s v="Ahmedabad"/>
    <d v="2021-04-29T00:00:00"/>
    <x v="1"/>
    <s v="Kolkata Knight Riders"/>
    <s v="Kolkata Knight Riders"/>
    <s v="Delhi Capitals"/>
    <s v="Delhi Capitals"/>
    <x v="0"/>
    <x v="0"/>
    <x v="9"/>
    <x v="9"/>
    <x v="1"/>
    <s v="N"/>
    <x v="7"/>
    <x v="7"/>
    <x v="1"/>
    <x v="0"/>
    <n v="7"/>
    <s v="Won By 7 Wickets"/>
    <s v="NA"/>
    <x v="74"/>
    <n v="7"/>
  </r>
  <r>
    <n v="1254081"/>
    <s v="Delhi"/>
    <d v="2021-04-29T00:00:00"/>
    <x v="1"/>
    <s v="Rajasthan Royals"/>
    <s v="Rajasthan Royals"/>
    <s v="Mumbai Indians"/>
    <s v="Mumbai Indians"/>
    <x v="9"/>
    <x v="9"/>
    <x v="4"/>
    <x v="4"/>
    <x v="1"/>
    <s v="N"/>
    <x v="4"/>
    <x v="4"/>
    <x v="1"/>
    <x v="0"/>
    <n v="7"/>
    <s v="Won By 7 Wickets"/>
    <s v="NA"/>
    <x v="8"/>
    <n v="7"/>
  </r>
  <r>
    <n v="1254080"/>
    <s v="Delhi"/>
    <d v="2021-04-28T00:00:00"/>
    <x v="1"/>
    <s v="Sunrisers Hyderabad"/>
    <s v="Sunrisers Hyderabad"/>
    <s v="Chennai Super Kings"/>
    <s v="Chennai Super Kings"/>
    <x v="9"/>
    <x v="9"/>
    <x v="3"/>
    <x v="3"/>
    <x v="0"/>
    <s v="N"/>
    <x v="9"/>
    <x v="9"/>
    <x v="0"/>
    <x v="0"/>
    <n v="7"/>
    <s v="Won By 7 Wickets"/>
    <s v="NA"/>
    <x v="27"/>
    <n v="7"/>
  </r>
  <r>
    <n v="1254079"/>
    <s v="Ahmedabad"/>
    <d v="2021-04-27T00:00:00"/>
    <x v="1"/>
    <s v="Royal Challengers Bangalore"/>
    <s v="Royal Challengers Bangalore"/>
    <s v="Delhi Capitals"/>
    <s v="Delhi Capitals"/>
    <x v="0"/>
    <x v="0"/>
    <x v="9"/>
    <x v="9"/>
    <x v="1"/>
    <s v="N"/>
    <x v="2"/>
    <x v="2"/>
    <x v="0"/>
    <x v="1"/>
    <n v="1"/>
    <s v="Won By 1 Runs"/>
    <s v="NA"/>
    <x v="75"/>
    <n v="0"/>
  </r>
  <r>
    <n v="1254078"/>
    <s v="Ahmedabad"/>
    <d v="2021-04-26T00:00:00"/>
    <x v="1"/>
    <s v="Punjab Kings"/>
    <s v="Punjab Kings"/>
    <s v="Kolkata Knight Riders"/>
    <s v="Kolkata Knight Riders"/>
    <x v="0"/>
    <x v="0"/>
    <x v="7"/>
    <x v="7"/>
    <x v="1"/>
    <s v="N"/>
    <x v="8"/>
    <x v="8"/>
    <x v="1"/>
    <x v="0"/>
    <n v="5"/>
    <s v="Won By 5 Wickets"/>
    <s v="NA"/>
    <x v="76"/>
    <n v="5"/>
  </r>
  <r>
    <n v="1254077"/>
    <s v="Chennai"/>
    <d v="2021-04-25T00:00:00"/>
    <x v="1"/>
    <s v="Delhi Capitals"/>
    <s v="Delhi Capitals"/>
    <s v="Sunrisers Hyderabad"/>
    <s v="Sunrisers Hyderabad"/>
    <x v="10"/>
    <x v="10"/>
    <x v="9"/>
    <x v="9"/>
    <x v="0"/>
    <s v="Y"/>
    <x v="7"/>
    <x v="7"/>
    <x v="1"/>
    <x v="2"/>
    <s v="NA"/>
    <s v="Won By NA SuperOver"/>
    <s v="NA"/>
    <x v="74"/>
    <n v="0"/>
  </r>
  <r>
    <n v="1254076"/>
    <s v="Mumbai"/>
    <d v="2021-04-25T00:00:00"/>
    <x v="1"/>
    <s v="Chennai Super Kings"/>
    <s v="Chennai Super Kings"/>
    <s v="Royal Challengers Bangalore"/>
    <s v="Royal Challengers Bangalore"/>
    <x v="2"/>
    <x v="2"/>
    <x v="5"/>
    <x v="5"/>
    <x v="0"/>
    <s v="N"/>
    <x v="9"/>
    <x v="9"/>
    <x v="1"/>
    <x v="1"/>
    <n v="69"/>
    <s v="Won By 69 Runs"/>
    <s v="NA"/>
    <x v="67"/>
    <n v="0"/>
  </r>
  <r>
    <n v="1254075"/>
    <s v="Mumbai"/>
    <d v="2021-04-24T00:00:00"/>
    <x v="1"/>
    <s v="Kolkata Knight Riders"/>
    <s v="Kolkata Knight Riders"/>
    <s v="Rajasthan Royals"/>
    <s v="Rajasthan Royals"/>
    <x v="2"/>
    <x v="2"/>
    <x v="0"/>
    <x v="0"/>
    <x v="1"/>
    <s v="N"/>
    <x v="1"/>
    <x v="1"/>
    <x v="1"/>
    <x v="0"/>
    <n v="6"/>
    <s v="Won By 6 Wickets"/>
    <s v="NA"/>
    <x v="77"/>
    <n v="6"/>
  </r>
  <r>
    <n v="1254074"/>
    <s v="Chennai"/>
    <d v="2021-04-23T00:00:00"/>
    <x v="1"/>
    <s v="Mumbai Indians"/>
    <s v="Mumbai Indians"/>
    <s v="Punjab Kings"/>
    <s v="Punjab Kings"/>
    <x v="10"/>
    <x v="10"/>
    <x v="6"/>
    <x v="6"/>
    <x v="1"/>
    <s v="N"/>
    <x v="3"/>
    <x v="3"/>
    <x v="1"/>
    <x v="0"/>
    <n v="9"/>
    <s v="Won By 9 Wickets"/>
    <s v="NA"/>
    <x v="36"/>
    <n v="9"/>
  </r>
  <r>
    <n v="1254073"/>
    <s v="Mumbai"/>
    <d v="2021-04-22T00:00:00"/>
    <x v="1"/>
    <s v="Rajasthan Royals"/>
    <s v="Rajasthan Royals"/>
    <s v="Royal Challengers Bangalore"/>
    <s v="Royal Challengers Bangalore"/>
    <x v="2"/>
    <x v="2"/>
    <x v="8"/>
    <x v="8"/>
    <x v="1"/>
    <s v="N"/>
    <x v="2"/>
    <x v="2"/>
    <x v="1"/>
    <x v="0"/>
    <n v="10"/>
    <s v="Won By 10 Wickets"/>
    <s v="NA"/>
    <x v="78"/>
    <n v="10"/>
  </r>
  <r>
    <n v="1254072"/>
    <s v="Mumbai"/>
    <d v="2021-04-21T00:00:00"/>
    <x v="1"/>
    <s v="Chennai Super Kings"/>
    <s v="Chennai Super Kings"/>
    <s v="Kolkata Knight Riders"/>
    <s v="Kolkata Knight Riders"/>
    <x v="2"/>
    <x v="2"/>
    <x v="7"/>
    <x v="7"/>
    <x v="1"/>
    <s v="N"/>
    <x v="9"/>
    <x v="9"/>
    <x v="0"/>
    <x v="1"/>
    <n v="18"/>
    <s v="Won By 18 Runs"/>
    <s v="NA"/>
    <x v="40"/>
    <n v="0"/>
  </r>
  <r>
    <n v="1254071"/>
    <s v="Chennai"/>
    <d v="2021-04-21T00:00:00"/>
    <x v="1"/>
    <s v="Punjab Kings"/>
    <s v="Punjab Kings"/>
    <s v="Sunrisers Hyderabad"/>
    <s v="Sunrisers Hyderabad"/>
    <x v="10"/>
    <x v="10"/>
    <x v="6"/>
    <x v="6"/>
    <x v="0"/>
    <s v="N"/>
    <x v="6"/>
    <x v="6"/>
    <x v="0"/>
    <x v="0"/>
    <n v="9"/>
    <s v="Won By 9 Wickets"/>
    <s v="NA"/>
    <x v="14"/>
    <n v="9"/>
  </r>
  <r>
    <n v="1254070"/>
    <s v="Chennai"/>
    <d v="2021-04-20T00:00:00"/>
    <x v="1"/>
    <s v="Mumbai Indians"/>
    <s v="Mumbai Indians"/>
    <s v="Delhi Capitals"/>
    <s v="Delhi Capitals"/>
    <x v="10"/>
    <x v="10"/>
    <x v="4"/>
    <x v="4"/>
    <x v="0"/>
    <s v="N"/>
    <x v="7"/>
    <x v="7"/>
    <x v="0"/>
    <x v="0"/>
    <n v="6"/>
    <s v="Won By 6 Wickets"/>
    <s v="NA"/>
    <x v="79"/>
    <n v="6"/>
  </r>
  <r>
    <n v="1254069"/>
    <s v="Mumbai"/>
    <d v="2021-04-19T00:00:00"/>
    <x v="1"/>
    <s v="Chennai Super Kings"/>
    <s v="Chennai Super Kings"/>
    <s v="Rajasthan Royals"/>
    <s v="Rajasthan Royals"/>
    <x v="2"/>
    <x v="2"/>
    <x v="0"/>
    <x v="0"/>
    <x v="1"/>
    <s v="N"/>
    <x v="9"/>
    <x v="9"/>
    <x v="0"/>
    <x v="1"/>
    <n v="45"/>
    <s v="Won By 45 Runs"/>
    <s v="NA"/>
    <x v="80"/>
    <n v="0"/>
  </r>
  <r>
    <n v="1254068"/>
    <s v="Mumbai"/>
    <d v="2021-04-18T00:00:00"/>
    <x v="1"/>
    <s v="Punjab Kings"/>
    <s v="Punjab Kings"/>
    <s v="Delhi Capitals"/>
    <s v="Delhi Capitals"/>
    <x v="2"/>
    <x v="2"/>
    <x v="9"/>
    <x v="9"/>
    <x v="1"/>
    <s v="N"/>
    <x v="7"/>
    <x v="7"/>
    <x v="1"/>
    <x v="0"/>
    <n v="6"/>
    <s v="Won By 6 Wickets"/>
    <s v="NA"/>
    <x v="35"/>
    <n v="6"/>
  </r>
  <r>
    <n v="1254067"/>
    <s v="Chennai"/>
    <d v="2021-04-18T00:00:00"/>
    <x v="1"/>
    <s v="Royal Challengers Bangalore"/>
    <s v="Royal Challengers Bangalore"/>
    <s v="Kolkata Knight Riders"/>
    <s v="Kolkata Knight Riders"/>
    <x v="10"/>
    <x v="10"/>
    <x v="8"/>
    <x v="8"/>
    <x v="0"/>
    <s v="N"/>
    <x v="2"/>
    <x v="2"/>
    <x v="1"/>
    <x v="1"/>
    <n v="38"/>
    <s v="Won By 38 Runs"/>
    <s v="NA"/>
    <x v="75"/>
    <n v="0"/>
  </r>
  <r>
    <n v="1254066"/>
    <s v="Chennai"/>
    <d v="2021-04-17T00:00:00"/>
    <x v="1"/>
    <s v="Mumbai Indians"/>
    <s v="Mumbai Indians"/>
    <s v="Sunrisers Hyderabad"/>
    <s v="Sunrisers Hyderabad"/>
    <x v="10"/>
    <x v="10"/>
    <x v="4"/>
    <x v="4"/>
    <x v="0"/>
    <s v="N"/>
    <x v="4"/>
    <x v="4"/>
    <x v="1"/>
    <x v="1"/>
    <n v="13"/>
    <s v="Won By 13 Runs"/>
    <s v="NA"/>
    <x v="65"/>
    <n v="0"/>
  </r>
  <r>
    <n v="1254065"/>
    <s v="Mumbai"/>
    <d v="2021-04-16T00:00:00"/>
    <x v="1"/>
    <s v="Punjab Kings"/>
    <s v="Punjab Kings"/>
    <s v="Chennai Super Kings"/>
    <s v="Chennai Super Kings"/>
    <x v="2"/>
    <x v="2"/>
    <x v="5"/>
    <x v="5"/>
    <x v="1"/>
    <s v="N"/>
    <x v="9"/>
    <x v="9"/>
    <x v="1"/>
    <x v="0"/>
    <n v="6"/>
    <s v="Won By 6 Wickets"/>
    <s v="NA"/>
    <x v="81"/>
    <n v="6"/>
  </r>
  <r>
    <n v="1254064"/>
    <s v="Mumbai"/>
    <d v="2021-04-15T00:00:00"/>
    <x v="1"/>
    <s v="Delhi Capitals"/>
    <s v="Delhi Capitals"/>
    <s v="Rajasthan Royals"/>
    <s v="Rajasthan Royals"/>
    <x v="2"/>
    <x v="2"/>
    <x v="0"/>
    <x v="0"/>
    <x v="1"/>
    <s v="N"/>
    <x v="1"/>
    <x v="1"/>
    <x v="1"/>
    <x v="0"/>
    <n v="3"/>
    <s v="Won By 3 Wickets"/>
    <s v="NA"/>
    <x v="82"/>
    <n v="3"/>
  </r>
  <r>
    <n v="1254063"/>
    <s v="Chennai"/>
    <d v="2021-04-14T00:00:00"/>
    <x v="1"/>
    <s v="Royal Challengers Bangalore"/>
    <s v="Royal Challengers Bangalore"/>
    <s v="Sunrisers Hyderabad"/>
    <s v="Sunrisers Hyderabad"/>
    <x v="10"/>
    <x v="10"/>
    <x v="3"/>
    <x v="3"/>
    <x v="1"/>
    <s v="N"/>
    <x v="2"/>
    <x v="2"/>
    <x v="0"/>
    <x v="1"/>
    <n v="6"/>
    <s v="Won By 6 Runs"/>
    <s v="NA"/>
    <x v="63"/>
    <n v="0"/>
  </r>
  <r>
    <n v="1254062"/>
    <s v="Chennai"/>
    <d v="2021-04-13T00:00:00"/>
    <x v="1"/>
    <s v="Mumbai Indians"/>
    <s v="Mumbai Indians"/>
    <s v="Kolkata Knight Riders"/>
    <s v="Kolkata Knight Riders"/>
    <x v="10"/>
    <x v="10"/>
    <x v="7"/>
    <x v="7"/>
    <x v="1"/>
    <s v="N"/>
    <x v="4"/>
    <x v="4"/>
    <x v="0"/>
    <x v="1"/>
    <n v="10"/>
    <s v="Won By 10 Runs"/>
    <s v="NA"/>
    <x v="83"/>
    <n v="0"/>
  </r>
  <r>
    <n v="1254061"/>
    <s v="Mumbai"/>
    <d v="2021-04-12T00:00:00"/>
    <x v="1"/>
    <s v="Punjab Kings"/>
    <s v="Punjab Kings"/>
    <s v="Rajasthan Royals"/>
    <s v="Rajasthan Royals"/>
    <x v="2"/>
    <x v="2"/>
    <x v="0"/>
    <x v="0"/>
    <x v="1"/>
    <s v="N"/>
    <x v="3"/>
    <x v="3"/>
    <x v="0"/>
    <x v="1"/>
    <n v="4"/>
    <s v="Won By 4 Runs"/>
    <s v="NA"/>
    <x v="53"/>
    <n v="0"/>
  </r>
  <r>
    <n v="1254060"/>
    <s v="Chennai"/>
    <d v="2021-04-11T00:00:00"/>
    <x v="1"/>
    <s v="Kolkata Knight Riders"/>
    <s v="Kolkata Knight Riders"/>
    <s v="Sunrisers Hyderabad"/>
    <s v="Sunrisers Hyderabad"/>
    <x v="10"/>
    <x v="10"/>
    <x v="3"/>
    <x v="3"/>
    <x v="1"/>
    <s v="N"/>
    <x v="8"/>
    <x v="8"/>
    <x v="0"/>
    <x v="1"/>
    <n v="10"/>
    <s v="Won By 10 Runs"/>
    <s v="NA"/>
    <x v="84"/>
    <n v="0"/>
  </r>
  <r>
    <n v="1254059"/>
    <s v="Mumbai"/>
    <d v="2021-04-10T00:00:00"/>
    <x v="1"/>
    <s v="Chennai Super Kings"/>
    <s v="Chennai Super Kings"/>
    <s v="Delhi Capitals"/>
    <s v="Delhi Capitals"/>
    <x v="2"/>
    <x v="2"/>
    <x v="9"/>
    <x v="9"/>
    <x v="1"/>
    <s v="N"/>
    <x v="7"/>
    <x v="7"/>
    <x v="1"/>
    <x v="0"/>
    <n v="7"/>
    <s v="Won By 7 Wickets"/>
    <s v="NA"/>
    <x v="35"/>
    <n v="7"/>
  </r>
  <r>
    <n v="1254058"/>
    <s v="Chennai"/>
    <d v="2021-04-09T00:00:00"/>
    <x v="1"/>
    <s v="Mumbai Indians"/>
    <s v="Mumbai Indians"/>
    <s v="Royal Challengers Bangalore"/>
    <s v="Royal Challengers Bangalore"/>
    <x v="10"/>
    <x v="10"/>
    <x v="8"/>
    <x v="8"/>
    <x v="1"/>
    <s v="N"/>
    <x v="2"/>
    <x v="2"/>
    <x v="1"/>
    <x v="0"/>
    <n v="2"/>
    <s v="Won By 2 Wickets"/>
    <s v="NA"/>
    <x v="24"/>
    <n v="2"/>
  </r>
  <r>
    <n v="1237181"/>
    <s v="NA"/>
    <d v="2020-11-10T00:00:00"/>
    <x v="2"/>
    <s v="Delhi Capitals"/>
    <s v="Delhi Capitals"/>
    <s v="Mumbai Indians"/>
    <s v="Mumbai Indians"/>
    <x v="6"/>
    <x v="6"/>
    <x v="9"/>
    <x v="9"/>
    <x v="0"/>
    <s v="N"/>
    <x v="4"/>
    <x v="4"/>
    <x v="0"/>
    <x v="0"/>
    <n v="5"/>
    <s v="Won By 5 Wickets"/>
    <s v="NA"/>
    <x v="11"/>
    <n v="5"/>
  </r>
  <r>
    <n v="1237180"/>
    <s v="Abu Dhabi"/>
    <d v="2020-11-08T00:00:00"/>
    <x v="2"/>
    <s v="Delhi Capitals"/>
    <s v="Delhi Capitals"/>
    <s v="Sunrisers Hyderabad"/>
    <s v="Sunrisers Hyderabad"/>
    <x v="11"/>
    <x v="11"/>
    <x v="9"/>
    <x v="9"/>
    <x v="0"/>
    <s v="N"/>
    <x v="7"/>
    <x v="7"/>
    <x v="1"/>
    <x v="1"/>
    <n v="17"/>
    <s v="Won By 17 Runs"/>
    <s v="NA"/>
    <x v="85"/>
    <n v="0"/>
  </r>
  <r>
    <n v="1237178"/>
    <s v="Abu Dhabi"/>
    <d v="2020-11-06T00:00:00"/>
    <x v="2"/>
    <s v="Royal Challengers Bangalore"/>
    <s v="Royal Challengers Bangalore"/>
    <s v="Sunrisers Hyderabad"/>
    <s v="Sunrisers Hyderabad"/>
    <x v="11"/>
    <x v="11"/>
    <x v="3"/>
    <x v="3"/>
    <x v="1"/>
    <s v="N"/>
    <x v="6"/>
    <x v="6"/>
    <x v="1"/>
    <x v="0"/>
    <n v="6"/>
    <s v="Won By 6 Wickets"/>
    <s v="NA"/>
    <x v="45"/>
    <n v="6"/>
  </r>
  <r>
    <n v="1237177"/>
    <s v="NA"/>
    <d v="2020-11-05T00:00:00"/>
    <x v="2"/>
    <s v="Mumbai Indians"/>
    <s v="Mumbai Indians"/>
    <s v="Delhi Capitals"/>
    <s v="Delhi Capitals"/>
    <x v="6"/>
    <x v="6"/>
    <x v="9"/>
    <x v="9"/>
    <x v="1"/>
    <s v="N"/>
    <x v="4"/>
    <x v="4"/>
    <x v="0"/>
    <x v="1"/>
    <n v="57"/>
    <s v="Won By 57 Runs"/>
    <s v="NA"/>
    <x v="5"/>
    <n v="0"/>
  </r>
  <r>
    <n v="1216495"/>
    <s v="NA"/>
    <d v="2020-11-03T00:00:00"/>
    <x v="2"/>
    <s v="Mumbai Indians"/>
    <s v="Mumbai Indians"/>
    <s v="Sunrisers Hyderabad"/>
    <s v="Sunrisers Hyderabad"/>
    <x v="7"/>
    <x v="7"/>
    <x v="3"/>
    <x v="3"/>
    <x v="1"/>
    <s v="N"/>
    <x v="6"/>
    <x v="6"/>
    <x v="1"/>
    <x v="0"/>
    <n v="10"/>
    <s v="Won By 10 Wickets"/>
    <s v="NA"/>
    <x v="86"/>
    <n v="10"/>
  </r>
  <r>
    <n v="1216505"/>
    <s v="Abu Dhabi"/>
    <d v="2020-11-02T00:00:00"/>
    <x v="2"/>
    <s v="Royal Challengers Bangalore"/>
    <s v="Royal Challengers Bangalore"/>
    <s v="Delhi Capitals"/>
    <s v="Delhi Capitals"/>
    <x v="11"/>
    <x v="11"/>
    <x v="9"/>
    <x v="9"/>
    <x v="1"/>
    <s v="N"/>
    <x v="7"/>
    <x v="7"/>
    <x v="1"/>
    <x v="0"/>
    <n v="6"/>
    <s v="Won By 6 Wickets"/>
    <s v="NA"/>
    <x v="71"/>
    <n v="6"/>
  </r>
  <r>
    <n v="1216530"/>
    <s v="NA"/>
    <d v="2020-11-01T00:00:00"/>
    <x v="2"/>
    <s v="Kolkata Knight Riders"/>
    <s v="Kolkata Knight Riders"/>
    <s v="Rajasthan Royals"/>
    <s v="Rajasthan Royals"/>
    <x v="6"/>
    <x v="6"/>
    <x v="0"/>
    <x v="0"/>
    <x v="1"/>
    <s v="N"/>
    <x v="8"/>
    <x v="8"/>
    <x v="0"/>
    <x v="1"/>
    <n v="60"/>
    <s v="Won By 60 Runs"/>
    <s v="NA"/>
    <x v="48"/>
    <n v="0"/>
  </r>
  <r>
    <n v="1216506"/>
    <s v="Abu Dhabi"/>
    <d v="2020-11-01T00:00:00"/>
    <x v="2"/>
    <s v="Kings XI Punjab"/>
    <s v="Punjab Kings"/>
    <s v="Chennai Super Kings"/>
    <s v="Chennai Super Kings"/>
    <x v="11"/>
    <x v="11"/>
    <x v="5"/>
    <x v="5"/>
    <x v="1"/>
    <s v="N"/>
    <x v="9"/>
    <x v="9"/>
    <x v="1"/>
    <x v="0"/>
    <n v="9"/>
    <s v="Won By 9 Wickets"/>
    <s v="NA"/>
    <x v="27"/>
    <n v="9"/>
  </r>
  <r>
    <n v="1216535"/>
    <s v="NA"/>
    <d v="2020-10-31T00:00:00"/>
    <x v="2"/>
    <s v="Delhi Capitals"/>
    <s v="Delhi Capitals"/>
    <s v="Mumbai Indians"/>
    <s v="Mumbai Indians"/>
    <x v="6"/>
    <x v="6"/>
    <x v="4"/>
    <x v="4"/>
    <x v="1"/>
    <s v="N"/>
    <x v="4"/>
    <x v="4"/>
    <x v="1"/>
    <x v="0"/>
    <n v="9"/>
    <s v="Won By 9 Wickets"/>
    <s v="NA"/>
    <x v="59"/>
    <n v="9"/>
  </r>
  <r>
    <n v="1216502"/>
    <s v="NA"/>
    <d v="2020-10-31T00:00:00"/>
    <x v="2"/>
    <s v="Royal Challengers Bangalore"/>
    <s v="Royal Challengers Bangalore"/>
    <s v="Sunrisers Hyderabad"/>
    <s v="Sunrisers Hyderabad"/>
    <x v="7"/>
    <x v="7"/>
    <x v="3"/>
    <x v="3"/>
    <x v="1"/>
    <s v="N"/>
    <x v="6"/>
    <x v="6"/>
    <x v="1"/>
    <x v="0"/>
    <n v="5"/>
    <s v="Won By 5 Wickets"/>
    <s v="NA"/>
    <x v="87"/>
    <n v="5"/>
  </r>
  <r>
    <n v="1216537"/>
    <s v="Abu Dhabi"/>
    <d v="2020-10-30T00:00:00"/>
    <x v="2"/>
    <s v="Kings XI Punjab"/>
    <s v="Punjab Kings"/>
    <s v="Rajasthan Royals"/>
    <s v="Rajasthan Royals"/>
    <x v="11"/>
    <x v="11"/>
    <x v="0"/>
    <x v="0"/>
    <x v="1"/>
    <s v="N"/>
    <x v="1"/>
    <x v="1"/>
    <x v="1"/>
    <x v="0"/>
    <n v="7"/>
    <s v="Won By 7 Wickets"/>
    <s v="NA"/>
    <x v="88"/>
    <n v="7"/>
  </r>
  <r>
    <n v="1216536"/>
    <s v="NA"/>
    <d v="2020-10-29T00:00:00"/>
    <x v="2"/>
    <s v="Kolkata Knight Riders"/>
    <s v="Kolkata Knight Riders"/>
    <s v="Chennai Super Kings"/>
    <s v="Chennai Super Kings"/>
    <x v="6"/>
    <x v="6"/>
    <x v="5"/>
    <x v="5"/>
    <x v="1"/>
    <s v="N"/>
    <x v="9"/>
    <x v="9"/>
    <x v="1"/>
    <x v="0"/>
    <n v="6"/>
    <s v="Won By 6 Wickets"/>
    <s v="NA"/>
    <x v="27"/>
    <n v="6"/>
  </r>
  <r>
    <n v="1216499"/>
    <s v="Abu Dhabi"/>
    <d v="2020-10-28T00:00:00"/>
    <x v="2"/>
    <s v="Royal Challengers Bangalore"/>
    <s v="Royal Challengers Bangalore"/>
    <s v="Mumbai Indians"/>
    <s v="Mumbai Indians"/>
    <x v="11"/>
    <x v="11"/>
    <x v="4"/>
    <x v="4"/>
    <x v="1"/>
    <s v="N"/>
    <x v="4"/>
    <x v="4"/>
    <x v="1"/>
    <x v="0"/>
    <n v="5"/>
    <s v="Won By 5 Wickets"/>
    <s v="NA"/>
    <x v="29"/>
    <n v="5"/>
  </r>
  <r>
    <n v="1216524"/>
    <s v="NA"/>
    <d v="2020-10-27T00:00:00"/>
    <x v="2"/>
    <s v="Sunrisers Hyderabad"/>
    <s v="Sunrisers Hyderabad"/>
    <s v="Delhi Capitals"/>
    <s v="Delhi Capitals"/>
    <x v="6"/>
    <x v="6"/>
    <x v="9"/>
    <x v="9"/>
    <x v="1"/>
    <s v="N"/>
    <x v="6"/>
    <x v="6"/>
    <x v="0"/>
    <x v="1"/>
    <n v="88"/>
    <s v="Won By 88 Runs"/>
    <s v="NA"/>
    <x v="12"/>
    <n v="0"/>
  </r>
  <r>
    <n v="1216520"/>
    <s v="NA"/>
    <d v="2020-10-26T00:00:00"/>
    <x v="2"/>
    <s v="Kolkata Knight Riders"/>
    <s v="Kolkata Knight Riders"/>
    <s v="Kings XI Punjab"/>
    <s v="Punjab Kings"/>
    <x v="7"/>
    <x v="7"/>
    <x v="10"/>
    <x v="6"/>
    <x v="1"/>
    <s v="N"/>
    <x v="10"/>
    <x v="10"/>
    <x v="1"/>
    <x v="0"/>
    <n v="8"/>
    <s v="Won By 8 Wickets"/>
    <s v="NA"/>
    <x v="89"/>
    <n v="8"/>
  </r>
  <r>
    <n v="1216541"/>
    <s v="Abu Dhabi"/>
    <d v="2020-10-25T00:00:00"/>
    <x v="2"/>
    <s v="Mumbai Indians"/>
    <s v="Mumbai Indians"/>
    <s v="Rajasthan Royals"/>
    <s v="Rajasthan Royals"/>
    <x v="11"/>
    <x v="11"/>
    <x v="4"/>
    <x v="4"/>
    <x v="0"/>
    <s v="N"/>
    <x v="1"/>
    <x v="1"/>
    <x v="0"/>
    <x v="0"/>
    <n v="8"/>
    <s v="Won By 8 Wickets"/>
    <s v="NA"/>
    <x v="88"/>
    <n v="8"/>
  </r>
  <r>
    <n v="1216544"/>
    <s v="NA"/>
    <d v="2020-10-25T00:00:00"/>
    <x v="2"/>
    <s v="Royal Challengers Bangalore"/>
    <s v="Royal Challengers Bangalore"/>
    <s v="Chennai Super Kings"/>
    <s v="Chennai Super Kings"/>
    <x v="6"/>
    <x v="6"/>
    <x v="8"/>
    <x v="8"/>
    <x v="0"/>
    <s v="N"/>
    <x v="9"/>
    <x v="9"/>
    <x v="0"/>
    <x v="0"/>
    <n v="8"/>
    <s v="Won By 8 Wickets"/>
    <s v="NA"/>
    <x v="27"/>
    <n v="8"/>
  </r>
  <r>
    <n v="1216498"/>
    <s v="NA"/>
    <d v="2020-10-24T00:00:00"/>
    <x v="2"/>
    <s v="Kings XI Punjab"/>
    <s v="Punjab Kings"/>
    <s v="Sunrisers Hyderabad"/>
    <s v="Sunrisers Hyderabad"/>
    <x v="6"/>
    <x v="6"/>
    <x v="3"/>
    <x v="3"/>
    <x v="1"/>
    <s v="N"/>
    <x v="10"/>
    <x v="10"/>
    <x v="0"/>
    <x v="1"/>
    <n v="12"/>
    <s v="Won By 12 Runs"/>
    <s v="NA"/>
    <x v="90"/>
    <n v="0"/>
  </r>
  <r>
    <n v="1216497"/>
    <s v="Abu Dhabi"/>
    <d v="2020-10-24T00:00:00"/>
    <x v="2"/>
    <s v="Kolkata Knight Riders"/>
    <s v="Kolkata Knight Riders"/>
    <s v="Delhi Capitals"/>
    <s v="Delhi Capitals"/>
    <x v="11"/>
    <x v="11"/>
    <x v="9"/>
    <x v="9"/>
    <x v="1"/>
    <s v="N"/>
    <x v="8"/>
    <x v="8"/>
    <x v="0"/>
    <x v="1"/>
    <n v="59"/>
    <s v="Won By 59 Runs"/>
    <s v="NA"/>
    <x v="73"/>
    <n v="0"/>
  </r>
  <r>
    <n v="1216521"/>
    <s v="NA"/>
    <d v="2020-10-23T00:00:00"/>
    <x v="2"/>
    <s v="Chennai Super Kings"/>
    <s v="Chennai Super Kings"/>
    <s v="Mumbai Indians"/>
    <s v="Mumbai Indians"/>
    <x v="7"/>
    <x v="7"/>
    <x v="4"/>
    <x v="4"/>
    <x v="1"/>
    <s v="N"/>
    <x v="4"/>
    <x v="4"/>
    <x v="1"/>
    <x v="0"/>
    <n v="10"/>
    <s v="Won By 10 Wickets"/>
    <s v="NA"/>
    <x v="11"/>
    <n v="10"/>
  </r>
  <r>
    <n v="1216518"/>
    <s v="NA"/>
    <d v="2020-10-22T00:00:00"/>
    <x v="2"/>
    <s v="Rajasthan Royals"/>
    <s v="Rajasthan Royals"/>
    <s v="Sunrisers Hyderabad"/>
    <s v="Sunrisers Hyderabad"/>
    <x v="6"/>
    <x v="6"/>
    <x v="3"/>
    <x v="3"/>
    <x v="1"/>
    <s v="N"/>
    <x v="6"/>
    <x v="6"/>
    <x v="1"/>
    <x v="0"/>
    <n v="8"/>
    <s v="Won By 8 Wickets"/>
    <s v="NA"/>
    <x v="91"/>
    <n v="8"/>
  </r>
  <r>
    <n v="1216494"/>
    <s v="Abu Dhabi"/>
    <d v="2020-10-21T00:00:00"/>
    <x v="2"/>
    <s v="Kolkata Knight Riders"/>
    <s v="Kolkata Knight Riders"/>
    <s v="Royal Challengers Bangalore"/>
    <s v="Royal Challengers Bangalore"/>
    <x v="11"/>
    <x v="11"/>
    <x v="7"/>
    <x v="7"/>
    <x v="0"/>
    <s v="N"/>
    <x v="2"/>
    <x v="2"/>
    <x v="0"/>
    <x v="0"/>
    <n v="8"/>
    <s v="Won By 8 Wickets"/>
    <s v="NA"/>
    <x v="92"/>
    <n v="8"/>
  </r>
  <r>
    <n v="1216546"/>
    <s v="NA"/>
    <d v="2020-10-20T00:00:00"/>
    <x v="2"/>
    <s v="Delhi Capitals"/>
    <s v="Delhi Capitals"/>
    <s v="Kings XI Punjab"/>
    <s v="Punjab Kings"/>
    <x v="6"/>
    <x v="6"/>
    <x v="9"/>
    <x v="9"/>
    <x v="0"/>
    <s v="N"/>
    <x v="10"/>
    <x v="10"/>
    <x v="0"/>
    <x v="0"/>
    <n v="5"/>
    <s v="Won By 5 Wickets"/>
    <s v="NA"/>
    <x v="35"/>
    <n v="5"/>
  </r>
  <r>
    <n v="1216533"/>
    <s v="Abu Dhabi"/>
    <d v="2020-10-19T00:00:00"/>
    <x v="2"/>
    <s v="Chennai Super Kings"/>
    <s v="Chennai Super Kings"/>
    <s v="Rajasthan Royals"/>
    <s v="Rajasthan Royals"/>
    <x v="11"/>
    <x v="11"/>
    <x v="5"/>
    <x v="5"/>
    <x v="0"/>
    <s v="N"/>
    <x v="1"/>
    <x v="1"/>
    <x v="0"/>
    <x v="0"/>
    <n v="7"/>
    <s v="Won By 7 Wickets"/>
    <s v="NA"/>
    <x v="1"/>
    <n v="7"/>
  </r>
  <r>
    <n v="1216512"/>
    <s v="Abu Dhabi"/>
    <d v="2020-10-18T00:00:00"/>
    <x v="2"/>
    <s v="Kolkata Knight Riders"/>
    <s v="Kolkata Knight Riders"/>
    <s v="Sunrisers Hyderabad"/>
    <s v="Sunrisers Hyderabad"/>
    <x v="11"/>
    <x v="11"/>
    <x v="3"/>
    <x v="3"/>
    <x v="1"/>
    <s v="Y"/>
    <x v="8"/>
    <x v="8"/>
    <x v="0"/>
    <x v="2"/>
    <s v="NA"/>
    <s v="Won By NA SuperOver"/>
    <s v="NA"/>
    <x v="50"/>
    <n v="0"/>
  </r>
  <r>
    <n v="1216517"/>
    <s v="NA"/>
    <d v="2020-10-18T00:00:00"/>
    <x v="2"/>
    <s v="Mumbai Indians"/>
    <s v="Mumbai Indians"/>
    <s v="Kings XI Punjab"/>
    <s v="Punjab Kings"/>
    <x v="6"/>
    <x v="6"/>
    <x v="4"/>
    <x v="4"/>
    <x v="0"/>
    <s v="Y"/>
    <x v="10"/>
    <x v="10"/>
    <x v="0"/>
    <x v="2"/>
    <s v="NA"/>
    <s v="Won By NA SuperOver"/>
    <s v="NA"/>
    <x v="36"/>
    <n v="0"/>
  </r>
  <r>
    <n v="1216522"/>
    <s v="NA"/>
    <d v="2020-10-17T00:00:00"/>
    <x v="2"/>
    <s v="Rajasthan Royals"/>
    <s v="Rajasthan Royals"/>
    <s v="Royal Challengers Bangalore"/>
    <s v="Royal Challengers Bangalore"/>
    <x v="6"/>
    <x v="6"/>
    <x v="0"/>
    <x v="0"/>
    <x v="0"/>
    <s v="N"/>
    <x v="2"/>
    <x v="2"/>
    <x v="0"/>
    <x v="0"/>
    <n v="7"/>
    <s v="Won By 7 Wickets"/>
    <s v="NA"/>
    <x v="75"/>
    <n v="7"/>
  </r>
  <r>
    <n v="1216509"/>
    <s v="NA"/>
    <d v="2020-10-17T00:00:00"/>
    <x v="2"/>
    <s v="Chennai Super Kings"/>
    <s v="Chennai Super Kings"/>
    <s v="Delhi Capitals"/>
    <s v="Delhi Capitals"/>
    <x v="7"/>
    <x v="7"/>
    <x v="5"/>
    <x v="5"/>
    <x v="0"/>
    <s v="N"/>
    <x v="7"/>
    <x v="7"/>
    <x v="0"/>
    <x v="0"/>
    <n v="5"/>
    <s v="Won By 5 Wickets"/>
    <s v="NA"/>
    <x v="35"/>
    <n v="5"/>
  </r>
  <r>
    <n v="1216526"/>
    <s v="Abu Dhabi"/>
    <d v="2020-10-16T00:00:00"/>
    <x v="2"/>
    <s v="Kolkata Knight Riders"/>
    <s v="Kolkata Knight Riders"/>
    <s v="Mumbai Indians"/>
    <s v="Mumbai Indians"/>
    <x v="11"/>
    <x v="11"/>
    <x v="7"/>
    <x v="7"/>
    <x v="0"/>
    <s v="N"/>
    <x v="4"/>
    <x v="4"/>
    <x v="0"/>
    <x v="0"/>
    <n v="8"/>
    <s v="Won By 8 Wickets"/>
    <s v="NA"/>
    <x v="8"/>
    <n v="8"/>
  </r>
  <r>
    <n v="1216531"/>
    <s v="NA"/>
    <d v="2020-10-15T00:00:00"/>
    <x v="2"/>
    <s v="Royal Challengers Bangalore"/>
    <s v="Royal Challengers Bangalore"/>
    <s v="Kings XI Punjab"/>
    <s v="Punjab Kings"/>
    <x v="7"/>
    <x v="7"/>
    <x v="8"/>
    <x v="8"/>
    <x v="0"/>
    <s v="N"/>
    <x v="10"/>
    <x v="10"/>
    <x v="0"/>
    <x v="0"/>
    <n v="8"/>
    <s v="Won By 8 Wickets"/>
    <s v="NA"/>
    <x v="36"/>
    <n v="8"/>
  </r>
  <r>
    <n v="1216543"/>
    <s v="NA"/>
    <d v="2020-10-14T00:00:00"/>
    <x v="2"/>
    <s v="Delhi Capitals"/>
    <s v="Delhi Capitals"/>
    <s v="Rajasthan Royals"/>
    <s v="Rajasthan Royals"/>
    <x v="6"/>
    <x v="6"/>
    <x v="9"/>
    <x v="9"/>
    <x v="0"/>
    <s v="N"/>
    <x v="7"/>
    <x v="7"/>
    <x v="1"/>
    <x v="1"/>
    <n v="13"/>
    <s v="Won By 13 Runs"/>
    <s v="NA"/>
    <x v="71"/>
    <n v="0"/>
  </r>
  <r>
    <n v="1216528"/>
    <s v="NA"/>
    <d v="2020-10-13T00:00:00"/>
    <x v="2"/>
    <s v="Chennai Super Kings"/>
    <s v="Chennai Super Kings"/>
    <s v="Sunrisers Hyderabad"/>
    <s v="Sunrisers Hyderabad"/>
    <x v="6"/>
    <x v="6"/>
    <x v="5"/>
    <x v="5"/>
    <x v="0"/>
    <s v="N"/>
    <x v="9"/>
    <x v="9"/>
    <x v="1"/>
    <x v="1"/>
    <n v="20"/>
    <s v="Won By 20 Runs"/>
    <s v="NA"/>
    <x v="67"/>
    <n v="0"/>
  </r>
  <r>
    <n v="1216540"/>
    <s v="NA"/>
    <d v="2020-10-12T00:00:00"/>
    <x v="2"/>
    <s v="Royal Challengers Bangalore"/>
    <s v="Royal Challengers Bangalore"/>
    <s v="Kolkata Knight Riders"/>
    <s v="Kolkata Knight Riders"/>
    <x v="7"/>
    <x v="7"/>
    <x v="8"/>
    <x v="8"/>
    <x v="0"/>
    <s v="N"/>
    <x v="2"/>
    <x v="2"/>
    <x v="1"/>
    <x v="1"/>
    <n v="82"/>
    <s v="Won By 82 Runs"/>
    <s v="NA"/>
    <x v="75"/>
    <n v="0"/>
  </r>
  <r>
    <n v="1216507"/>
    <s v="NA"/>
    <d v="2020-10-11T00:00:00"/>
    <x v="2"/>
    <s v="Sunrisers Hyderabad"/>
    <s v="Sunrisers Hyderabad"/>
    <s v="Rajasthan Royals"/>
    <s v="Rajasthan Royals"/>
    <x v="6"/>
    <x v="6"/>
    <x v="3"/>
    <x v="3"/>
    <x v="0"/>
    <s v="N"/>
    <x v="1"/>
    <x v="1"/>
    <x v="0"/>
    <x v="0"/>
    <n v="5"/>
    <s v="Won By 5 Wickets"/>
    <s v="NA"/>
    <x v="30"/>
    <n v="5"/>
  </r>
  <r>
    <n v="1216529"/>
    <s v="Abu Dhabi"/>
    <d v="2020-10-11T00:00:00"/>
    <x v="2"/>
    <s v="Delhi Capitals"/>
    <s v="Delhi Capitals"/>
    <s v="Mumbai Indians"/>
    <s v="Mumbai Indians"/>
    <x v="11"/>
    <x v="11"/>
    <x v="9"/>
    <x v="9"/>
    <x v="0"/>
    <s v="N"/>
    <x v="4"/>
    <x v="4"/>
    <x v="0"/>
    <x v="0"/>
    <n v="5"/>
    <s v="Won By 5 Wickets"/>
    <s v="NA"/>
    <x v="8"/>
    <n v="5"/>
  </r>
  <r>
    <n v="1216523"/>
    <s v="Abu Dhabi"/>
    <d v="2020-10-10T00:00:00"/>
    <x v="2"/>
    <s v="Kolkata Knight Riders"/>
    <s v="Kolkata Knight Riders"/>
    <s v="Kings XI Punjab"/>
    <s v="Punjab Kings"/>
    <x v="11"/>
    <x v="11"/>
    <x v="7"/>
    <x v="7"/>
    <x v="0"/>
    <s v="N"/>
    <x v="8"/>
    <x v="8"/>
    <x v="1"/>
    <x v="1"/>
    <n v="2"/>
    <s v="Won By 2 Runs"/>
    <s v="NA"/>
    <x v="42"/>
    <n v="0"/>
  </r>
  <r>
    <n v="1216525"/>
    <s v="NA"/>
    <d v="2020-10-10T00:00:00"/>
    <x v="2"/>
    <s v="Royal Challengers Bangalore"/>
    <s v="Royal Challengers Bangalore"/>
    <s v="Chennai Super Kings"/>
    <s v="Chennai Super Kings"/>
    <x v="6"/>
    <x v="6"/>
    <x v="8"/>
    <x v="8"/>
    <x v="0"/>
    <s v="N"/>
    <x v="2"/>
    <x v="2"/>
    <x v="1"/>
    <x v="1"/>
    <n v="37"/>
    <s v="Won By 37 Runs"/>
    <s v="NA"/>
    <x v="7"/>
    <n v="0"/>
  </r>
  <r>
    <n v="1216500"/>
    <s v="NA"/>
    <d v="2020-10-09T00:00:00"/>
    <x v="2"/>
    <s v="Delhi Capitals"/>
    <s v="Delhi Capitals"/>
    <s v="Rajasthan Royals"/>
    <s v="Rajasthan Royals"/>
    <x v="7"/>
    <x v="7"/>
    <x v="0"/>
    <x v="0"/>
    <x v="1"/>
    <s v="N"/>
    <x v="7"/>
    <x v="7"/>
    <x v="0"/>
    <x v="1"/>
    <n v="46"/>
    <s v="Won By 46 Runs"/>
    <s v="NA"/>
    <x v="6"/>
    <n v="0"/>
  </r>
  <r>
    <n v="1216542"/>
    <s v="NA"/>
    <d v="2020-10-08T00:00:00"/>
    <x v="2"/>
    <s v="Sunrisers Hyderabad"/>
    <s v="Sunrisers Hyderabad"/>
    <s v="Kings XI Punjab"/>
    <s v="Punjab Kings"/>
    <x v="6"/>
    <x v="6"/>
    <x v="3"/>
    <x v="3"/>
    <x v="0"/>
    <s v="N"/>
    <x v="6"/>
    <x v="6"/>
    <x v="1"/>
    <x v="1"/>
    <n v="69"/>
    <s v="Won By 69 Runs"/>
    <s v="NA"/>
    <x v="14"/>
    <n v="0"/>
  </r>
  <r>
    <n v="1216501"/>
    <s v="Abu Dhabi"/>
    <d v="2020-10-07T00:00:00"/>
    <x v="2"/>
    <s v="Kolkata Knight Riders"/>
    <s v="Kolkata Knight Riders"/>
    <s v="Chennai Super Kings"/>
    <s v="Chennai Super Kings"/>
    <x v="11"/>
    <x v="11"/>
    <x v="7"/>
    <x v="7"/>
    <x v="0"/>
    <s v="N"/>
    <x v="8"/>
    <x v="8"/>
    <x v="1"/>
    <x v="1"/>
    <n v="10"/>
    <s v="Won By 10 Runs"/>
    <s v="NA"/>
    <x v="9"/>
    <n v="0"/>
  </r>
  <r>
    <n v="1216511"/>
    <s v="Abu Dhabi"/>
    <d v="2020-10-06T00:00:00"/>
    <x v="2"/>
    <s v="Mumbai Indians"/>
    <s v="Mumbai Indians"/>
    <s v="Rajasthan Royals"/>
    <s v="Rajasthan Royals"/>
    <x v="11"/>
    <x v="11"/>
    <x v="4"/>
    <x v="4"/>
    <x v="0"/>
    <s v="N"/>
    <x v="4"/>
    <x v="4"/>
    <x v="1"/>
    <x v="1"/>
    <n v="57"/>
    <s v="Won By 57 Runs"/>
    <s v="NA"/>
    <x v="29"/>
    <n v="0"/>
  </r>
  <r>
    <n v="1216519"/>
    <s v="NA"/>
    <d v="2020-10-05T00:00:00"/>
    <x v="2"/>
    <s v="Delhi Capitals"/>
    <s v="Delhi Capitals"/>
    <s v="Royal Challengers Bangalore"/>
    <s v="Royal Challengers Bangalore"/>
    <x v="6"/>
    <x v="6"/>
    <x v="8"/>
    <x v="8"/>
    <x v="1"/>
    <s v="N"/>
    <x v="7"/>
    <x v="7"/>
    <x v="0"/>
    <x v="1"/>
    <n v="59"/>
    <s v="Won By 59 Runs"/>
    <s v="NA"/>
    <x v="62"/>
    <n v="0"/>
  </r>
  <r>
    <n v="1216513"/>
    <s v="NA"/>
    <d v="2020-10-04T00:00:00"/>
    <x v="2"/>
    <s v="Kings XI Punjab"/>
    <s v="Punjab Kings"/>
    <s v="Chennai Super Kings"/>
    <s v="Chennai Super Kings"/>
    <x v="6"/>
    <x v="6"/>
    <x v="10"/>
    <x v="6"/>
    <x v="0"/>
    <s v="N"/>
    <x v="9"/>
    <x v="9"/>
    <x v="0"/>
    <x v="0"/>
    <n v="10"/>
    <s v="Won By 10 Wickets"/>
    <s v="NA"/>
    <x v="93"/>
    <n v="10"/>
  </r>
  <r>
    <n v="1216538"/>
    <s v="NA"/>
    <d v="2020-10-04T00:00:00"/>
    <x v="2"/>
    <s v="Mumbai Indians"/>
    <s v="Mumbai Indians"/>
    <s v="Sunrisers Hyderabad"/>
    <s v="Sunrisers Hyderabad"/>
    <x v="7"/>
    <x v="7"/>
    <x v="4"/>
    <x v="4"/>
    <x v="0"/>
    <s v="N"/>
    <x v="4"/>
    <x v="4"/>
    <x v="1"/>
    <x v="1"/>
    <n v="34"/>
    <s v="Won By 34 Runs"/>
    <s v="NA"/>
    <x v="11"/>
    <n v="0"/>
  </r>
  <r>
    <n v="1216514"/>
    <s v="Abu Dhabi"/>
    <d v="2020-10-03T00:00:00"/>
    <x v="2"/>
    <s v="Rajasthan Royals"/>
    <s v="Rajasthan Royals"/>
    <s v="Royal Challengers Bangalore"/>
    <s v="Royal Challengers Bangalore"/>
    <x v="11"/>
    <x v="11"/>
    <x v="0"/>
    <x v="0"/>
    <x v="0"/>
    <s v="N"/>
    <x v="2"/>
    <x v="2"/>
    <x v="0"/>
    <x v="0"/>
    <n v="8"/>
    <s v="Won By 8 Wickets"/>
    <s v="NA"/>
    <x v="41"/>
    <n v="8"/>
  </r>
  <r>
    <n v="1216515"/>
    <s v="NA"/>
    <d v="2020-10-03T00:00:00"/>
    <x v="2"/>
    <s v="Delhi Capitals"/>
    <s v="Delhi Capitals"/>
    <s v="Kolkata Knight Riders"/>
    <s v="Kolkata Knight Riders"/>
    <x v="7"/>
    <x v="7"/>
    <x v="7"/>
    <x v="7"/>
    <x v="1"/>
    <s v="N"/>
    <x v="7"/>
    <x v="7"/>
    <x v="0"/>
    <x v="1"/>
    <n v="18"/>
    <s v="Won By 18 Runs"/>
    <s v="NA"/>
    <x v="68"/>
    <n v="0"/>
  </r>
  <r>
    <n v="1216516"/>
    <s v="NA"/>
    <d v="2020-10-02T00:00:00"/>
    <x v="2"/>
    <s v="Sunrisers Hyderabad"/>
    <s v="Sunrisers Hyderabad"/>
    <s v="Chennai Super Kings"/>
    <s v="Chennai Super Kings"/>
    <x v="6"/>
    <x v="6"/>
    <x v="3"/>
    <x v="3"/>
    <x v="0"/>
    <s v="N"/>
    <x v="6"/>
    <x v="6"/>
    <x v="1"/>
    <x v="1"/>
    <n v="7"/>
    <s v="Won By 7 Runs"/>
    <s v="NA"/>
    <x v="94"/>
    <n v="0"/>
  </r>
  <r>
    <n v="1216503"/>
    <s v="Abu Dhabi"/>
    <d v="2020-10-01T00:00:00"/>
    <x v="2"/>
    <s v="Mumbai Indians"/>
    <s v="Mumbai Indians"/>
    <s v="Kings XI Punjab"/>
    <s v="Punjab Kings"/>
    <x v="11"/>
    <x v="11"/>
    <x v="10"/>
    <x v="6"/>
    <x v="1"/>
    <s v="N"/>
    <x v="4"/>
    <x v="4"/>
    <x v="0"/>
    <x v="1"/>
    <n v="48"/>
    <s v="Won By 48 Runs"/>
    <s v="NA"/>
    <x v="65"/>
    <n v="0"/>
  </r>
  <r>
    <n v="1216504"/>
    <s v="NA"/>
    <d v="2020-09-30T00:00:00"/>
    <x v="2"/>
    <s v="Kolkata Knight Riders"/>
    <s v="Kolkata Knight Riders"/>
    <s v="Rajasthan Royals"/>
    <s v="Rajasthan Royals"/>
    <x v="6"/>
    <x v="6"/>
    <x v="0"/>
    <x v="0"/>
    <x v="1"/>
    <s v="N"/>
    <x v="8"/>
    <x v="8"/>
    <x v="0"/>
    <x v="1"/>
    <n v="37"/>
    <s v="Won By 37 Runs"/>
    <s v="NA"/>
    <x v="60"/>
    <n v="0"/>
  </r>
  <r>
    <n v="1216532"/>
    <s v="Abu Dhabi"/>
    <d v="2020-09-29T00:00:00"/>
    <x v="2"/>
    <s v="Sunrisers Hyderabad"/>
    <s v="Sunrisers Hyderabad"/>
    <s v="Delhi Capitals"/>
    <s v="Delhi Capitals"/>
    <x v="11"/>
    <x v="11"/>
    <x v="9"/>
    <x v="9"/>
    <x v="1"/>
    <s v="N"/>
    <x v="6"/>
    <x v="6"/>
    <x v="0"/>
    <x v="1"/>
    <n v="15"/>
    <s v="Won By 15 Runs"/>
    <s v="NA"/>
    <x v="38"/>
    <n v="0"/>
  </r>
  <r>
    <n v="1216547"/>
    <s v="NA"/>
    <d v="2020-09-28T00:00:00"/>
    <x v="2"/>
    <s v="Royal Challengers Bangalore"/>
    <s v="Royal Challengers Bangalore"/>
    <s v="Mumbai Indians"/>
    <s v="Mumbai Indians"/>
    <x v="6"/>
    <x v="6"/>
    <x v="4"/>
    <x v="4"/>
    <x v="1"/>
    <s v="Y"/>
    <x v="2"/>
    <x v="2"/>
    <x v="0"/>
    <x v="2"/>
    <s v="NA"/>
    <s v="Won By NA SuperOver"/>
    <s v="NA"/>
    <x v="75"/>
    <n v="0"/>
  </r>
  <r>
    <n v="1216527"/>
    <s v="NA"/>
    <d v="2020-09-27T00:00:00"/>
    <x v="2"/>
    <s v="Kings XI Punjab"/>
    <s v="Punjab Kings"/>
    <s v="Rajasthan Royals"/>
    <s v="Rajasthan Royals"/>
    <x v="7"/>
    <x v="7"/>
    <x v="0"/>
    <x v="0"/>
    <x v="1"/>
    <s v="N"/>
    <x v="1"/>
    <x v="1"/>
    <x v="1"/>
    <x v="0"/>
    <n v="4"/>
    <s v="Won By 4 Wickets"/>
    <s v="NA"/>
    <x v="53"/>
    <n v="4"/>
  </r>
  <r>
    <n v="1216545"/>
    <s v="Abu Dhabi"/>
    <d v="2020-09-26T00:00:00"/>
    <x v="2"/>
    <s v="Sunrisers Hyderabad"/>
    <s v="Sunrisers Hyderabad"/>
    <s v="Kolkata Knight Riders"/>
    <s v="Kolkata Knight Riders"/>
    <x v="11"/>
    <x v="11"/>
    <x v="3"/>
    <x v="3"/>
    <x v="0"/>
    <s v="N"/>
    <x v="8"/>
    <x v="8"/>
    <x v="0"/>
    <x v="0"/>
    <n v="7"/>
    <s v="Won By 7 Wickets"/>
    <s v="NA"/>
    <x v="17"/>
    <n v="7"/>
  </r>
  <r>
    <n v="1216539"/>
    <s v="NA"/>
    <d v="2020-09-25T00:00:00"/>
    <x v="2"/>
    <s v="Delhi Capitals"/>
    <s v="Delhi Capitals"/>
    <s v="Chennai Super Kings"/>
    <s v="Chennai Super Kings"/>
    <x v="6"/>
    <x v="6"/>
    <x v="5"/>
    <x v="5"/>
    <x v="1"/>
    <s v="N"/>
    <x v="7"/>
    <x v="7"/>
    <x v="0"/>
    <x v="1"/>
    <n v="44"/>
    <s v="Won By 44 Runs"/>
    <s v="NA"/>
    <x v="74"/>
    <n v="0"/>
  </r>
  <r>
    <n v="1216510"/>
    <s v="NA"/>
    <d v="2020-09-24T00:00:00"/>
    <x v="2"/>
    <s v="Kings XI Punjab"/>
    <s v="Punjab Kings"/>
    <s v="Royal Challengers Bangalore"/>
    <s v="Royal Challengers Bangalore"/>
    <x v="6"/>
    <x v="6"/>
    <x v="8"/>
    <x v="8"/>
    <x v="1"/>
    <s v="N"/>
    <x v="10"/>
    <x v="10"/>
    <x v="0"/>
    <x v="1"/>
    <n v="97"/>
    <s v="Won By 97 Runs"/>
    <s v="NA"/>
    <x v="36"/>
    <n v="0"/>
  </r>
  <r>
    <n v="1216508"/>
    <s v="Abu Dhabi"/>
    <d v="2020-09-23T00:00:00"/>
    <x v="2"/>
    <s v="Mumbai Indians"/>
    <s v="Mumbai Indians"/>
    <s v="Kolkata Knight Riders"/>
    <s v="Kolkata Knight Riders"/>
    <x v="11"/>
    <x v="11"/>
    <x v="7"/>
    <x v="7"/>
    <x v="1"/>
    <s v="N"/>
    <x v="4"/>
    <x v="4"/>
    <x v="0"/>
    <x v="1"/>
    <n v="49"/>
    <s v="Won By 49 Runs"/>
    <s v="NA"/>
    <x v="95"/>
    <n v="0"/>
  </r>
  <r>
    <n v="1216496"/>
    <s v="NA"/>
    <d v="2020-09-22T00:00:00"/>
    <x v="2"/>
    <s v="Rajasthan Royals"/>
    <s v="Rajasthan Royals"/>
    <s v="Chennai Super Kings"/>
    <s v="Chennai Super Kings"/>
    <x v="7"/>
    <x v="7"/>
    <x v="5"/>
    <x v="5"/>
    <x v="1"/>
    <s v="N"/>
    <x v="1"/>
    <x v="1"/>
    <x v="0"/>
    <x v="1"/>
    <n v="16"/>
    <s v="Won By 16 Runs"/>
    <s v="NA"/>
    <x v="53"/>
    <n v="0"/>
  </r>
  <r>
    <n v="1216534"/>
    <s v="NA"/>
    <d v="2020-09-21T00:00:00"/>
    <x v="2"/>
    <s v="Royal Challengers Bangalore"/>
    <s v="Royal Challengers Bangalore"/>
    <s v="Sunrisers Hyderabad"/>
    <s v="Sunrisers Hyderabad"/>
    <x v="6"/>
    <x v="6"/>
    <x v="3"/>
    <x v="3"/>
    <x v="1"/>
    <s v="N"/>
    <x v="2"/>
    <x v="2"/>
    <x v="0"/>
    <x v="1"/>
    <n v="10"/>
    <s v="Won By 10 Runs"/>
    <s v="NA"/>
    <x v="41"/>
    <n v="0"/>
  </r>
  <r>
    <n v="1216493"/>
    <s v="NA"/>
    <d v="2020-09-20T00:00:00"/>
    <x v="2"/>
    <s v="Delhi Capitals"/>
    <s v="Delhi Capitals"/>
    <s v="Kings XI Punjab"/>
    <s v="Punjab Kings"/>
    <x v="6"/>
    <x v="6"/>
    <x v="10"/>
    <x v="6"/>
    <x v="1"/>
    <s v="Y"/>
    <x v="7"/>
    <x v="7"/>
    <x v="0"/>
    <x v="2"/>
    <s v="NA"/>
    <s v="Won By NA SuperOver"/>
    <s v="NA"/>
    <x v="85"/>
    <n v="0"/>
  </r>
  <r>
    <n v="1216492"/>
    <s v="Abu Dhabi"/>
    <d v="2020-09-19T00:00:00"/>
    <x v="2"/>
    <s v="Mumbai Indians"/>
    <s v="Mumbai Indians"/>
    <s v="Chennai Super Kings"/>
    <s v="Chennai Super Kings"/>
    <x v="11"/>
    <x v="11"/>
    <x v="5"/>
    <x v="5"/>
    <x v="1"/>
    <s v="N"/>
    <x v="9"/>
    <x v="9"/>
    <x v="1"/>
    <x v="0"/>
    <n v="5"/>
    <s v="Won By 5 Wickets"/>
    <s v="NA"/>
    <x v="96"/>
    <n v="5"/>
  </r>
  <r>
    <n v="1181768"/>
    <s v="Hyderabad"/>
    <d v="2019-05-12T00:00:00"/>
    <x v="3"/>
    <s v="Mumbai Indians"/>
    <s v="Mumbai Indians"/>
    <s v="Chennai Super Kings"/>
    <s v="Chennai Super Kings"/>
    <x v="12"/>
    <x v="12"/>
    <x v="4"/>
    <x v="4"/>
    <x v="0"/>
    <s v="N"/>
    <x v="4"/>
    <x v="4"/>
    <x v="1"/>
    <x v="1"/>
    <n v="1"/>
    <s v="Won By 1 Runs"/>
    <s v="NA"/>
    <x v="5"/>
    <n v="0"/>
  </r>
  <r>
    <n v="1181767"/>
    <s v="Visakhapatnam"/>
    <d v="2019-05-10T00:00:00"/>
    <x v="3"/>
    <s v="Delhi Capitals"/>
    <s v="Delhi Capitals"/>
    <s v="Chennai Super Kings"/>
    <s v="Chennai Super Kings"/>
    <x v="13"/>
    <x v="13"/>
    <x v="5"/>
    <x v="5"/>
    <x v="1"/>
    <s v="N"/>
    <x v="9"/>
    <x v="9"/>
    <x v="1"/>
    <x v="0"/>
    <n v="6"/>
    <s v="Won By 6 Wickets"/>
    <s v="NA"/>
    <x v="40"/>
    <n v="6"/>
  </r>
  <r>
    <n v="1181766"/>
    <s v="Visakhapatnam"/>
    <d v="2019-05-08T00:00:00"/>
    <x v="3"/>
    <s v="Sunrisers Hyderabad"/>
    <s v="Sunrisers Hyderabad"/>
    <s v="Delhi Capitals"/>
    <s v="Delhi Capitals"/>
    <x v="13"/>
    <x v="13"/>
    <x v="9"/>
    <x v="9"/>
    <x v="1"/>
    <s v="N"/>
    <x v="7"/>
    <x v="7"/>
    <x v="1"/>
    <x v="0"/>
    <n v="2"/>
    <s v="Won By 2 Wickets"/>
    <s v="NA"/>
    <x v="97"/>
    <n v="2"/>
  </r>
  <r>
    <n v="1181764"/>
    <s v="Chennai"/>
    <d v="2019-05-07T00:00:00"/>
    <x v="3"/>
    <s v="Chennai Super Kings"/>
    <s v="Chennai Super Kings"/>
    <s v="Mumbai Indians"/>
    <s v="Mumbai Indians"/>
    <x v="14"/>
    <x v="10"/>
    <x v="5"/>
    <x v="5"/>
    <x v="0"/>
    <s v="N"/>
    <x v="4"/>
    <x v="4"/>
    <x v="0"/>
    <x v="0"/>
    <n v="6"/>
    <s v="Won By 6 Wickets"/>
    <s v="NA"/>
    <x v="29"/>
    <n v="6"/>
  </r>
  <r>
    <n v="1178430"/>
    <s v="Chandigarh"/>
    <d v="2019-05-05T00:00:00"/>
    <x v="3"/>
    <s v="Chennai Super Kings"/>
    <s v="Chennai Super Kings"/>
    <s v="Kings XI Punjab"/>
    <s v="Punjab Kings"/>
    <x v="15"/>
    <x v="14"/>
    <x v="10"/>
    <x v="6"/>
    <x v="1"/>
    <s v="N"/>
    <x v="10"/>
    <x v="10"/>
    <x v="1"/>
    <x v="0"/>
    <n v="6"/>
    <s v="Won By 6 Wickets"/>
    <s v="NA"/>
    <x v="36"/>
    <n v="6"/>
  </r>
  <r>
    <n v="1178431"/>
    <s v="Mumbai"/>
    <d v="2019-05-05T00:00:00"/>
    <x v="3"/>
    <s v="Kolkata Knight Riders"/>
    <s v="Kolkata Knight Riders"/>
    <s v="Mumbai Indians"/>
    <s v="Mumbai Indians"/>
    <x v="16"/>
    <x v="2"/>
    <x v="4"/>
    <x v="4"/>
    <x v="1"/>
    <s v="N"/>
    <x v="4"/>
    <x v="4"/>
    <x v="1"/>
    <x v="0"/>
    <n v="9"/>
    <s v="Won By 9 Wickets"/>
    <s v="NA"/>
    <x v="0"/>
    <n v="9"/>
  </r>
  <r>
    <n v="1178429"/>
    <s v="Bengaluru"/>
    <d v="2019-05-04T00:00:00"/>
    <x v="3"/>
    <s v="Sunrisers Hyderabad"/>
    <s v="Sunrisers Hyderabad"/>
    <s v="Royal Challengers Bangalore"/>
    <s v="Royal Challengers Bangalore"/>
    <x v="17"/>
    <x v="15"/>
    <x v="8"/>
    <x v="8"/>
    <x v="1"/>
    <s v="N"/>
    <x v="2"/>
    <x v="2"/>
    <x v="1"/>
    <x v="0"/>
    <n v="4"/>
    <s v="Won By 4 Wickets"/>
    <s v="NA"/>
    <x v="98"/>
    <n v="4"/>
  </r>
  <r>
    <n v="1178428"/>
    <s v="Delhi"/>
    <d v="2019-05-04T00:00:00"/>
    <x v="3"/>
    <s v="Rajasthan Royals"/>
    <s v="Rajasthan Royals"/>
    <s v="Delhi Capitals"/>
    <s v="Delhi Capitals"/>
    <x v="18"/>
    <x v="9"/>
    <x v="0"/>
    <x v="0"/>
    <x v="0"/>
    <s v="N"/>
    <x v="7"/>
    <x v="7"/>
    <x v="0"/>
    <x v="0"/>
    <n v="5"/>
    <s v="Won By 5 Wickets"/>
    <s v="NA"/>
    <x v="79"/>
    <n v="5"/>
  </r>
  <r>
    <n v="1178427"/>
    <s v="Chandigarh"/>
    <d v="2019-05-03T00:00:00"/>
    <x v="3"/>
    <s v="Kings XI Punjab"/>
    <s v="Punjab Kings"/>
    <s v="Kolkata Knight Riders"/>
    <s v="Kolkata Knight Riders"/>
    <x v="15"/>
    <x v="14"/>
    <x v="7"/>
    <x v="7"/>
    <x v="1"/>
    <s v="N"/>
    <x v="8"/>
    <x v="8"/>
    <x v="1"/>
    <x v="0"/>
    <n v="7"/>
    <s v="Won By 7 Wickets"/>
    <s v="NA"/>
    <x v="17"/>
    <n v="7"/>
  </r>
  <r>
    <n v="1178426"/>
    <s v="Mumbai"/>
    <d v="2019-05-02T00:00:00"/>
    <x v="3"/>
    <s v="Mumbai Indians"/>
    <s v="Mumbai Indians"/>
    <s v="Sunrisers Hyderabad"/>
    <s v="Sunrisers Hyderabad"/>
    <x v="16"/>
    <x v="2"/>
    <x v="4"/>
    <x v="4"/>
    <x v="0"/>
    <s v="Y"/>
    <x v="4"/>
    <x v="4"/>
    <x v="1"/>
    <x v="2"/>
    <s v="NA"/>
    <s v="Won By NA SuperOver"/>
    <s v="NA"/>
    <x v="5"/>
    <n v="0"/>
  </r>
  <r>
    <n v="1178425"/>
    <s v="Chennai"/>
    <d v="2019-05-01T00:00:00"/>
    <x v="3"/>
    <s v="Chennai Super Kings"/>
    <s v="Chennai Super Kings"/>
    <s v="Delhi Capitals"/>
    <s v="Delhi Capitals"/>
    <x v="14"/>
    <x v="10"/>
    <x v="9"/>
    <x v="9"/>
    <x v="1"/>
    <s v="N"/>
    <x v="9"/>
    <x v="9"/>
    <x v="0"/>
    <x v="1"/>
    <n v="80"/>
    <s v="Won By 80 Runs"/>
    <s v="NA"/>
    <x v="99"/>
    <n v="0"/>
  </r>
  <r>
    <n v="1178424"/>
    <s v="Bengaluru"/>
    <d v="2019-04-30T00:00:00"/>
    <x v="3"/>
    <s v="Royal Challengers Bangalore"/>
    <s v="Royal Challengers Bangalore"/>
    <s v="Rajasthan Royals"/>
    <s v="Rajasthan Royals"/>
    <x v="17"/>
    <x v="15"/>
    <x v="0"/>
    <x v="0"/>
    <x v="1"/>
    <s v="NA"/>
    <x v="11"/>
    <x v="11"/>
    <x v="0"/>
    <x v="3"/>
    <s v="NA"/>
    <s v="Won By NA NoResults"/>
    <s v="NA"/>
    <x v="100"/>
    <n v="0"/>
  </r>
  <r>
    <n v="1178423"/>
    <s v="Hyderabad"/>
    <d v="2019-04-29T00:00:00"/>
    <x v="3"/>
    <s v="Sunrisers Hyderabad"/>
    <s v="Sunrisers Hyderabad"/>
    <s v="Kings XI Punjab"/>
    <s v="Punjab Kings"/>
    <x v="12"/>
    <x v="12"/>
    <x v="10"/>
    <x v="6"/>
    <x v="1"/>
    <s v="N"/>
    <x v="6"/>
    <x v="6"/>
    <x v="0"/>
    <x v="1"/>
    <n v="45"/>
    <s v="Won By 45 Runs"/>
    <s v="NA"/>
    <x v="23"/>
    <n v="0"/>
  </r>
  <r>
    <n v="1178422"/>
    <s v="Kolkata"/>
    <d v="2019-04-28T00:00:00"/>
    <x v="3"/>
    <s v="Kolkata Knight Riders"/>
    <s v="Kolkata Knight Riders"/>
    <s v="Mumbai Indians"/>
    <s v="Mumbai Indians"/>
    <x v="19"/>
    <x v="1"/>
    <x v="4"/>
    <x v="4"/>
    <x v="1"/>
    <s v="N"/>
    <x v="8"/>
    <x v="8"/>
    <x v="0"/>
    <x v="1"/>
    <n v="34"/>
    <s v="Won By 34 Runs"/>
    <s v="NA"/>
    <x v="13"/>
    <n v="0"/>
  </r>
  <r>
    <n v="1178421"/>
    <s v="Delhi"/>
    <d v="2019-04-28T00:00:00"/>
    <x v="3"/>
    <s v="Delhi Capitals"/>
    <s v="Delhi Capitals"/>
    <s v="Royal Challengers Bangalore"/>
    <s v="Royal Challengers Bangalore"/>
    <x v="18"/>
    <x v="9"/>
    <x v="9"/>
    <x v="9"/>
    <x v="0"/>
    <s v="N"/>
    <x v="7"/>
    <x v="7"/>
    <x v="1"/>
    <x v="1"/>
    <n v="16"/>
    <s v="Won By 16 Runs"/>
    <s v="NA"/>
    <x v="35"/>
    <n v="0"/>
  </r>
  <r>
    <n v="1178420"/>
    <s v="Jaipur"/>
    <d v="2019-04-27T00:00:00"/>
    <x v="3"/>
    <s v="Sunrisers Hyderabad"/>
    <s v="Sunrisers Hyderabad"/>
    <s v="Rajasthan Royals"/>
    <s v="Rajasthan Royals"/>
    <x v="20"/>
    <x v="16"/>
    <x v="0"/>
    <x v="0"/>
    <x v="1"/>
    <s v="N"/>
    <x v="1"/>
    <x v="1"/>
    <x v="1"/>
    <x v="0"/>
    <n v="7"/>
    <s v="Won By 7 Wickets"/>
    <s v="NA"/>
    <x v="82"/>
    <n v="7"/>
  </r>
  <r>
    <n v="1178419"/>
    <s v="Chennai"/>
    <d v="2019-04-26T00:00:00"/>
    <x v="3"/>
    <s v="Mumbai Indians"/>
    <s v="Mumbai Indians"/>
    <s v="Chennai Super Kings"/>
    <s v="Chennai Super Kings"/>
    <x v="14"/>
    <x v="10"/>
    <x v="5"/>
    <x v="5"/>
    <x v="1"/>
    <s v="N"/>
    <x v="4"/>
    <x v="4"/>
    <x v="0"/>
    <x v="1"/>
    <n v="46"/>
    <s v="Won By 46 Runs"/>
    <s v="NA"/>
    <x v="95"/>
    <n v="0"/>
  </r>
  <r>
    <n v="1178418"/>
    <s v="Kolkata"/>
    <d v="2019-04-25T00:00:00"/>
    <x v="3"/>
    <s v="Kolkata Knight Riders"/>
    <s v="Kolkata Knight Riders"/>
    <s v="Rajasthan Royals"/>
    <s v="Rajasthan Royals"/>
    <x v="19"/>
    <x v="1"/>
    <x v="0"/>
    <x v="0"/>
    <x v="1"/>
    <s v="N"/>
    <x v="1"/>
    <x v="1"/>
    <x v="1"/>
    <x v="0"/>
    <n v="3"/>
    <s v="Won By 3 Wickets"/>
    <s v="NA"/>
    <x v="101"/>
    <n v="3"/>
  </r>
  <r>
    <n v="1178417"/>
    <s v="Bengaluru"/>
    <d v="2019-04-24T00:00:00"/>
    <x v="3"/>
    <s v="Royal Challengers Bangalore"/>
    <s v="Royal Challengers Bangalore"/>
    <s v="Kings XI Punjab"/>
    <s v="Punjab Kings"/>
    <x v="17"/>
    <x v="15"/>
    <x v="10"/>
    <x v="6"/>
    <x v="1"/>
    <s v="N"/>
    <x v="2"/>
    <x v="2"/>
    <x v="0"/>
    <x v="1"/>
    <n v="17"/>
    <s v="Won By 17 Runs"/>
    <s v="NA"/>
    <x v="75"/>
    <n v="0"/>
  </r>
  <r>
    <n v="1178416"/>
    <s v="Chennai"/>
    <d v="2019-04-23T00:00:00"/>
    <x v="3"/>
    <s v="Sunrisers Hyderabad"/>
    <s v="Sunrisers Hyderabad"/>
    <s v="Chennai Super Kings"/>
    <s v="Chennai Super Kings"/>
    <x v="14"/>
    <x v="10"/>
    <x v="5"/>
    <x v="5"/>
    <x v="1"/>
    <s v="N"/>
    <x v="9"/>
    <x v="9"/>
    <x v="1"/>
    <x v="0"/>
    <n v="6"/>
    <s v="Won By 6 Wickets"/>
    <s v="NA"/>
    <x v="93"/>
    <n v="6"/>
  </r>
  <r>
    <n v="1178415"/>
    <s v="Jaipur"/>
    <d v="2019-04-22T00:00:00"/>
    <x v="3"/>
    <s v="Rajasthan Royals"/>
    <s v="Rajasthan Royals"/>
    <s v="Delhi Capitals"/>
    <s v="Delhi Capitals"/>
    <x v="20"/>
    <x v="16"/>
    <x v="9"/>
    <x v="9"/>
    <x v="1"/>
    <s v="N"/>
    <x v="7"/>
    <x v="7"/>
    <x v="1"/>
    <x v="0"/>
    <n v="6"/>
    <s v="Won By 6 Wickets"/>
    <s v="NA"/>
    <x v="97"/>
    <n v="6"/>
  </r>
  <r>
    <n v="1178413"/>
    <s v="Hyderabad"/>
    <d v="2019-04-21T00:00:00"/>
    <x v="3"/>
    <s v="Kolkata Knight Riders"/>
    <s v="Kolkata Knight Riders"/>
    <s v="Sunrisers Hyderabad"/>
    <s v="Sunrisers Hyderabad"/>
    <x v="12"/>
    <x v="12"/>
    <x v="3"/>
    <x v="3"/>
    <x v="1"/>
    <s v="N"/>
    <x v="6"/>
    <x v="6"/>
    <x v="1"/>
    <x v="0"/>
    <n v="9"/>
    <s v="Won By 9 Wickets"/>
    <s v="NA"/>
    <x v="102"/>
    <n v="9"/>
  </r>
  <r>
    <n v="1178414"/>
    <s v="Bengaluru"/>
    <d v="2019-04-21T00:00:00"/>
    <x v="3"/>
    <s v="Royal Challengers Bangalore"/>
    <s v="Royal Challengers Bangalore"/>
    <s v="Chennai Super Kings"/>
    <s v="Chennai Super Kings"/>
    <x v="17"/>
    <x v="15"/>
    <x v="5"/>
    <x v="5"/>
    <x v="1"/>
    <s v="N"/>
    <x v="2"/>
    <x v="2"/>
    <x v="0"/>
    <x v="1"/>
    <n v="1"/>
    <s v="Won By 1 Runs"/>
    <s v="NA"/>
    <x v="103"/>
    <n v="0"/>
  </r>
  <r>
    <n v="1178412"/>
    <s v="Delhi"/>
    <d v="2019-04-20T00:00:00"/>
    <x v="3"/>
    <s v="Kings XI Punjab"/>
    <s v="Punjab Kings"/>
    <s v="Delhi Capitals"/>
    <s v="Delhi Capitals"/>
    <x v="18"/>
    <x v="9"/>
    <x v="9"/>
    <x v="9"/>
    <x v="1"/>
    <s v="N"/>
    <x v="7"/>
    <x v="7"/>
    <x v="1"/>
    <x v="0"/>
    <n v="5"/>
    <s v="Won By 5 Wickets"/>
    <s v="NA"/>
    <x v="68"/>
    <n v="5"/>
  </r>
  <r>
    <n v="1178411"/>
    <s v="Jaipur"/>
    <d v="2019-04-20T00:00:00"/>
    <x v="3"/>
    <s v="Mumbai Indians"/>
    <s v="Mumbai Indians"/>
    <s v="Rajasthan Royals"/>
    <s v="Rajasthan Royals"/>
    <x v="20"/>
    <x v="16"/>
    <x v="0"/>
    <x v="0"/>
    <x v="1"/>
    <s v="N"/>
    <x v="1"/>
    <x v="1"/>
    <x v="1"/>
    <x v="0"/>
    <n v="5"/>
    <s v="Won By 5 Wickets"/>
    <s v="NA"/>
    <x v="104"/>
    <n v="5"/>
  </r>
  <r>
    <n v="1178410"/>
    <s v="Kolkata"/>
    <d v="2019-04-19T00:00:00"/>
    <x v="3"/>
    <s v="Royal Challengers Bangalore"/>
    <s v="Royal Challengers Bangalore"/>
    <s v="Kolkata Knight Riders"/>
    <s v="Kolkata Knight Riders"/>
    <x v="19"/>
    <x v="1"/>
    <x v="7"/>
    <x v="7"/>
    <x v="1"/>
    <s v="N"/>
    <x v="2"/>
    <x v="2"/>
    <x v="0"/>
    <x v="1"/>
    <n v="10"/>
    <s v="Won By 10 Runs"/>
    <s v="NA"/>
    <x v="7"/>
    <n v="0"/>
  </r>
  <r>
    <n v="1178409"/>
    <s v="Delhi"/>
    <d v="2019-04-18T00:00:00"/>
    <x v="3"/>
    <s v="Mumbai Indians"/>
    <s v="Mumbai Indians"/>
    <s v="Delhi Capitals"/>
    <s v="Delhi Capitals"/>
    <x v="18"/>
    <x v="9"/>
    <x v="4"/>
    <x v="4"/>
    <x v="0"/>
    <s v="N"/>
    <x v="4"/>
    <x v="4"/>
    <x v="1"/>
    <x v="1"/>
    <n v="40"/>
    <s v="Won By 40 Runs"/>
    <s v="NA"/>
    <x v="0"/>
    <n v="0"/>
  </r>
  <r>
    <n v="1178408"/>
    <s v="Hyderabad"/>
    <d v="2019-04-17T00:00:00"/>
    <x v="3"/>
    <s v="Chennai Super Kings"/>
    <s v="Chennai Super Kings"/>
    <s v="Sunrisers Hyderabad"/>
    <s v="Sunrisers Hyderabad"/>
    <x v="12"/>
    <x v="12"/>
    <x v="5"/>
    <x v="5"/>
    <x v="0"/>
    <s v="N"/>
    <x v="6"/>
    <x v="6"/>
    <x v="0"/>
    <x v="0"/>
    <n v="6"/>
    <s v="Won By 6 Wickets"/>
    <s v="NA"/>
    <x v="23"/>
    <n v="6"/>
  </r>
  <r>
    <n v="1178407"/>
    <s v="Chandigarh"/>
    <d v="2019-04-16T00:00:00"/>
    <x v="3"/>
    <s v="Kings XI Punjab"/>
    <s v="Punjab Kings"/>
    <s v="Rajasthan Royals"/>
    <s v="Rajasthan Royals"/>
    <x v="15"/>
    <x v="14"/>
    <x v="0"/>
    <x v="0"/>
    <x v="1"/>
    <s v="N"/>
    <x v="10"/>
    <x v="10"/>
    <x v="0"/>
    <x v="1"/>
    <n v="12"/>
    <s v="Won By 12 Runs"/>
    <s v="NA"/>
    <x v="6"/>
    <n v="0"/>
  </r>
  <r>
    <n v="1178406"/>
    <s v="Mumbai"/>
    <d v="2019-04-15T00:00:00"/>
    <x v="3"/>
    <s v="Royal Challengers Bangalore"/>
    <s v="Royal Challengers Bangalore"/>
    <s v="Mumbai Indians"/>
    <s v="Mumbai Indians"/>
    <x v="16"/>
    <x v="2"/>
    <x v="4"/>
    <x v="4"/>
    <x v="1"/>
    <s v="N"/>
    <x v="4"/>
    <x v="4"/>
    <x v="1"/>
    <x v="0"/>
    <n v="5"/>
    <s v="Won By 5 Wickets"/>
    <s v="NA"/>
    <x v="105"/>
    <n v="5"/>
  </r>
  <r>
    <n v="1178404"/>
    <s v="Kolkata"/>
    <d v="2019-04-14T00:00:00"/>
    <x v="3"/>
    <s v="Kolkata Knight Riders"/>
    <s v="Kolkata Knight Riders"/>
    <s v="Chennai Super Kings"/>
    <s v="Chennai Super Kings"/>
    <x v="19"/>
    <x v="1"/>
    <x v="5"/>
    <x v="5"/>
    <x v="1"/>
    <s v="N"/>
    <x v="9"/>
    <x v="9"/>
    <x v="1"/>
    <x v="0"/>
    <n v="5"/>
    <s v="Won By 5 Wickets"/>
    <s v="NA"/>
    <x v="106"/>
    <n v="5"/>
  </r>
  <r>
    <n v="1178405"/>
    <s v="Hyderabad"/>
    <d v="2019-04-14T00:00:00"/>
    <x v="3"/>
    <s v="Delhi Capitals"/>
    <s v="Delhi Capitals"/>
    <s v="Sunrisers Hyderabad"/>
    <s v="Sunrisers Hyderabad"/>
    <x v="12"/>
    <x v="12"/>
    <x v="3"/>
    <x v="3"/>
    <x v="1"/>
    <s v="N"/>
    <x v="7"/>
    <x v="7"/>
    <x v="0"/>
    <x v="1"/>
    <n v="39"/>
    <s v="Won By 39 Runs"/>
    <s v="NA"/>
    <x v="107"/>
    <n v="0"/>
  </r>
  <r>
    <n v="1178402"/>
    <s v="Mumbai"/>
    <d v="2019-04-13T00:00:00"/>
    <x v="3"/>
    <s v="Mumbai Indians"/>
    <s v="Mumbai Indians"/>
    <s v="Rajasthan Royals"/>
    <s v="Rajasthan Royals"/>
    <x v="16"/>
    <x v="2"/>
    <x v="0"/>
    <x v="0"/>
    <x v="1"/>
    <s v="N"/>
    <x v="1"/>
    <x v="1"/>
    <x v="1"/>
    <x v="0"/>
    <n v="4"/>
    <s v="Won By 4 Wickets"/>
    <s v="NA"/>
    <x v="1"/>
    <n v="4"/>
  </r>
  <r>
    <n v="1178403"/>
    <s v="Chandigarh"/>
    <d v="2019-04-13T00:00:00"/>
    <x v="3"/>
    <s v="Kings XI Punjab"/>
    <s v="Punjab Kings"/>
    <s v="Royal Challengers Bangalore"/>
    <s v="Royal Challengers Bangalore"/>
    <x v="15"/>
    <x v="14"/>
    <x v="8"/>
    <x v="8"/>
    <x v="1"/>
    <s v="N"/>
    <x v="2"/>
    <x v="2"/>
    <x v="1"/>
    <x v="0"/>
    <n v="8"/>
    <s v="Won By 8 Wickets"/>
    <s v="NA"/>
    <x v="75"/>
    <n v="8"/>
  </r>
  <r>
    <n v="1178401"/>
    <s v="Kolkata"/>
    <d v="2019-04-12T00:00:00"/>
    <x v="3"/>
    <s v="Kolkata Knight Riders"/>
    <s v="Kolkata Knight Riders"/>
    <s v="Delhi Capitals"/>
    <s v="Delhi Capitals"/>
    <x v="19"/>
    <x v="1"/>
    <x v="9"/>
    <x v="9"/>
    <x v="1"/>
    <s v="N"/>
    <x v="7"/>
    <x v="7"/>
    <x v="1"/>
    <x v="0"/>
    <n v="7"/>
    <s v="Won By 7 Wickets"/>
    <s v="NA"/>
    <x v="35"/>
    <n v="7"/>
  </r>
  <r>
    <n v="1178400"/>
    <s v="Jaipur"/>
    <d v="2019-04-11T00:00:00"/>
    <x v="3"/>
    <s v="Rajasthan Royals"/>
    <s v="Rajasthan Royals"/>
    <s v="Chennai Super Kings"/>
    <s v="Chennai Super Kings"/>
    <x v="20"/>
    <x v="16"/>
    <x v="5"/>
    <x v="5"/>
    <x v="1"/>
    <s v="N"/>
    <x v="9"/>
    <x v="9"/>
    <x v="1"/>
    <x v="0"/>
    <n v="4"/>
    <s v="Won By 4 Wickets"/>
    <s v="NA"/>
    <x v="99"/>
    <n v="4"/>
  </r>
  <r>
    <n v="1178399"/>
    <s v="Mumbai"/>
    <d v="2019-04-10T00:00:00"/>
    <x v="3"/>
    <s v="Kings XI Punjab"/>
    <s v="Punjab Kings"/>
    <s v="Mumbai Indians"/>
    <s v="Mumbai Indians"/>
    <x v="16"/>
    <x v="2"/>
    <x v="4"/>
    <x v="4"/>
    <x v="1"/>
    <s v="N"/>
    <x v="4"/>
    <x v="4"/>
    <x v="1"/>
    <x v="0"/>
    <n v="3"/>
    <s v="Won By 3 Wickets"/>
    <s v="NA"/>
    <x v="65"/>
    <n v="3"/>
  </r>
  <r>
    <n v="1178398"/>
    <s v="Chennai"/>
    <d v="2019-04-09T00:00:00"/>
    <x v="3"/>
    <s v="Kolkata Knight Riders"/>
    <s v="Kolkata Knight Riders"/>
    <s v="Chennai Super Kings"/>
    <s v="Chennai Super Kings"/>
    <x v="14"/>
    <x v="10"/>
    <x v="5"/>
    <x v="5"/>
    <x v="1"/>
    <s v="N"/>
    <x v="9"/>
    <x v="9"/>
    <x v="1"/>
    <x v="0"/>
    <n v="7"/>
    <s v="Won By 7 Wickets"/>
    <s v="NA"/>
    <x v="81"/>
    <n v="7"/>
  </r>
  <r>
    <n v="1178397"/>
    <s v="Chandigarh"/>
    <d v="2019-04-08T00:00:00"/>
    <x v="3"/>
    <s v="Sunrisers Hyderabad"/>
    <s v="Sunrisers Hyderabad"/>
    <s v="Kings XI Punjab"/>
    <s v="Punjab Kings"/>
    <x v="15"/>
    <x v="14"/>
    <x v="10"/>
    <x v="6"/>
    <x v="1"/>
    <s v="N"/>
    <x v="10"/>
    <x v="10"/>
    <x v="1"/>
    <x v="0"/>
    <n v="6"/>
    <s v="Won By 6 Wickets"/>
    <s v="NA"/>
    <x v="36"/>
    <n v="6"/>
  </r>
  <r>
    <n v="1178396"/>
    <s v="Jaipur"/>
    <d v="2019-04-07T00:00:00"/>
    <x v="3"/>
    <s v="Rajasthan Royals"/>
    <s v="Rajasthan Royals"/>
    <s v="Kolkata Knight Riders"/>
    <s v="Kolkata Knight Riders"/>
    <x v="20"/>
    <x v="16"/>
    <x v="7"/>
    <x v="7"/>
    <x v="1"/>
    <s v="N"/>
    <x v="8"/>
    <x v="8"/>
    <x v="1"/>
    <x v="0"/>
    <n v="8"/>
    <s v="Won By 8 Wickets"/>
    <s v="NA"/>
    <x v="108"/>
    <n v="8"/>
  </r>
  <r>
    <n v="1178395"/>
    <s v="Bengaluru"/>
    <d v="2019-04-07T00:00:00"/>
    <x v="3"/>
    <s v="Royal Challengers Bangalore"/>
    <s v="Royal Challengers Bangalore"/>
    <s v="Delhi Capitals"/>
    <s v="Delhi Capitals"/>
    <x v="17"/>
    <x v="15"/>
    <x v="9"/>
    <x v="9"/>
    <x v="1"/>
    <s v="N"/>
    <x v="7"/>
    <x v="7"/>
    <x v="1"/>
    <x v="0"/>
    <n v="4"/>
    <s v="Won By 4 Wickets"/>
    <s v="NA"/>
    <x v="25"/>
    <n v="4"/>
  </r>
  <r>
    <n v="1178394"/>
    <s v="Hyderabad"/>
    <d v="2019-04-06T00:00:00"/>
    <x v="3"/>
    <s v="Mumbai Indians"/>
    <s v="Mumbai Indians"/>
    <s v="Sunrisers Hyderabad"/>
    <s v="Sunrisers Hyderabad"/>
    <x v="12"/>
    <x v="12"/>
    <x v="3"/>
    <x v="3"/>
    <x v="1"/>
    <s v="N"/>
    <x v="4"/>
    <x v="4"/>
    <x v="0"/>
    <x v="1"/>
    <n v="40"/>
    <s v="Won By 40 Runs"/>
    <s v="NA"/>
    <x v="109"/>
    <n v="0"/>
  </r>
  <r>
    <n v="1178393"/>
    <s v="Chennai"/>
    <d v="2019-04-06T00:00:00"/>
    <x v="3"/>
    <s v="Chennai Super Kings"/>
    <s v="Chennai Super Kings"/>
    <s v="Kings XI Punjab"/>
    <s v="Punjab Kings"/>
    <x v="14"/>
    <x v="10"/>
    <x v="5"/>
    <x v="5"/>
    <x v="0"/>
    <s v="N"/>
    <x v="9"/>
    <x v="9"/>
    <x v="1"/>
    <x v="1"/>
    <n v="22"/>
    <s v="Won By 22 Runs"/>
    <s v="NA"/>
    <x v="110"/>
    <n v="0"/>
  </r>
  <r>
    <n v="1175372"/>
    <s v="Bengaluru"/>
    <d v="2019-04-05T00:00:00"/>
    <x v="3"/>
    <s v="Royal Challengers Bangalore"/>
    <s v="Royal Challengers Bangalore"/>
    <s v="Kolkata Knight Riders"/>
    <s v="Kolkata Knight Riders"/>
    <x v="17"/>
    <x v="15"/>
    <x v="7"/>
    <x v="7"/>
    <x v="1"/>
    <s v="N"/>
    <x v="8"/>
    <x v="8"/>
    <x v="1"/>
    <x v="0"/>
    <n v="5"/>
    <s v="Won By 5 Wickets"/>
    <s v="NA"/>
    <x v="13"/>
    <n v="5"/>
  </r>
  <r>
    <n v="1175371"/>
    <s v="Delhi"/>
    <d v="2019-04-04T00:00:00"/>
    <x v="3"/>
    <s v="Delhi Capitals"/>
    <s v="Delhi Capitals"/>
    <s v="Sunrisers Hyderabad"/>
    <s v="Sunrisers Hyderabad"/>
    <x v="18"/>
    <x v="9"/>
    <x v="3"/>
    <x v="3"/>
    <x v="1"/>
    <s v="N"/>
    <x v="6"/>
    <x v="6"/>
    <x v="1"/>
    <x v="0"/>
    <n v="5"/>
    <s v="Won By 5 Wickets"/>
    <s v="NA"/>
    <x v="14"/>
    <n v="5"/>
  </r>
  <r>
    <n v="1175370"/>
    <s v="Mumbai"/>
    <d v="2019-04-03T00:00:00"/>
    <x v="3"/>
    <s v="Mumbai Indians"/>
    <s v="Mumbai Indians"/>
    <s v="Chennai Super Kings"/>
    <s v="Chennai Super Kings"/>
    <x v="16"/>
    <x v="2"/>
    <x v="5"/>
    <x v="5"/>
    <x v="1"/>
    <s v="N"/>
    <x v="4"/>
    <x v="4"/>
    <x v="0"/>
    <x v="1"/>
    <n v="37"/>
    <s v="Won By 37 Runs"/>
    <s v="NA"/>
    <x v="0"/>
    <n v="0"/>
  </r>
  <r>
    <n v="1175369"/>
    <s v="Jaipur"/>
    <d v="2019-04-02T00:00:00"/>
    <x v="3"/>
    <s v="Royal Challengers Bangalore"/>
    <s v="Royal Challengers Bangalore"/>
    <s v="Rajasthan Royals"/>
    <s v="Rajasthan Royals"/>
    <x v="20"/>
    <x v="16"/>
    <x v="0"/>
    <x v="0"/>
    <x v="1"/>
    <s v="N"/>
    <x v="1"/>
    <x v="1"/>
    <x v="1"/>
    <x v="0"/>
    <n v="7"/>
    <s v="Won By 7 Wickets"/>
    <s v="NA"/>
    <x v="111"/>
    <n v="7"/>
  </r>
  <r>
    <n v="1175368"/>
    <s v="Chandigarh"/>
    <d v="2019-04-01T00:00:00"/>
    <x v="3"/>
    <s v="Kings XI Punjab"/>
    <s v="Punjab Kings"/>
    <s v="Delhi Capitals"/>
    <s v="Delhi Capitals"/>
    <x v="15"/>
    <x v="14"/>
    <x v="9"/>
    <x v="9"/>
    <x v="1"/>
    <s v="N"/>
    <x v="10"/>
    <x v="10"/>
    <x v="0"/>
    <x v="1"/>
    <n v="14"/>
    <s v="Won By 14 Runs"/>
    <s v="NA"/>
    <x v="112"/>
    <n v="0"/>
  </r>
  <r>
    <n v="1175366"/>
    <s v="Hyderabad"/>
    <d v="2019-03-31T00:00:00"/>
    <x v="3"/>
    <s v="Sunrisers Hyderabad"/>
    <s v="Sunrisers Hyderabad"/>
    <s v="Royal Challengers Bangalore"/>
    <s v="Royal Challengers Bangalore"/>
    <x v="12"/>
    <x v="12"/>
    <x v="8"/>
    <x v="8"/>
    <x v="1"/>
    <s v="N"/>
    <x v="6"/>
    <x v="6"/>
    <x v="0"/>
    <x v="1"/>
    <n v="118"/>
    <s v="Won By 118 Runs"/>
    <s v="NA"/>
    <x v="14"/>
    <n v="0"/>
  </r>
  <r>
    <n v="1175367"/>
    <s v="Chennai"/>
    <d v="2019-03-31T00:00:00"/>
    <x v="3"/>
    <s v="Chennai Super Kings"/>
    <s v="Chennai Super Kings"/>
    <s v="Rajasthan Royals"/>
    <s v="Rajasthan Royals"/>
    <x v="14"/>
    <x v="10"/>
    <x v="0"/>
    <x v="0"/>
    <x v="1"/>
    <s v="N"/>
    <x v="9"/>
    <x v="9"/>
    <x v="0"/>
    <x v="1"/>
    <n v="8"/>
    <s v="Won By 8 Runs"/>
    <s v="NA"/>
    <x v="99"/>
    <n v="0"/>
  </r>
  <r>
    <n v="1175365"/>
    <s v="Delhi"/>
    <d v="2019-03-30T00:00:00"/>
    <x v="3"/>
    <s v="Kolkata Knight Riders"/>
    <s v="Kolkata Knight Riders"/>
    <s v="Delhi Capitals"/>
    <s v="Delhi Capitals"/>
    <x v="18"/>
    <x v="9"/>
    <x v="9"/>
    <x v="9"/>
    <x v="1"/>
    <s v="Y"/>
    <x v="7"/>
    <x v="7"/>
    <x v="1"/>
    <x v="2"/>
    <s v="NA"/>
    <s v="Won By NA SuperOver"/>
    <s v="NA"/>
    <x v="74"/>
    <n v="0"/>
  </r>
  <r>
    <n v="1175364"/>
    <s v="Chandigarh"/>
    <d v="2019-03-30T00:00:00"/>
    <x v="3"/>
    <s v="Mumbai Indians"/>
    <s v="Mumbai Indians"/>
    <s v="Kings XI Punjab"/>
    <s v="Punjab Kings"/>
    <x v="15"/>
    <x v="14"/>
    <x v="10"/>
    <x v="6"/>
    <x v="1"/>
    <s v="N"/>
    <x v="10"/>
    <x v="10"/>
    <x v="1"/>
    <x v="0"/>
    <n v="8"/>
    <s v="Won By 8 Wickets"/>
    <s v="NA"/>
    <x v="43"/>
    <n v="8"/>
  </r>
  <r>
    <n v="1175363"/>
    <s v="Hyderabad"/>
    <d v="2019-03-29T00:00:00"/>
    <x v="3"/>
    <s v="Rajasthan Royals"/>
    <s v="Rajasthan Royals"/>
    <s v="Sunrisers Hyderabad"/>
    <s v="Sunrisers Hyderabad"/>
    <x v="12"/>
    <x v="12"/>
    <x v="0"/>
    <x v="0"/>
    <x v="0"/>
    <s v="N"/>
    <x v="6"/>
    <x v="6"/>
    <x v="0"/>
    <x v="0"/>
    <n v="5"/>
    <s v="Won By 5 Wickets"/>
    <s v="NA"/>
    <x v="38"/>
    <n v="5"/>
  </r>
  <r>
    <n v="1175362"/>
    <s v="Bengaluru"/>
    <d v="2019-03-28T00:00:00"/>
    <x v="3"/>
    <s v="Mumbai Indians"/>
    <s v="Mumbai Indians"/>
    <s v="Royal Challengers Bangalore"/>
    <s v="Royal Challengers Bangalore"/>
    <x v="17"/>
    <x v="15"/>
    <x v="8"/>
    <x v="8"/>
    <x v="1"/>
    <s v="N"/>
    <x v="4"/>
    <x v="4"/>
    <x v="0"/>
    <x v="1"/>
    <n v="6"/>
    <s v="Won By 6 Runs"/>
    <s v="NA"/>
    <x v="5"/>
    <n v="0"/>
  </r>
  <r>
    <n v="1175361"/>
    <s v="Kolkata"/>
    <d v="2019-03-27T00:00:00"/>
    <x v="3"/>
    <s v="Kolkata Knight Riders"/>
    <s v="Kolkata Knight Riders"/>
    <s v="Kings XI Punjab"/>
    <s v="Punjab Kings"/>
    <x v="19"/>
    <x v="1"/>
    <x v="10"/>
    <x v="6"/>
    <x v="1"/>
    <s v="N"/>
    <x v="8"/>
    <x v="8"/>
    <x v="0"/>
    <x v="1"/>
    <n v="28"/>
    <s v="Won By 28 Runs"/>
    <s v="NA"/>
    <x v="13"/>
    <n v="0"/>
  </r>
  <r>
    <n v="1175360"/>
    <s v="Delhi"/>
    <d v="2019-03-26T00:00:00"/>
    <x v="3"/>
    <s v="Delhi Capitals"/>
    <s v="Delhi Capitals"/>
    <s v="Chennai Super Kings"/>
    <s v="Chennai Super Kings"/>
    <x v="18"/>
    <x v="9"/>
    <x v="9"/>
    <x v="9"/>
    <x v="0"/>
    <s v="N"/>
    <x v="9"/>
    <x v="9"/>
    <x v="0"/>
    <x v="0"/>
    <n v="6"/>
    <s v="Won By 6 Wickets"/>
    <s v="NA"/>
    <x v="93"/>
    <n v="6"/>
  </r>
  <r>
    <n v="1175359"/>
    <s v="Jaipur"/>
    <d v="2019-03-25T00:00:00"/>
    <x v="3"/>
    <s v="Kings XI Punjab"/>
    <s v="Punjab Kings"/>
    <s v="Rajasthan Royals"/>
    <s v="Rajasthan Royals"/>
    <x v="20"/>
    <x v="16"/>
    <x v="0"/>
    <x v="0"/>
    <x v="1"/>
    <s v="N"/>
    <x v="10"/>
    <x v="10"/>
    <x v="0"/>
    <x v="1"/>
    <n v="14"/>
    <s v="Won By 14 Runs"/>
    <s v="NA"/>
    <x v="89"/>
    <n v="0"/>
  </r>
  <r>
    <n v="1175358"/>
    <s v="Mumbai"/>
    <d v="2019-03-24T00:00:00"/>
    <x v="3"/>
    <s v="Delhi Capitals"/>
    <s v="Delhi Capitals"/>
    <s v="Mumbai Indians"/>
    <s v="Mumbai Indians"/>
    <x v="16"/>
    <x v="2"/>
    <x v="4"/>
    <x v="4"/>
    <x v="1"/>
    <s v="N"/>
    <x v="7"/>
    <x v="7"/>
    <x v="0"/>
    <x v="1"/>
    <n v="37"/>
    <s v="Won By 37 Runs"/>
    <s v="NA"/>
    <x v="97"/>
    <n v="0"/>
  </r>
  <r>
    <n v="1175357"/>
    <s v="Kolkata"/>
    <d v="2019-03-24T00:00:00"/>
    <x v="3"/>
    <s v="Sunrisers Hyderabad"/>
    <s v="Sunrisers Hyderabad"/>
    <s v="Kolkata Knight Riders"/>
    <s v="Kolkata Knight Riders"/>
    <x v="19"/>
    <x v="1"/>
    <x v="7"/>
    <x v="7"/>
    <x v="1"/>
    <s v="N"/>
    <x v="8"/>
    <x v="8"/>
    <x v="1"/>
    <x v="0"/>
    <n v="6"/>
    <s v="Won By 6 Wickets"/>
    <s v="NA"/>
    <x v="13"/>
    <n v="6"/>
  </r>
  <r>
    <n v="1175356"/>
    <s v="Chennai"/>
    <d v="2019-03-23T00:00:00"/>
    <x v="3"/>
    <s v="Royal Challengers Bangalore"/>
    <s v="Royal Challengers Bangalore"/>
    <s v="Chennai Super Kings"/>
    <s v="Chennai Super Kings"/>
    <x v="14"/>
    <x v="10"/>
    <x v="5"/>
    <x v="5"/>
    <x v="1"/>
    <s v="N"/>
    <x v="9"/>
    <x v="9"/>
    <x v="1"/>
    <x v="0"/>
    <n v="7"/>
    <s v="Won By 7 Wickets"/>
    <s v="NA"/>
    <x v="110"/>
    <n v="7"/>
  </r>
  <r>
    <n v="1136620"/>
    <s v="Mumbai"/>
    <d v="2018-05-27T00:00:00"/>
    <x v="4"/>
    <s v="Sunrisers Hyderabad"/>
    <s v="Sunrisers Hyderabad"/>
    <s v="Chennai Super Kings"/>
    <s v="Chennai Super Kings"/>
    <x v="16"/>
    <x v="2"/>
    <x v="5"/>
    <x v="5"/>
    <x v="1"/>
    <s v="N"/>
    <x v="9"/>
    <x v="9"/>
    <x v="1"/>
    <x v="0"/>
    <n v="8"/>
    <s v="Won By 8 Wickets"/>
    <s v="NA"/>
    <x v="93"/>
    <n v="8"/>
  </r>
  <r>
    <n v="1136619"/>
    <s v="Kolkata"/>
    <d v="2018-05-25T00:00:00"/>
    <x v="4"/>
    <s v="Sunrisers Hyderabad"/>
    <s v="Sunrisers Hyderabad"/>
    <s v="Kolkata Knight Riders"/>
    <s v="Kolkata Knight Riders"/>
    <x v="19"/>
    <x v="1"/>
    <x v="7"/>
    <x v="7"/>
    <x v="1"/>
    <s v="N"/>
    <x v="6"/>
    <x v="6"/>
    <x v="0"/>
    <x v="1"/>
    <n v="14"/>
    <s v="Won By 14 Runs"/>
    <s v="NA"/>
    <x v="38"/>
    <n v="0"/>
  </r>
  <r>
    <n v="1136618"/>
    <s v="Kolkata"/>
    <d v="2018-05-23T00:00:00"/>
    <x v="4"/>
    <s v="Kolkata Knight Riders"/>
    <s v="Kolkata Knight Riders"/>
    <s v="Rajasthan Royals"/>
    <s v="Rajasthan Royals"/>
    <x v="19"/>
    <x v="1"/>
    <x v="0"/>
    <x v="0"/>
    <x v="1"/>
    <s v="N"/>
    <x v="8"/>
    <x v="8"/>
    <x v="0"/>
    <x v="1"/>
    <n v="25"/>
    <s v="Won By 25 Runs"/>
    <s v="NA"/>
    <x v="13"/>
    <n v="0"/>
  </r>
  <r>
    <n v="1136617"/>
    <s v="Mumbai"/>
    <d v="2018-05-22T00:00:00"/>
    <x v="4"/>
    <s v="Sunrisers Hyderabad"/>
    <s v="Sunrisers Hyderabad"/>
    <s v="Chennai Super Kings"/>
    <s v="Chennai Super Kings"/>
    <x v="16"/>
    <x v="2"/>
    <x v="5"/>
    <x v="5"/>
    <x v="1"/>
    <s v="N"/>
    <x v="9"/>
    <x v="9"/>
    <x v="1"/>
    <x v="0"/>
    <n v="2"/>
    <s v="Won By 2 Wickets"/>
    <s v="NA"/>
    <x v="40"/>
    <n v="2"/>
  </r>
  <r>
    <n v="1136616"/>
    <s v="Pune"/>
    <d v="2018-05-20T00:00:00"/>
    <x v="4"/>
    <s v="Kings XI Punjab"/>
    <s v="Punjab Kings"/>
    <s v="Chennai Super Kings"/>
    <s v="Chennai Super Kings"/>
    <x v="21"/>
    <x v="5"/>
    <x v="5"/>
    <x v="5"/>
    <x v="1"/>
    <s v="N"/>
    <x v="9"/>
    <x v="9"/>
    <x v="1"/>
    <x v="0"/>
    <n v="5"/>
    <s v="Won By 5 Wickets"/>
    <s v="NA"/>
    <x v="113"/>
    <n v="5"/>
  </r>
  <r>
    <n v="1136615"/>
    <s v="Delhi"/>
    <d v="2018-05-20T00:00:00"/>
    <x v="4"/>
    <s v="Delhi Daredevils"/>
    <s v="Delhi Capitals"/>
    <s v="Mumbai Indians"/>
    <s v="Mumbai Indians"/>
    <x v="18"/>
    <x v="9"/>
    <x v="11"/>
    <x v="9"/>
    <x v="0"/>
    <s v="N"/>
    <x v="12"/>
    <x v="12"/>
    <x v="1"/>
    <x v="1"/>
    <n v="11"/>
    <s v="Won By 11 Runs"/>
    <s v="NA"/>
    <x v="79"/>
    <n v="0"/>
  </r>
  <r>
    <n v="1136614"/>
    <s v="Hyderabad"/>
    <d v="2018-05-19T00:00:00"/>
    <x v="4"/>
    <s v="Sunrisers Hyderabad"/>
    <s v="Sunrisers Hyderabad"/>
    <s v="Kolkata Knight Riders"/>
    <s v="Kolkata Knight Riders"/>
    <x v="12"/>
    <x v="12"/>
    <x v="3"/>
    <x v="3"/>
    <x v="0"/>
    <s v="N"/>
    <x v="8"/>
    <x v="8"/>
    <x v="0"/>
    <x v="0"/>
    <n v="5"/>
    <s v="Won By 5 Wickets"/>
    <s v="NA"/>
    <x v="114"/>
    <n v="5"/>
  </r>
  <r>
    <n v="1136613"/>
    <s v="Jaipur"/>
    <d v="2018-05-19T00:00:00"/>
    <x v="4"/>
    <s v="Rajasthan Royals"/>
    <s v="Rajasthan Royals"/>
    <s v="Royal Challengers Bangalore"/>
    <s v="Royal Challengers Bangalore"/>
    <x v="20"/>
    <x v="16"/>
    <x v="0"/>
    <x v="0"/>
    <x v="0"/>
    <s v="N"/>
    <x v="1"/>
    <x v="1"/>
    <x v="1"/>
    <x v="1"/>
    <n v="30"/>
    <s v="Won By 30 Runs"/>
    <s v="NA"/>
    <x v="111"/>
    <n v="0"/>
  </r>
  <r>
    <n v="1136612"/>
    <s v="Delhi"/>
    <d v="2018-05-18T00:00:00"/>
    <x v="4"/>
    <s v="Delhi Daredevils"/>
    <s v="Delhi Capitals"/>
    <s v="Chennai Super Kings"/>
    <s v="Chennai Super Kings"/>
    <x v="18"/>
    <x v="9"/>
    <x v="5"/>
    <x v="5"/>
    <x v="1"/>
    <s v="N"/>
    <x v="12"/>
    <x v="12"/>
    <x v="0"/>
    <x v="1"/>
    <n v="34"/>
    <s v="Won By 34 Runs"/>
    <s v="NA"/>
    <x v="24"/>
    <n v="0"/>
  </r>
  <r>
    <n v="1136611"/>
    <s v="Bengaluru"/>
    <d v="2018-05-17T00:00:00"/>
    <x v="4"/>
    <s v="Royal Challengers Bangalore"/>
    <s v="Royal Challengers Bangalore"/>
    <s v="Sunrisers Hyderabad"/>
    <s v="Sunrisers Hyderabad"/>
    <x v="17"/>
    <x v="15"/>
    <x v="3"/>
    <x v="3"/>
    <x v="1"/>
    <s v="N"/>
    <x v="2"/>
    <x v="2"/>
    <x v="0"/>
    <x v="1"/>
    <n v="14"/>
    <s v="Won By 14 Runs"/>
    <s v="NA"/>
    <x v="75"/>
    <n v="0"/>
  </r>
  <r>
    <n v="1136610"/>
    <s v="Mumbai"/>
    <d v="2018-05-16T00:00:00"/>
    <x v="4"/>
    <s v="Mumbai Indians"/>
    <s v="Mumbai Indians"/>
    <s v="Kings XI Punjab"/>
    <s v="Punjab Kings"/>
    <x v="16"/>
    <x v="2"/>
    <x v="10"/>
    <x v="6"/>
    <x v="1"/>
    <s v="N"/>
    <x v="4"/>
    <x v="4"/>
    <x v="0"/>
    <x v="1"/>
    <n v="3"/>
    <s v="Won By 3 Runs"/>
    <s v="NA"/>
    <x v="5"/>
    <n v="0"/>
  </r>
  <r>
    <n v="1136609"/>
    <s v="Kolkata"/>
    <d v="2018-05-15T00:00:00"/>
    <x v="4"/>
    <s v="Rajasthan Royals"/>
    <s v="Rajasthan Royals"/>
    <s v="Kolkata Knight Riders"/>
    <s v="Kolkata Knight Riders"/>
    <x v="19"/>
    <x v="1"/>
    <x v="7"/>
    <x v="7"/>
    <x v="1"/>
    <s v="N"/>
    <x v="8"/>
    <x v="8"/>
    <x v="1"/>
    <x v="0"/>
    <n v="6"/>
    <s v="Won By 6 Wickets"/>
    <s v="NA"/>
    <x v="32"/>
    <n v="6"/>
  </r>
  <r>
    <n v="1136608"/>
    <s v="Indore"/>
    <d v="2018-05-14T00:00:00"/>
    <x v="4"/>
    <s v="Kings XI Punjab"/>
    <s v="Punjab Kings"/>
    <s v="Royal Challengers Bangalore"/>
    <s v="Royal Challengers Bangalore"/>
    <x v="22"/>
    <x v="17"/>
    <x v="8"/>
    <x v="8"/>
    <x v="1"/>
    <s v="N"/>
    <x v="2"/>
    <x v="2"/>
    <x v="1"/>
    <x v="0"/>
    <n v="10"/>
    <s v="Won By 10 Wickets"/>
    <s v="NA"/>
    <x v="51"/>
    <n v="10"/>
  </r>
  <r>
    <n v="1136607"/>
    <s v="Mumbai"/>
    <d v="2018-05-13T00:00:00"/>
    <x v="4"/>
    <s v="Mumbai Indians"/>
    <s v="Mumbai Indians"/>
    <s v="Rajasthan Royals"/>
    <s v="Rajasthan Royals"/>
    <x v="16"/>
    <x v="2"/>
    <x v="0"/>
    <x v="0"/>
    <x v="1"/>
    <s v="N"/>
    <x v="1"/>
    <x v="1"/>
    <x v="1"/>
    <x v="0"/>
    <n v="7"/>
    <s v="Won By 7 Wickets"/>
    <s v="NA"/>
    <x v="1"/>
    <n v="7"/>
  </r>
  <r>
    <n v="1136606"/>
    <s v="Pune"/>
    <d v="2018-05-13T00:00:00"/>
    <x v="4"/>
    <s v="Sunrisers Hyderabad"/>
    <s v="Sunrisers Hyderabad"/>
    <s v="Chennai Super Kings"/>
    <s v="Chennai Super Kings"/>
    <x v="21"/>
    <x v="5"/>
    <x v="5"/>
    <x v="5"/>
    <x v="1"/>
    <s v="N"/>
    <x v="9"/>
    <x v="9"/>
    <x v="1"/>
    <x v="0"/>
    <n v="8"/>
    <s v="Won By 8 Wickets"/>
    <s v="NA"/>
    <x v="96"/>
    <n v="8"/>
  </r>
  <r>
    <n v="1136605"/>
    <s v="Delhi"/>
    <d v="2018-05-12T00:00:00"/>
    <x v="4"/>
    <s v="Delhi Daredevils"/>
    <s v="Delhi Capitals"/>
    <s v="Royal Challengers Bangalore"/>
    <s v="Royal Challengers Bangalore"/>
    <x v="18"/>
    <x v="9"/>
    <x v="8"/>
    <x v="8"/>
    <x v="1"/>
    <s v="N"/>
    <x v="2"/>
    <x v="2"/>
    <x v="1"/>
    <x v="0"/>
    <n v="5"/>
    <s v="Won By 5 Wickets"/>
    <s v="NA"/>
    <x v="75"/>
    <n v="5"/>
  </r>
  <r>
    <n v="1136604"/>
    <s v="Indore"/>
    <d v="2018-05-12T00:00:00"/>
    <x v="4"/>
    <s v="Kolkata Knight Riders"/>
    <s v="Kolkata Knight Riders"/>
    <s v="Kings XI Punjab"/>
    <s v="Punjab Kings"/>
    <x v="22"/>
    <x v="17"/>
    <x v="10"/>
    <x v="6"/>
    <x v="1"/>
    <s v="N"/>
    <x v="8"/>
    <x v="8"/>
    <x v="0"/>
    <x v="1"/>
    <n v="31"/>
    <s v="Won By 31 Runs"/>
    <s v="NA"/>
    <x v="57"/>
    <n v="0"/>
  </r>
  <r>
    <n v="1136603"/>
    <s v="Jaipur"/>
    <d v="2018-05-11T00:00:00"/>
    <x v="4"/>
    <s v="Chennai Super Kings"/>
    <s v="Chennai Super Kings"/>
    <s v="Rajasthan Royals"/>
    <s v="Rajasthan Royals"/>
    <x v="20"/>
    <x v="16"/>
    <x v="5"/>
    <x v="5"/>
    <x v="0"/>
    <s v="N"/>
    <x v="1"/>
    <x v="1"/>
    <x v="0"/>
    <x v="0"/>
    <n v="4"/>
    <s v="Won By 4 Wickets"/>
    <s v="NA"/>
    <x v="1"/>
    <n v="4"/>
  </r>
  <r>
    <n v="1136602"/>
    <s v="Delhi"/>
    <d v="2018-05-10T00:00:00"/>
    <x v="4"/>
    <s v="Delhi Daredevils"/>
    <s v="Delhi Capitals"/>
    <s v="Sunrisers Hyderabad"/>
    <s v="Sunrisers Hyderabad"/>
    <x v="18"/>
    <x v="9"/>
    <x v="11"/>
    <x v="9"/>
    <x v="0"/>
    <s v="N"/>
    <x v="6"/>
    <x v="6"/>
    <x v="0"/>
    <x v="0"/>
    <n v="9"/>
    <s v="Won By 9 Wickets"/>
    <s v="NA"/>
    <x v="35"/>
    <n v="9"/>
  </r>
  <r>
    <n v="1136601"/>
    <s v="Kolkata"/>
    <d v="2018-05-09T00:00:00"/>
    <x v="4"/>
    <s v="Mumbai Indians"/>
    <s v="Mumbai Indians"/>
    <s v="Kolkata Knight Riders"/>
    <s v="Kolkata Knight Riders"/>
    <x v="19"/>
    <x v="1"/>
    <x v="7"/>
    <x v="7"/>
    <x v="1"/>
    <s v="N"/>
    <x v="4"/>
    <x v="4"/>
    <x v="0"/>
    <x v="1"/>
    <n v="102"/>
    <s v="Won By 102 Runs"/>
    <s v="NA"/>
    <x v="59"/>
    <n v="0"/>
  </r>
  <r>
    <n v="1136600"/>
    <s v="Jaipur"/>
    <d v="2018-05-08T00:00:00"/>
    <x v="4"/>
    <s v="Rajasthan Royals"/>
    <s v="Rajasthan Royals"/>
    <s v="Kings XI Punjab"/>
    <s v="Punjab Kings"/>
    <x v="20"/>
    <x v="16"/>
    <x v="0"/>
    <x v="0"/>
    <x v="0"/>
    <s v="N"/>
    <x v="1"/>
    <x v="1"/>
    <x v="1"/>
    <x v="1"/>
    <n v="15"/>
    <s v="Won By 15 Runs"/>
    <s v="NA"/>
    <x v="1"/>
    <n v="0"/>
  </r>
  <r>
    <n v="1136599"/>
    <s v="Hyderabad"/>
    <d v="2018-05-07T00:00:00"/>
    <x v="4"/>
    <s v="Sunrisers Hyderabad"/>
    <s v="Sunrisers Hyderabad"/>
    <s v="Royal Challengers Bangalore"/>
    <s v="Royal Challengers Bangalore"/>
    <x v="12"/>
    <x v="12"/>
    <x v="8"/>
    <x v="8"/>
    <x v="1"/>
    <s v="N"/>
    <x v="6"/>
    <x v="6"/>
    <x v="0"/>
    <x v="1"/>
    <n v="5"/>
    <s v="Won By 5 Runs"/>
    <s v="NA"/>
    <x v="45"/>
    <n v="0"/>
  </r>
  <r>
    <n v="1136598"/>
    <s v="Indore"/>
    <d v="2018-05-06T00:00:00"/>
    <x v="4"/>
    <s v="Rajasthan Royals"/>
    <s v="Rajasthan Royals"/>
    <s v="Kings XI Punjab"/>
    <s v="Punjab Kings"/>
    <x v="22"/>
    <x v="17"/>
    <x v="10"/>
    <x v="6"/>
    <x v="1"/>
    <s v="N"/>
    <x v="10"/>
    <x v="10"/>
    <x v="1"/>
    <x v="0"/>
    <n v="6"/>
    <s v="Won By 6 Wickets"/>
    <s v="NA"/>
    <x v="115"/>
    <n v="6"/>
  </r>
  <r>
    <n v="1136597"/>
    <s v="Mumbai"/>
    <d v="2018-05-06T00:00:00"/>
    <x v="4"/>
    <s v="Mumbai Indians"/>
    <s v="Mumbai Indians"/>
    <s v="Kolkata Knight Riders"/>
    <s v="Kolkata Knight Riders"/>
    <x v="16"/>
    <x v="2"/>
    <x v="7"/>
    <x v="7"/>
    <x v="1"/>
    <s v="N"/>
    <x v="4"/>
    <x v="4"/>
    <x v="0"/>
    <x v="1"/>
    <n v="13"/>
    <s v="Won By 13 Runs"/>
    <s v="NA"/>
    <x v="0"/>
    <n v="0"/>
  </r>
  <r>
    <n v="1136596"/>
    <s v="Hyderabad"/>
    <d v="2018-05-05T00:00:00"/>
    <x v="4"/>
    <s v="Delhi Daredevils"/>
    <s v="Delhi Capitals"/>
    <s v="Sunrisers Hyderabad"/>
    <s v="Sunrisers Hyderabad"/>
    <x v="12"/>
    <x v="12"/>
    <x v="11"/>
    <x v="9"/>
    <x v="0"/>
    <s v="N"/>
    <x v="6"/>
    <x v="6"/>
    <x v="0"/>
    <x v="0"/>
    <n v="7"/>
    <s v="Won By 7 Wickets"/>
    <s v="NA"/>
    <x v="38"/>
    <n v="7"/>
  </r>
  <r>
    <n v="1136595"/>
    <s v="Pune"/>
    <d v="2018-05-05T00:00:00"/>
    <x v="4"/>
    <s v="Royal Challengers Bangalore"/>
    <s v="Royal Challengers Bangalore"/>
    <s v="Chennai Super Kings"/>
    <s v="Chennai Super Kings"/>
    <x v="21"/>
    <x v="5"/>
    <x v="5"/>
    <x v="5"/>
    <x v="1"/>
    <s v="N"/>
    <x v="9"/>
    <x v="9"/>
    <x v="1"/>
    <x v="0"/>
    <n v="6"/>
    <s v="Won By 6 Wickets"/>
    <s v="NA"/>
    <x v="67"/>
    <n v="6"/>
  </r>
  <r>
    <n v="1136594"/>
    <s v="Indore"/>
    <d v="2018-05-04T00:00:00"/>
    <x v="4"/>
    <s v="Kings XI Punjab"/>
    <s v="Punjab Kings"/>
    <s v="Mumbai Indians"/>
    <s v="Mumbai Indians"/>
    <x v="22"/>
    <x v="17"/>
    <x v="4"/>
    <x v="4"/>
    <x v="1"/>
    <s v="N"/>
    <x v="4"/>
    <x v="4"/>
    <x v="1"/>
    <x v="0"/>
    <n v="6"/>
    <s v="Won By 6 Wickets"/>
    <s v="NA"/>
    <x v="29"/>
    <n v="6"/>
  </r>
  <r>
    <n v="1136593"/>
    <s v="Kolkata"/>
    <d v="2018-05-03T00:00:00"/>
    <x v="4"/>
    <s v="Chennai Super Kings"/>
    <s v="Chennai Super Kings"/>
    <s v="Kolkata Knight Riders"/>
    <s v="Kolkata Knight Riders"/>
    <x v="19"/>
    <x v="1"/>
    <x v="7"/>
    <x v="7"/>
    <x v="1"/>
    <s v="N"/>
    <x v="8"/>
    <x v="8"/>
    <x v="1"/>
    <x v="0"/>
    <n v="6"/>
    <s v="Won By 6 Wickets"/>
    <s v="NA"/>
    <x v="57"/>
    <n v="6"/>
  </r>
  <r>
    <n v="1136592"/>
    <s v="Delhi"/>
    <d v="2018-05-02T00:00:00"/>
    <x v="4"/>
    <s v="Delhi Daredevils"/>
    <s v="Delhi Capitals"/>
    <s v="Rajasthan Royals"/>
    <s v="Rajasthan Royals"/>
    <x v="18"/>
    <x v="9"/>
    <x v="0"/>
    <x v="0"/>
    <x v="1"/>
    <s v="N"/>
    <x v="12"/>
    <x v="12"/>
    <x v="0"/>
    <x v="1"/>
    <n v="4"/>
    <s v="Won By 4 Runs"/>
    <s v="D/L"/>
    <x v="97"/>
    <n v="0"/>
  </r>
  <r>
    <n v="1136591"/>
    <s v="Bengaluru"/>
    <d v="2018-05-01T00:00:00"/>
    <x v="4"/>
    <s v="Royal Challengers Bangalore"/>
    <s v="Royal Challengers Bangalore"/>
    <s v="Mumbai Indians"/>
    <s v="Mumbai Indians"/>
    <x v="17"/>
    <x v="15"/>
    <x v="4"/>
    <x v="4"/>
    <x v="1"/>
    <s v="N"/>
    <x v="2"/>
    <x v="2"/>
    <x v="0"/>
    <x v="1"/>
    <n v="14"/>
    <s v="Won By 14 Runs"/>
    <s v="NA"/>
    <x v="116"/>
    <n v="0"/>
  </r>
  <r>
    <n v="1136590"/>
    <s v="Pune"/>
    <d v="2018-04-30T00:00:00"/>
    <x v="4"/>
    <s v="Chennai Super Kings"/>
    <s v="Chennai Super Kings"/>
    <s v="Delhi Daredevils"/>
    <s v="Delhi Capitals"/>
    <x v="21"/>
    <x v="5"/>
    <x v="11"/>
    <x v="9"/>
    <x v="1"/>
    <s v="N"/>
    <x v="9"/>
    <x v="9"/>
    <x v="0"/>
    <x v="1"/>
    <n v="13"/>
    <s v="Won By 13 Runs"/>
    <s v="NA"/>
    <x v="93"/>
    <n v="0"/>
  </r>
  <r>
    <n v="1136588"/>
    <s v="Jaipur"/>
    <d v="2018-04-29T00:00:00"/>
    <x v="4"/>
    <s v="Sunrisers Hyderabad"/>
    <s v="Sunrisers Hyderabad"/>
    <s v="Rajasthan Royals"/>
    <s v="Rajasthan Royals"/>
    <x v="20"/>
    <x v="16"/>
    <x v="3"/>
    <x v="3"/>
    <x v="0"/>
    <s v="N"/>
    <x v="6"/>
    <x v="6"/>
    <x v="1"/>
    <x v="1"/>
    <n v="11"/>
    <s v="Won By 11 Runs"/>
    <s v="NA"/>
    <x v="45"/>
    <n v="0"/>
  </r>
  <r>
    <n v="1136589"/>
    <s v="Bengaluru"/>
    <d v="2018-04-29T00:00:00"/>
    <x v="4"/>
    <s v="Royal Challengers Bangalore"/>
    <s v="Royal Challengers Bangalore"/>
    <s v="Kolkata Knight Riders"/>
    <s v="Kolkata Knight Riders"/>
    <x v="17"/>
    <x v="15"/>
    <x v="7"/>
    <x v="7"/>
    <x v="1"/>
    <s v="N"/>
    <x v="8"/>
    <x v="8"/>
    <x v="1"/>
    <x v="0"/>
    <n v="6"/>
    <s v="Won By 6 Wickets"/>
    <s v="NA"/>
    <x v="114"/>
    <n v="6"/>
  </r>
  <r>
    <n v="1136587"/>
    <s v="Pune"/>
    <d v="2018-04-28T00:00:00"/>
    <x v="4"/>
    <s v="Chennai Super Kings"/>
    <s v="Chennai Super Kings"/>
    <s v="Mumbai Indians"/>
    <s v="Mumbai Indians"/>
    <x v="21"/>
    <x v="5"/>
    <x v="4"/>
    <x v="4"/>
    <x v="1"/>
    <s v="N"/>
    <x v="4"/>
    <x v="4"/>
    <x v="1"/>
    <x v="0"/>
    <n v="8"/>
    <s v="Won By 8 Wickets"/>
    <s v="NA"/>
    <x v="95"/>
    <n v="8"/>
  </r>
  <r>
    <n v="1136586"/>
    <s v="Delhi"/>
    <d v="2018-04-27T00:00:00"/>
    <x v="4"/>
    <s v="Delhi Daredevils"/>
    <s v="Delhi Capitals"/>
    <s v="Kolkata Knight Riders"/>
    <s v="Kolkata Knight Riders"/>
    <x v="18"/>
    <x v="9"/>
    <x v="7"/>
    <x v="7"/>
    <x v="1"/>
    <s v="N"/>
    <x v="12"/>
    <x v="12"/>
    <x v="0"/>
    <x v="1"/>
    <n v="55"/>
    <s v="Won By 55 Runs"/>
    <s v="NA"/>
    <x v="68"/>
    <n v="0"/>
  </r>
  <r>
    <n v="1136585"/>
    <s v="Hyderabad"/>
    <d v="2018-04-26T00:00:00"/>
    <x v="4"/>
    <s v="Sunrisers Hyderabad"/>
    <s v="Sunrisers Hyderabad"/>
    <s v="Kings XI Punjab"/>
    <s v="Punjab Kings"/>
    <x v="12"/>
    <x v="12"/>
    <x v="10"/>
    <x v="6"/>
    <x v="1"/>
    <s v="N"/>
    <x v="6"/>
    <x v="6"/>
    <x v="0"/>
    <x v="1"/>
    <n v="13"/>
    <s v="Won By 13 Runs"/>
    <s v="NA"/>
    <x v="117"/>
    <n v="0"/>
  </r>
  <r>
    <n v="1136584"/>
    <s v="Bengaluru"/>
    <d v="2018-04-25T00:00:00"/>
    <x v="4"/>
    <s v="Royal Challengers Bangalore"/>
    <s v="Royal Challengers Bangalore"/>
    <s v="Chennai Super Kings"/>
    <s v="Chennai Super Kings"/>
    <x v="17"/>
    <x v="15"/>
    <x v="5"/>
    <x v="5"/>
    <x v="1"/>
    <s v="N"/>
    <x v="9"/>
    <x v="9"/>
    <x v="1"/>
    <x v="0"/>
    <n v="5"/>
    <s v="Won By 5 Wickets"/>
    <s v="NA"/>
    <x v="99"/>
    <n v="5"/>
  </r>
  <r>
    <n v="1136583"/>
    <s v="Mumbai"/>
    <d v="2018-04-24T00:00:00"/>
    <x v="4"/>
    <s v="Sunrisers Hyderabad"/>
    <s v="Sunrisers Hyderabad"/>
    <s v="Mumbai Indians"/>
    <s v="Mumbai Indians"/>
    <x v="16"/>
    <x v="2"/>
    <x v="4"/>
    <x v="4"/>
    <x v="1"/>
    <s v="N"/>
    <x v="6"/>
    <x v="6"/>
    <x v="0"/>
    <x v="1"/>
    <n v="31"/>
    <s v="Won By 31 Runs"/>
    <s v="NA"/>
    <x v="38"/>
    <n v="0"/>
  </r>
  <r>
    <n v="1136582"/>
    <s v="Delhi"/>
    <d v="2018-04-23T00:00:00"/>
    <x v="4"/>
    <s v="Kings XI Punjab"/>
    <s v="Punjab Kings"/>
    <s v="Delhi Daredevils"/>
    <s v="Delhi Capitals"/>
    <x v="18"/>
    <x v="9"/>
    <x v="11"/>
    <x v="9"/>
    <x v="1"/>
    <s v="N"/>
    <x v="10"/>
    <x v="10"/>
    <x v="0"/>
    <x v="1"/>
    <n v="4"/>
    <s v="Won By 4 Runs"/>
    <s v="NA"/>
    <x v="117"/>
    <n v="0"/>
  </r>
  <r>
    <n v="1136581"/>
    <s v="Jaipur"/>
    <d v="2018-04-22T00:00:00"/>
    <x v="4"/>
    <s v="Mumbai Indians"/>
    <s v="Mumbai Indians"/>
    <s v="Rajasthan Royals"/>
    <s v="Rajasthan Royals"/>
    <x v="20"/>
    <x v="16"/>
    <x v="4"/>
    <x v="4"/>
    <x v="0"/>
    <s v="N"/>
    <x v="1"/>
    <x v="1"/>
    <x v="0"/>
    <x v="0"/>
    <n v="3"/>
    <s v="Won By 3 Wickets"/>
    <s v="NA"/>
    <x v="118"/>
    <n v="3"/>
  </r>
  <r>
    <n v="1136580"/>
    <s v="Hyderabad"/>
    <d v="2018-04-22T00:00:00"/>
    <x v="4"/>
    <s v="Chennai Super Kings"/>
    <s v="Chennai Super Kings"/>
    <s v="Sunrisers Hyderabad"/>
    <s v="Sunrisers Hyderabad"/>
    <x v="12"/>
    <x v="12"/>
    <x v="3"/>
    <x v="3"/>
    <x v="1"/>
    <s v="N"/>
    <x v="9"/>
    <x v="9"/>
    <x v="0"/>
    <x v="1"/>
    <n v="4"/>
    <s v="Won By 4 Runs"/>
    <s v="NA"/>
    <x v="96"/>
    <n v="0"/>
  </r>
  <r>
    <n v="1136579"/>
    <s v="Bengaluru"/>
    <d v="2018-04-21T00:00:00"/>
    <x v="4"/>
    <s v="Delhi Daredevils"/>
    <s v="Delhi Capitals"/>
    <s v="Royal Challengers Bangalore"/>
    <s v="Royal Challengers Bangalore"/>
    <x v="17"/>
    <x v="15"/>
    <x v="8"/>
    <x v="8"/>
    <x v="1"/>
    <s v="N"/>
    <x v="2"/>
    <x v="2"/>
    <x v="1"/>
    <x v="0"/>
    <n v="6"/>
    <s v="Won By 6 Wickets"/>
    <s v="NA"/>
    <x v="75"/>
    <n v="6"/>
  </r>
  <r>
    <n v="1136578"/>
    <s v="Kolkata"/>
    <d v="2018-04-21T00:00:00"/>
    <x v="4"/>
    <s v="Kolkata Knight Riders"/>
    <s v="Kolkata Knight Riders"/>
    <s v="Kings XI Punjab"/>
    <s v="Punjab Kings"/>
    <x v="19"/>
    <x v="1"/>
    <x v="10"/>
    <x v="6"/>
    <x v="1"/>
    <s v="N"/>
    <x v="10"/>
    <x v="10"/>
    <x v="1"/>
    <x v="0"/>
    <n v="9"/>
    <s v="Won By 9 Wickets"/>
    <s v="D/L"/>
    <x v="36"/>
    <n v="9"/>
  </r>
  <r>
    <n v="1136577"/>
    <s v="Pune"/>
    <d v="2018-04-20T00:00:00"/>
    <x v="4"/>
    <s v="Chennai Super Kings"/>
    <s v="Chennai Super Kings"/>
    <s v="Rajasthan Royals"/>
    <s v="Rajasthan Royals"/>
    <x v="21"/>
    <x v="5"/>
    <x v="0"/>
    <x v="0"/>
    <x v="1"/>
    <s v="N"/>
    <x v="9"/>
    <x v="9"/>
    <x v="0"/>
    <x v="1"/>
    <n v="64"/>
    <s v="Won By 64 Runs"/>
    <s v="NA"/>
    <x v="93"/>
    <n v="0"/>
  </r>
  <r>
    <n v="1136576"/>
    <s v="Chandigarh"/>
    <d v="2018-04-19T00:00:00"/>
    <x v="4"/>
    <s v="Kings XI Punjab"/>
    <s v="Punjab Kings"/>
    <s v="Sunrisers Hyderabad"/>
    <s v="Sunrisers Hyderabad"/>
    <x v="15"/>
    <x v="14"/>
    <x v="10"/>
    <x v="6"/>
    <x v="0"/>
    <s v="N"/>
    <x v="10"/>
    <x v="10"/>
    <x v="1"/>
    <x v="1"/>
    <n v="15"/>
    <s v="Won By 15 Runs"/>
    <s v="NA"/>
    <x v="89"/>
    <n v="0"/>
  </r>
  <r>
    <n v="1136575"/>
    <s v="Jaipur"/>
    <d v="2018-04-18T00:00:00"/>
    <x v="4"/>
    <s v="Rajasthan Royals"/>
    <s v="Rajasthan Royals"/>
    <s v="Kolkata Knight Riders"/>
    <s v="Kolkata Knight Riders"/>
    <x v="20"/>
    <x v="16"/>
    <x v="7"/>
    <x v="7"/>
    <x v="1"/>
    <s v="N"/>
    <x v="8"/>
    <x v="8"/>
    <x v="1"/>
    <x v="0"/>
    <n v="7"/>
    <s v="Won By 7 Wickets"/>
    <s v="NA"/>
    <x v="84"/>
    <n v="7"/>
  </r>
  <r>
    <n v="1136574"/>
    <s v="Mumbai"/>
    <d v="2018-04-17T00:00:00"/>
    <x v="4"/>
    <s v="Mumbai Indians"/>
    <s v="Mumbai Indians"/>
    <s v="Royal Challengers Bangalore"/>
    <s v="Royal Challengers Bangalore"/>
    <x v="16"/>
    <x v="2"/>
    <x v="8"/>
    <x v="8"/>
    <x v="1"/>
    <s v="N"/>
    <x v="4"/>
    <x v="4"/>
    <x v="0"/>
    <x v="1"/>
    <n v="46"/>
    <s v="Won By 46 Runs"/>
    <s v="NA"/>
    <x v="95"/>
    <n v="0"/>
  </r>
  <r>
    <n v="1136573"/>
    <s v="Kolkata"/>
    <d v="2018-04-16T00:00:00"/>
    <x v="4"/>
    <s v="Kolkata Knight Riders"/>
    <s v="Kolkata Knight Riders"/>
    <s v="Delhi Daredevils"/>
    <s v="Delhi Capitals"/>
    <x v="19"/>
    <x v="1"/>
    <x v="11"/>
    <x v="9"/>
    <x v="1"/>
    <s v="N"/>
    <x v="8"/>
    <x v="8"/>
    <x v="0"/>
    <x v="1"/>
    <n v="71"/>
    <s v="Won By 71 Runs"/>
    <s v="NA"/>
    <x v="84"/>
    <n v="0"/>
  </r>
  <r>
    <n v="1136572"/>
    <s v="Chandigarh"/>
    <d v="2018-04-15T00:00:00"/>
    <x v="4"/>
    <s v="Kings XI Punjab"/>
    <s v="Punjab Kings"/>
    <s v="Chennai Super Kings"/>
    <s v="Chennai Super Kings"/>
    <x v="15"/>
    <x v="14"/>
    <x v="5"/>
    <x v="5"/>
    <x v="1"/>
    <s v="N"/>
    <x v="10"/>
    <x v="10"/>
    <x v="0"/>
    <x v="1"/>
    <n v="4"/>
    <s v="Won By 4 Runs"/>
    <s v="NA"/>
    <x v="89"/>
    <n v="0"/>
  </r>
  <r>
    <n v="1136571"/>
    <s v="Bengaluru"/>
    <d v="2018-04-15T00:00:00"/>
    <x v="4"/>
    <s v="Rajasthan Royals"/>
    <s v="Rajasthan Royals"/>
    <s v="Royal Challengers Bangalore"/>
    <s v="Royal Challengers Bangalore"/>
    <x v="17"/>
    <x v="15"/>
    <x v="8"/>
    <x v="8"/>
    <x v="1"/>
    <s v="N"/>
    <x v="1"/>
    <x v="1"/>
    <x v="0"/>
    <x v="1"/>
    <n v="19"/>
    <s v="Won By 19 Runs"/>
    <s v="NA"/>
    <x v="53"/>
    <n v="0"/>
  </r>
  <r>
    <n v="1136570"/>
    <s v="Kolkata"/>
    <d v="2018-04-14T00:00:00"/>
    <x v="4"/>
    <s v="Kolkata Knight Riders"/>
    <s v="Kolkata Knight Riders"/>
    <s v="Sunrisers Hyderabad"/>
    <s v="Sunrisers Hyderabad"/>
    <x v="19"/>
    <x v="1"/>
    <x v="3"/>
    <x v="3"/>
    <x v="1"/>
    <s v="N"/>
    <x v="6"/>
    <x v="6"/>
    <x v="1"/>
    <x v="0"/>
    <n v="5"/>
    <s v="Won By 5 Wickets"/>
    <s v="NA"/>
    <x v="119"/>
    <n v="5"/>
  </r>
  <r>
    <n v="1136569"/>
    <s v="Mumbai"/>
    <d v="2018-04-14T00:00:00"/>
    <x v="4"/>
    <s v="Mumbai Indians"/>
    <s v="Mumbai Indians"/>
    <s v="Delhi Daredevils"/>
    <s v="Delhi Capitals"/>
    <x v="16"/>
    <x v="2"/>
    <x v="11"/>
    <x v="9"/>
    <x v="1"/>
    <s v="N"/>
    <x v="12"/>
    <x v="12"/>
    <x v="1"/>
    <x v="0"/>
    <n v="7"/>
    <s v="Won By 7 Wickets"/>
    <s v="NA"/>
    <x v="66"/>
    <n v="7"/>
  </r>
  <r>
    <n v="1136568"/>
    <s v="Bengaluru"/>
    <d v="2018-04-13T00:00:00"/>
    <x v="4"/>
    <s v="Kings XI Punjab"/>
    <s v="Punjab Kings"/>
    <s v="Royal Challengers Bangalore"/>
    <s v="Royal Challengers Bangalore"/>
    <x v="17"/>
    <x v="15"/>
    <x v="8"/>
    <x v="8"/>
    <x v="1"/>
    <s v="N"/>
    <x v="2"/>
    <x v="2"/>
    <x v="1"/>
    <x v="0"/>
    <n v="4"/>
    <s v="Won By 4 Wickets"/>
    <s v="NA"/>
    <x v="51"/>
    <n v="4"/>
  </r>
  <r>
    <n v="1136567"/>
    <s v="Hyderabad"/>
    <d v="2018-04-12T00:00:00"/>
    <x v="4"/>
    <s v="Mumbai Indians"/>
    <s v="Mumbai Indians"/>
    <s v="Sunrisers Hyderabad"/>
    <s v="Sunrisers Hyderabad"/>
    <x v="12"/>
    <x v="12"/>
    <x v="3"/>
    <x v="3"/>
    <x v="1"/>
    <s v="N"/>
    <x v="6"/>
    <x v="6"/>
    <x v="1"/>
    <x v="0"/>
    <n v="1"/>
    <s v="Won By 1 Wickets"/>
    <s v="NA"/>
    <x v="38"/>
    <n v="1"/>
  </r>
  <r>
    <n v="1136566"/>
    <s v="Jaipur"/>
    <d v="2018-04-11T00:00:00"/>
    <x v="4"/>
    <s v="Rajasthan Royals"/>
    <s v="Rajasthan Royals"/>
    <s v="Delhi Daredevils"/>
    <s v="Delhi Capitals"/>
    <x v="20"/>
    <x v="16"/>
    <x v="11"/>
    <x v="9"/>
    <x v="1"/>
    <s v="N"/>
    <x v="1"/>
    <x v="1"/>
    <x v="0"/>
    <x v="1"/>
    <n v="10"/>
    <s v="Won By 10 Runs"/>
    <s v="D/L"/>
    <x v="53"/>
    <n v="0"/>
  </r>
  <r>
    <n v="1136565"/>
    <s v="Chennai"/>
    <d v="2018-04-10T00:00:00"/>
    <x v="4"/>
    <s v="Kolkata Knight Riders"/>
    <s v="Kolkata Knight Riders"/>
    <s v="Chennai Super Kings"/>
    <s v="Chennai Super Kings"/>
    <x v="14"/>
    <x v="10"/>
    <x v="5"/>
    <x v="5"/>
    <x v="1"/>
    <s v="N"/>
    <x v="9"/>
    <x v="9"/>
    <x v="1"/>
    <x v="0"/>
    <n v="5"/>
    <s v="Won By 5 Wickets"/>
    <s v="NA"/>
    <x v="120"/>
    <n v="5"/>
  </r>
  <r>
    <n v="1136564"/>
    <s v="Hyderabad"/>
    <d v="2018-04-09T00:00:00"/>
    <x v="4"/>
    <s v="Rajasthan Royals"/>
    <s v="Rajasthan Royals"/>
    <s v="Sunrisers Hyderabad"/>
    <s v="Sunrisers Hyderabad"/>
    <x v="12"/>
    <x v="12"/>
    <x v="3"/>
    <x v="3"/>
    <x v="1"/>
    <s v="N"/>
    <x v="6"/>
    <x v="6"/>
    <x v="1"/>
    <x v="0"/>
    <n v="9"/>
    <s v="Won By 9 Wickets"/>
    <s v="NA"/>
    <x v="35"/>
    <n v="9"/>
  </r>
  <r>
    <n v="1136562"/>
    <s v="Chandigarh"/>
    <d v="2018-04-08T00:00:00"/>
    <x v="4"/>
    <s v="Delhi Daredevils"/>
    <s v="Delhi Capitals"/>
    <s v="Kings XI Punjab"/>
    <s v="Punjab Kings"/>
    <x v="15"/>
    <x v="14"/>
    <x v="10"/>
    <x v="6"/>
    <x v="1"/>
    <s v="N"/>
    <x v="10"/>
    <x v="10"/>
    <x v="1"/>
    <x v="0"/>
    <n v="6"/>
    <s v="Won By 6 Wickets"/>
    <s v="NA"/>
    <x v="36"/>
    <n v="6"/>
  </r>
  <r>
    <n v="1136563"/>
    <s v="Kolkata"/>
    <d v="2018-04-08T00:00:00"/>
    <x v="4"/>
    <s v="Royal Challengers Bangalore"/>
    <s v="Royal Challengers Bangalore"/>
    <s v="Kolkata Knight Riders"/>
    <s v="Kolkata Knight Riders"/>
    <x v="19"/>
    <x v="1"/>
    <x v="7"/>
    <x v="7"/>
    <x v="1"/>
    <s v="N"/>
    <x v="8"/>
    <x v="8"/>
    <x v="1"/>
    <x v="0"/>
    <n v="4"/>
    <s v="Won By 4 Wickets"/>
    <s v="NA"/>
    <x v="57"/>
    <n v="4"/>
  </r>
  <r>
    <n v="1136561"/>
    <s v="Mumbai"/>
    <d v="2018-04-07T00:00:00"/>
    <x v="4"/>
    <s v="Mumbai Indians"/>
    <s v="Mumbai Indians"/>
    <s v="Chennai Super Kings"/>
    <s v="Chennai Super Kings"/>
    <x v="16"/>
    <x v="2"/>
    <x v="5"/>
    <x v="5"/>
    <x v="1"/>
    <s v="N"/>
    <x v="9"/>
    <x v="9"/>
    <x v="1"/>
    <x v="0"/>
    <n v="1"/>
    <s v="Won By 1 Wickets"/>
    <s v="NA"/>
    <x v="70"/>
    <n v="1"/>
  </r>
  <r>
    <n v="1082650"/>
    <s v="Hyderabad"/>
    <d v="2017-05-21T00:00:00"/>
    <x v="5"/>
    <s v="Mumbai Indians"/>
    <s v="Mumbai Indians"/>
    <s v="Rising Pune Supergiant"/>
    <s v="Rising Pune Supergiants"/>
    <x v="23"/>
    <x v="12"/>
    <x v="4"/>
    <x v="4"/>
    <x v="0"/>
    <s v="N"/>
    <x v="4"/>
    <x v="4"/>
    <x v="1"/>
    <x v="1"/>
    <n v="1"/>
    <s v="Won By 1 Runs"/>
    <s v="NA"/>
    <x v="31"/>
    <n v="0"/>
  </r>
  <r>
    <n v="1082649"/>
    <s v="Bangalore"/>
    <d v="2017-05-19T00:00:00"/>
    <x v="5"/>
    <s v="Mumbai Indians"/>
    <s v="Mumbai Indians"/>
    <s v="Kolkata Knight Riders"/>
    <s v="Kolkata Knight Riders"/>
    <x v="24"/>
    <x v="15"/>
    <x v="4"/>
    <x v="4"/>
    <x v="1"/>
    <s v="N"/>
    <x v="4"/>
    <x v="4"/>
    <x v="1"/>
    <x v="0"/>
    <n v="6"/>
    <s v="Won By 6 Wickets"/>
    <s v="NA"/>
    <x v="121"/>
    <n v="6"/>
  </r>
  <r>
    <n v="1082648"/>
    <s v="Bangalore"/>
    <d v="2017-05-17T00:00:00"/>
    <x v="5"/>
    <s v="Sunrisers Hyderabad"/>
    <s v="Sunrisers Hyderabad"/>
    <s v="Kolkata Knight Riders"/>
    <s v="Kolkata Knight Riders"/>
    <x v="24"/>
    <x v="15"/>
    <x v="7"/>
    <x v="7"/>
    <x v="1"/>
    <s v="N"/>
    <x v="8"/>
    <x v="8"/>
    <x v="1"/>
    <x v="0"/>
    <n v="7"/>
    <s v="Won By 7 Wickets"/>
    <s v="D/L"/>
    <x v="61"/>
    <n v="7"/>
  </r>
  <r>
    <n v="1082647"/>
    <s v="Mumbai"/>
    <d v="2017-05-16T00:00:00"/>
    <x v="5"/>
    <s v="Mumbai Indians"/>
    <s v="Mumbai Indians"/>
    <s v="Rising Pune Supergiant"/>
    <s v="Rising Pune Supergiants"/>
    <x v="16"/>
    <x v="2"/>
    <x v="4"/>
    <x v="4"/>
    <x v="1"/>
    <s v="N"/>
    <x v="13"/>
    <x v="13"/>
    <x v="0"/>
    <x v="1"/>
    <n v="20"/>
    <s v="Won By 20 Runs"/>
    <s v="NA"/>
    <x v="122"/>
    <n v="0"/>
  </r>
  <r>
    <n v="1082646"/>
    <s v="Delhi"/>
    <d v="2017-05-14T00:00:00"/>
    <x v="5"/>
    <s v="Delhi Daredevils"/>
    <s v="Delhi Capitals"/>
    <s v="Royal Challengers Bangalore"/>
    <s v="Royal Challengers Bangalore"/>
    <x v="25"/>
    <x v="18"/>
    <x v="8"/>
    <x v="8"/>
    <x v="0"/>
    <s v="N"/>
    <x v="2"/>
    <x v="2"/>
    <x v="1"/>
    <x v="1"/>
    <n v="10"/>
    <s v="Won By 10 Runs"/>
    <s v="NA"/>
    <x v="24"/>
    <n v="0"/>
  </r>
  <r>
    <n v="1082645"/>
    <s v="Pune"/>
    <d v="2017-05-14T00:00:00"/>
    <x v="5"/>
    <s v="Rising Pune Supergiant"/>
    <s v="Rising Pune Supergiants"/>
    <s v="Kings XI Punjab"/>
    <s v="Punjab Kings"/>
    <x v="21"/>
    <x v="5"/>
    <x v="12"/>
    <x v="10"/>
    <x v="1"/>
    <s v="N"/>
    <x v="13"/>
    <x v="13"/>
    <x v="1"/>
    <x v="0"/>
    <n v="9"/>
    <s v="Won By 9 Wickets"/>
    <s v="NA"/>
    <x v="82"/>
    <n v="9"/>
  </r>
  <r>
    <n v="1082644"/>
    <s v="Kolkata"/>
    <d v="2017-05-13T00:00:00"/>
    <x v="5"/>
    <s v="Kolkata Knight Riders"/>
    <s v="Kolkata Knight Riders"/>
    <s v="Mumbai Indians"/>
    <s v="Mumbai Indians"/>
    <x v="19"/>
    <x v="1"/>
    <x v="7"/>
    <x v="7"/>
    <x v="1"/>
    <s v="N"/>
    <x v="4"/>
    <x v="4"/>
    <x v="0"/>
    <x v="1"/>
    <n v="9"/>
    <s v="Won By 9 Runs"/>
    <s v="NA"/>
    <x v="96"/>
    <n v="0"/>
  </r>
  <r>
    <n v="1082643"/>
    <s v="Kanpur"/>
    <d v="2017-05-13T00:00:00"/>
    <x v="5"/>
    <s v="Gujarat Lions"/>
    <s v="Gujarat Titans"/>
    <s v="Sunrisers Hyderabad"/>
    <s v="Sunrisers Hyderabad"/>
    <x v="26"/>
    <x v="19"/>
    <x v="3"/>
    <x v="3"/>
    <x v="1"/>
    <s v="N"/>
    <x v="6"/>
    <x v="6"/>
    <x v="1"/>
    <x v="0"/>
    <n v="8"/>
    <s v="Won By 8 Wickets"/>
    <s v="NA"/>
    <x v="92"/>
    <n v="8"/>
  </r>
  <r>
    <n v="1082642"/>
    <s v="Delhi"/>
    <d v="2017-05-12T00:00:00"/>
    <x v="5"/>
    <s v="Delhi Daredevils"/>
    <s v="Delhi Capitals"/>
    <s v="Rising Pune Supergiant"/>
    <s v="Rising Pune Supergiants"/>
    <x v="25"/>
    <x v="18"/>
    <x v="11"/>
    <x v="9"/>
    <x v="0"/>
    <s v="N"/>
    <x v="12"/>
    <x v="12"/>
    <x v="1"/>
    <x v="1"/>
    <n v="7"/>
    <s v="Won By 7 Runs"/>
    <s v="NA"/>
    <x v="123"/>
    <n v="0"/>
  </r>
  <r>
    <n v="1082641"/>
    <s v="Mumbai"/>
    <d v="2017-05-11T00:00:00"/>
    <x v="5"/>
    <s v="Mumbai Indians"/>
    <s v="Mumbai Indians"/>
    <s v="Kings XI Punjab"/>
    <s v="Punjab Kings"/>
    <x v="16"/>
    <x v="2"/>
    <x v="4"/>
    <x v="4"/>
    <x v="1"/>
    <s v="N"/>
    <x v="10"/>
    <x v="10"/>
    <x v="0"/>
    <x v="1"/>
    <n v="7"/>
    <s v="Won By 7 Runs"/>
    <s v="NA"/>
    <x v="12"/>
    <n v="0"/>
  </r>
  <r>
    <n v="1082640"/>
    <s v="Kanpur"/>
    <d v="2017-05-10T00:00:00"/>
    <x v="5"/>
    <s v="Gujarat Lions"/>
    <s v="Gujarat Titans"/>
    <s v="Delhi Daredevils"/>
    <s v="Delhi Capitals"/>
    <x v="26"/>
    <x v="19"/>
    <x v="11"/>
    <x v="9"/>
    <x v="1"/>
    <s v="N"/>
    <x v="12"/>
    <x v="12"/>
    <x v="1"/>
    <x v="0"/>
    <n v="2"/>
    <s v="Won By 2 Wickets"/>
    <s v="NA"/>
    <x v="68"/>
    <n v="2"/>
  </r>
  <r>
    <n v="1082639"/>
    <s v="Chandigarh"/>
    <d v="2017-05-09T00:00:00"/>
    <x v="5"/>
    <s v="Kings XI Punjab"/>
    <s v="Punjab Kings"/>
    <s v="Kolkata Knight Riders"/>
    <s v="Kolkata Knight Riders"/>
    <x v="27"/>
    <x v="14"/>
    <x v="7"/>
    <x v="7"/>
    <x v="1"/>
    <s v="N"/>
    <x v="10"/>
    <x v="10"/>
    <x v="0"/>
    <x v="1"/>
    <n v="14"/>
    <s v="Won By 14 Runs"/>
    <s v="NA"/>
    <x v="124"/>
    <n v="0"/>
  </r>
  <r>
    <n v="1082638"/>
    <s v="Hyderabad"/>
    <d v="2017-05-08T00:00:00"/>
    <x v="5"/>
    <s v="Sunrisers Hyderabad"/>
    <s v="Sunrisers Hyderabad"/>
    <s v="Mumbai Indians"/>
    <s v="Mumbai Indians"/>
    <x v="23"/>
    <x v="12"/>
    <x v="4"/>
    <x v="4"/>
    <x v="0"/>
    <s v="N"/>
    <x v="6"/>
    <x v="6"/>
    <x v="0"/>
    <x v="0"/>
    <n v="7"/>
    <s v="Won By 7 Wickets"/>
    <s v="NA"/>
    <x v="35"/>
    <n v="7"/>
  </r>
  <r>
    <n v="1082636"/>
    <s v="Bangalore"/>
    <d v="2017-05-07T00:00:00"/>
    <x v="5"/>
    <s v="Royal Challengers Bangalore"/>
    <s v="Royal Challengers Bangalore"/>
    <s v="Kolkata Knight Riders"/>
    <s v="Kolkata Knight Riders"/>
    <x v="24"/>
    <x v="15"/>
    <x v="7"/>
    <x v="7"/>
    <x v="1"/>
    <s v="N"/>
    <x v="8"/>
    <x v="8"/>
    <x v="1"/>
    <x v="0"/>
    <n v="6"/>
    <s v="Won By 6 Wickets"/>
    <s v="NA"/>
    <x v="57"/>
    <n v="6"/>
  </r>
  <r>
    <n v="1082637"/>
    <s v="Chandigarh"/>
    <d v="2017-05-07T00:00:00"/>
    <x v="5"/>
    <s v="Kings XI Punjab"/>
    <s v="Punjab Kings"/>
    <s v="Gujarat Lions"/>
    <s v="Gujarat Titans"/>
    <x v="27"/>
    <x v="14"/>
    <x v="13"/>
    <x v="2"/>
    <x v="1"/>
    <s v="N"/>
    <x v="14"/>
    <x v="14"/>
    <x v="1"/>
    <x v="0"/>
    <n v="6"/>
    <s v="Won By 6 Wickets"/>
    <s v="NA"/>
    <x v="125"/>
    <n v="6"/>
  </r>
  <r>
    <n v="1082635"/>
    <s v="Delhi"/>
    <d v="2017-05-06T00:00:00"/>
    <x v="5"/>
    <s v="Delhi Daredevils"/>
    <s v="Delhi Capitals"/>
    <s v="Mumbai Indians"/>
    <s v="Mumbai Indians"/>
    <x v="25"/>
    <x v="18"/>
    <x v="11"/>
    <x v="9"/>
    <x v="1"/>
    <s v="N"/>
    <x v="4"/>
    <x v="4"/>
    <x v="0"/>
    <x v="1"/>
    <n v="146"/>
    <s v="Won By 146 Runs"/>
    <s v="NA"/>
    <x v="126"/>
    <n v="0"/>
  </r>
  <r>
    <n v="1082634"/>
    <s v="Hyderabad"/>
    <d v="2017-05-06T00:00:00"/>
    <x v="5"/>
    <s v="Sunrisers Hyderabad"/>
    <s v="Sunrisers Hyderabad"/>
    <s v="Rising Pune Supergiant"/>
    <s v="Rising Pune Supergiants"/>
    <x v="23"/>
    <x v="12"/>
    <x v="3"/>
    <x v="3"/>
    <x v="1"/>
    <s v="N"/>
    <x v="13"/>
    <x v="13"/>
    <x v="0"/>
    <x v="1"/>
    <n v="12"/>
    <s v="Won By 12 Runs"/>
    <s v="NA"/>
    <x v="82"/>
    <n v="0"/>
  </r>
  <r>
    <n v="1082633"/>
    <s v="Bangalore"/>
    <d v="2017-05-05T00:00:00"/>
    <x v="5"/>
    <s v="Royal Challengers Bangalore"/>
    <s v="Royal Challengers Bangalore"/>
    <s v="Kings XI Punjab"/>
    <s v="Punjab Kings"/>
    <x v="24"/>
    <x v="15"/>
    <x v="8"/>
    <x v="8"/>
    <x v="1"/>
    <s v="N"/>
    <x v="10"/>
    <x v="10"/>
    <x v="0"/>
    <x v="1"/>
    <n v="19"/>
    <s v="Won By 19 Runs"/>
    <s v="NA"/>
    <x v="87"/>
    <n v="0"/>
  </r>
  <r>
    <n v="1082632"/>
    <s v="Delhi"/>
    <d v="2017-05-04T00:00:00"/>
    <x v="5"/>
    <s v="Delhi Daredevils"/>
    <s v="Delhi Capitals"/>
    <s v="Gujarat Lions"/>
    <s v="Gujarat Titans"/>
    <x v="25"/>
    <x v="18"/>
    <x v="11"/>
    <x v="9"/>
    <x v="1"/>
    <s v="N"/>
    <x v="12"/>
    <x v="12"/>
    <x v="1"/>
    <x v="0"/>
    <n v="7"/>
    <s v="Won By 7 Wickets"/>
    <s v="NA"/>
    <x v="97"/>
    <n v="7"/>
  </r>
  <r>
    <n v="1082631"/>
    <s v="Kolkata"/>
    <d v="2017-05-03T00:00:00"/>
    <x v="5"/>
    <s v="Kolkata Knight Riders"/>
    <s v="Kolkata Knight Riders"/>
    <s v="Rising Pune Supergiant"/>
    <s v="Rising Pune Supergiants"/>
    <x v="19"/>
    <x v="1"/>
    <x v="12"/>
    <x v="10"/>
    <x v="1"/>
    <s v="N"/>
    <x v="13"/>
    <x v="13"/>
    <x v="1"/>
    <x v="0"/>
    <n v="4"/>
    <s v="Won By 4 Wickets"/>
    <s v="NA"/>
    <x v="9"/>
    <n v="4"/>
  </r>
  <r>
    <n v="1082630"/>
    <s v="Delhi"/>
    <d v="2017-05-02T00:00:00"/>
    <x v="5"/>
    <s v="Delhi Daredevils"/>
    <s v="Delhi Capitals"/>
    <s v="Sunrisers Hyderabad"/>
    <s v="Sunrisers Hyderabad"/>
    <x v="25"/>
    <x v="18"/>
    <x v="11"/>
    <x v="9"/>
    <x v="1"/>
    <s v="N"/>
    <x v="12"/>
    <x v="12"/>
    <x v="1"/>
    <x v="0"/>
    <n v="6"/>
    <s v="Won By 6 Wickets"/>
    <s v="NA"/>
    <x v="54"/>
    <n v="6"/>
  </r>
  <r>
    <n v="1082629"/>
    <s v="Pune"/>
    <d v="2017-05-01T00:00:00"/>
    <x v="5"/>
    <s v="Rising Pune Supergiant"/>
    <s v="Rising Pune Supergiants"/>
    <s v="Gujarat Lions"/>
    <s v="Gujarat Titans"/>
    <x v="21"/>
    <x v="5"/>
    <x v="12"/>
    <x v="10"/>
    <x v="1"/>
    <s v="N"/>
    <x v="13"/>
    <x v="13"/>
    <x v="1"/>
    <x v="0"/>
    <n v="5"/>
    <s v="Won By 5 Wickets"/>
    <s v="NA"/>
    <x v="88"/>
    <n v="5"/>
  </r>
  <r>
    <n v="1082628"/>
    <s v="Mumbai"/>
    <d v="2017-05-01T00:00:00"/>
    <x v="5"/>
    <s v="Mumbai Indians"/>
    <s v="Mumbai Indians"/>
    <s v="Royal Challengers Bangalore"/>
    <s v="Royal Challengers Bangalore"/>
    <x v="16"/>
    <x v="2"/>
    <x v="8"/>
    <x v="8"/>
    <x v="0"/>
    <s v="N"/>
    <x v="4"/>
    <x v="4"/>
    <x v="0"/>
    <x v="0"/>
    <n v="5"/>
    <s v="Won By 5 Wickets"/>
    <s v="NA"/>
    <x v="95"/>
    <n v="5"/>
  </r>
  <r>
    <n v="1082627"/>
    <s v="Hyderabad"/>
    <d v="2017-04-30T00:00:00"/>
    <x v="5"/>
    <s v="Sunrisers Hyderabad"/>
    <s v="Sunrisers Hyderabad"/>
    <s v="Kolkata Knight Riders"/>
    <s v="Kolkata Knight Riders"/>
    <x v="23"/>
    <x v="12"/>
    <x v="7"/>
    <x v="7"/>
    <x v="1"/>
    <s v="N"/>
    <x v="6"/>
    <x v="6"/>
    <x v="0"/>
    <x v="1"/>
    <n v="48"/>
    <s v="Won By 48 Runs"/>
    <s v="NA"/>
    <x v="23"/>
    <n v="0"/>
  </r>
  <r>
    <n v="1082626"/>
    <s v="Chandigarh"/>
    <d v="2017-04-30T00:00:00"/>
    <x v="5"/>
    <s v="Kings XI Punjab"/>
    <s v="Punjab Kings"/>
    <s v="Delhi Daredevils"/>
    <s v="Delhi Capitals"/>
    <x v="27"/>
    <x v="14"/>
    <x v="10"/>
    <x v="6"/>
    <x v="1"/>
    <s v="N"/>
    <x v="10"/>
    <x v="10"/>
    <x v="1"/>
    <x v="0"/>
    <n v="10"/>
    <s v="Won By 10 Wickets"/>
    <s v="NA"/>
    <x v="87"/>
    <n v="10"/>
  </r>
  <r>
    <n v="1082625"/>
    <s v="Rajkot"/>
    <d v="2017-04-29T00:00:00"/>
    <x v="5"/>
    <s v="Gujarat Lions"/>
    <s v="Gujarat Titans"/>
    <s v="Mumbai Indians"/>
    <s v="Mumbai Indians"/>
    <x v="28"/>
    <x v="20"/>
    <x v="13"/>
    <x v="2"/>
    <x v="0"/>
    <s v="Y"/>
    <x v="4"/>
    <x v="4"/>
    <x v="0"/>
    <x v="2"/>
    <s v="NA"/>
    <s v="Won By NA SuperOver"/>
    <s v="NA"/>
    <x v="31"/>
    <n v="0"/>
  </r>
  <r>
    <n v="1082624"/>
    <s v="Pune"/>
    <d v="2017-04-29T00:00:00"/>
    <x v="5"/>
    <s v="Rising Pune Supergiant"/>
    <s v="Rising Pune Supergiants"/>
    <s v="Royal Challengers Bangalore"/>
    <s v="Royal Challengers Bangalore"/>
    <x v="21"/>
    <x v="5"/>
    <x v="8"/>
    <x v="8"/>
    <x v="1"/>
    <s v="N"/>
    <x v="13"/>
    <x v="13"/>
    <x v="0"/>
    <x v="1"/>
    <n v="61"/>
    <s v="Won By 61 Runs"/>
    <s v="NA"/>
    <x v="50"/>
    <n v="0"/>
  </r>
  <r>
    <n v="1082622"/>
    <s v="Kolkata"/>
    <d v="2017-04-28T00:00:00"/>
    <x v="5"/>
    <s v="Kolkata Knight Riders"/>
    <s v="Kolkata Knight Riders"/>
    <s v="Delhi Daredevils"/>
    <s v="Delhi Capitals"/>
    <x v="19"/>
    <x v="1"/>
    <x v="7"/>
    <x v="7"/>
    <x v="1"/>
    <s v="N"/>
    <x v="8"/>
    <x v="8"/>
    <x v="1"/>
    <x v="0"/>
    <n v="7"/>
    <s v="Won By 7 Wickets"/>
    <s v="NA"/>
    <x v="127"/>
    <n v="7"/>
  </r>
  <r>
    <n v="1082623"/>
    <s v="Chandigarh"/>
    <d v="2017-04-28T00:00:00"/>
    <x v="5"/>
    <s v="Kings XI Punjab"/>
    <s v="Punjab Kings"/>
    <s v="Sunrisers Hyderabad"/>
    <s v="Sunrisers Hyderabad"/>
    <x v="27"/>
    <x v="14"/>
    <x v="10"/>
    <x v="6"/>
    <x v="1"/>
    <s v="N"/>
    <x v="6"/>
    <x v="6"/>
    <x v="0"/>
    <x v="1"/>
    <n v="26"/>
    <s v="Won By 26 Runs"/>
    <s v="NA"/>
    <x v="38"/>
    <n v="0"/>
  </r>
  <r>
    <n v="1082621"/>
    <s v="Bangalore"/>
    <d v="2017-04-27T00:00:00"/>
    <x v="5"/>
    <s v="Royal Challengers Bangalore"/>
    <s v="Royal Challengers Bangalore"/>
    <s v="Gujarat Lions"/>
    <s v="Gujarat Titans"/>
    <x v="24"/>
    <x v="15"/>
    <x v="13"/>
    <x v="2"/>
    <x v="1"/>
    <s v="N"/>
    <x v="14"/>
    <x v="14"/>
    <x v="1"/>
    <x v="0"/>
    <n v="7"/>
    <s v="Won By 7 Wickets"/>
    <s v="NA"/>
    <x v="128"/>
    <n v="7"/>
  </r>
  <r>
    <n v="1082620"/>
    <s v="Pune"/>
    <d v="2017-04-26T00:00:00"/>
    <x v="5"/>
    <s v="Rising Pune Supergiant"/>
    <s v="Rising Pune Supergiants"/>
    <s v="Kolkata Knight Riders"/>
    <s v="Kolkata Knight Riders"/>
    <x v="21"/>
    <x v="5"/>
    <x v="7"/>
    <x v="7"/>
    <x v="1"/>
    <s v="N"/>
    <x v="8"/>
    <x v="8"/>
    <x v="1"/>
    <x v="0"/>
    <n v="7"/>
    <s v="Won By 7 Wickets"/>
    <s v="NA"/>
    <x v="129"/>
    <n v="7"/>
  </r>
  <r>
    <n v="1082618"/>
    <s v="Mumbai"/>
    <d v="2017-04-24T00:00:00"/>
    <x v="5"/>
    <s v="Mumbai Indians"/>
    <s v="Mumbai Indians"/>
    <s v="Rising Pune Supergiant"/>
    <s v="Rising Pune Supergiants"/>
    <x v="16"/>
    <x v="2"/>
    <x v="4"/>
    <x v="4"/>
    <x v="1"/>
    <s v="N"/>
    <x v="13"/>
    <x v="13"/>
    <x v="0"/>
    <x v="1"/>
    <n v="3"/>
    <s v="Won By 3 Runs"/>
    <s v="NA"/>
    <x v="88"/>
    <n v="0"/>
  </r>
  <r>
    <n v="1082617"/>
    <s v="Kolkata"/>
    <d v="2017-04-23T00:00:00"/>
    <x v="5"/>
    <s v="Kolkata Knight Riders"/>
    <s v="Kolkata Knight Riders"/>
    <s v="Royal Challengers Bangalore"/>
    <s v="Royal Challengers Bangalore"/>
    <x v="19"/>
    <x v="1"/>
    <x v="8"/>
    <x v="8"/>
    <x v="1"/>
    <s v="N"/>
    <x v="8"/>
    <x v="8"/>
    <x v="0"/>
    <x v="1"/>
    <n v="82"/>
    <s v="Won By 82 Runs"/>
    <s v="NA"/>
    <x v="61"/>
    <n v="0"/>
  </r>
  <r>
    <n v="1082616"/>
    <s v="Rajkot"/>
    <d v="2017-04-23T00:00:00"/>
    <x v="5"/>
    <s v="Gujarat Lions"/>
    <s v="Gujarat Titans"/>
    <s v="Kings XI Punjab"/>
    <s v="Punjab Kings"/>
    <x v="28"/>
    <x v="20"/>
    <x v="13"/>
    <x v="2"/>
    <x v="1"/>
    <s v="N"/>
    <x v="10"/>
    <x v="10"/>
    <x v="0"/>
    <x v="1"/>
    <n v="26"/>
    <s v="Won By 26 Runs"/>
    <s v="NA"/>
    <x v="130"/>
    <n v="0"/>
  </r>
  <r>
    <n v="1082615"/>
    <s v="Pune"/>
    <d v="2017-04-22T00:00:00"/>
    <x v="5"/>
    <s v="Rising Pune Supergiant"/>
    <s v="Rising Pune Supergiants"/>
    <s v="Sunrisers Hyderabad"/>
    <s v="Sunrisers Hyderabad"/>
    <x v="21"/>
    <x v="5"/>
    <x v="12"/>
    <x v="10"/>
    <x v="1"/>
    <s v="N"/>
    <x v="13"/>
    <x v="13"/>
    <x v="1"/>
    <x v="0"/>
    <n v="6"/>
    <s v="Won By 6 Wickets"/>
    <s v="NA"/>
    <x v="99"/>
    <n v="6"/>
  </r>
  <r>
    <n v="1082614"/>
    <s v="Mumbai"/>
    <d v="2017-04-22T00:00:00"/>
    <x v="5"/>
    <s v="Mumbai Indians"/>
    <s v="Mumbai Indians"/>
    <s v="Delhi Daredevils"/>
    <s v="Delhi Capitals"/>
    <x v="16"/>
    <x v="2"/>
    <x v="11"/>
    <x v="9"/>
    <x v="1"/>
    <s v="N"/>
    <x v="4"/>
    <x v="4"/>
    <x v="0"/>
    <x v="1"/>
    <n v="14"/>
    <s v="Won By 14 Runs"/>
    <s v="NA"/>
    <x v="131"/>
    <n v="0"/>
  </r>
  <r>
    <n v="1082613"/>
    <s v="Kolkata"/>
    <d v="2017-04-21T00:00:00"/>
    <x v="5"/>
    <s v="Kolkata Knight Riders"/>
    <s v="Kolkata Knight Riders"/>
    <s v="Gujarat Lions"/>
    <s v="Gujarat Titans"/>
    <x v="19"/>
    <x v="1"/>
    <x v="13"/>
    <x v="2"/>
    <x v="1"/>
    <s v="N"/>
    <x v="14"/>
    <x v="14"/>
    <x v="1"/>
    <x v="0"/>
    <n v="4"/>
    <s v="Won By 4 Wickets"/>
    <s v="NA"/>
    <x v="132"/>
    <n v="4"/>
  </r>
  <r>
    <n v="1082612"/>
    <s v="Indore"/>
    <d v="2017-04-20T00:00:00"/>
    <x v="5"/>
    <s v="Kings XI Punjab"/>
    <s v="Punjab Kings"/>
    <s v="Mumbai Indians"/>
    <s v="Mumbai Indians"/>
    <x v="22"/>
    <x v="17"/>
    <x v="4"/>
    <x v="4"/>
    <x v="1"/>
    <s v="N"/>
    <x v="4"/>
    <x v="4"/>
    <x v="1"/>
    <x v="0"/>
    <n v="8"/>
    <s v="Won By 8 Wickets"/>
    <s v="NA"/>
    <x v="1"/>
    <n v="8"/>
  </r>
  <r>
    <n v="1082611"/>
    <s v="Hyderabad"/>
    <d v="2017-04-19T00:00:00"/>
    <x v="5"/>
    <s v="Sunrisers Hyderabad"/>
    <s v="Sunrisers Hyderabad"/>
    <s v="Delhi Daredevils"/>
    <s v="Delhi Capitals"/>
    <x v="23"/>
    <x v="12"/>
    <x v="3"/>
    <x v="3"/>
    <x v="0"/>
    <s v="N"/>
    <x v="6"/>
    <x v="6"/>
    <x v="1"/>
    <x v="1"/>
    <n v="15"/>
    <s v="Won By 15 Runs"/>
    <s v="NA"/>
    <x v="45"/>
    <n v="0"/>
  </r>
  <r>
    <n v="1082610"/>
    <s v="Rajkot"/>
    <d v="2017-04-18T00:00:00"/>
    <x v="5"/>
    <s v="Gujarat Lions"/>
    <s v="Gujarat Titans"/>
    <s v="Royal Challengers Bangalore"/>
    <s v="Royal Challengers Bangalore"/>
    <x v="28"/>
    <x v="20"/>
    <x v="13"/>
    <x v="2"/>
    <x v="1"/>
    <s v="N"/>
    <x v="2"/>
    <x v="2"/>
    <x v="0"/>
    <x v="1"/>
    <n v="21"/>
    <s v="Won By 21 Runs"/>
    <s v="NA"/>
    <x v="89"/>
    <n v="0"/>
  </r>
  <r>
    <n v="1082608"/>
    <s v="Delhi"/>
    <d v="2017-04-17T00:00:00"/>
    <x v="5"/>
    <s v="Delhi Daredevils"/>
    <s v="Delhi Capitals"/>
    <s v="Kolkata Knight Riders"/>
    <s v="Kolkata Knight Riders"/>
    <x v="25"/>
    <x v="18"/>
    <x v="11"/>
    <x v="9"/>
    <x v="0"/>
    <s v="N"/>
    <x v="8"/>
    <x v="8"/>
    <x v="0"/>
    <x v="0"/>
    <n v="4"/>
    <s v="Won By 4 Wickets"/>
    <s v="NA"/>
    <x v="61"/>
    <n v="4"/>
  </r>
  <r>
    <n v="1082609"/>
    <s v="Hyderabad"/>
    <d v="2017-04-17T00:00:00"/>
    <x v="5"/>
    <s v="Sunrisers Hyderabad"/>
    <s v="Sunrisers Hyderabad"/>
    <s v="Kings XI Punjab"/>
    <s v="Punjab Kings"/>
    <x v="23"/>
    <x v="12"/>
    <x v="10"/>
    <x v="6"/>
    <x v="1"/>
    <s v="N"/>
    <x v="6"/>
    <x v="6"/>
    <x v="0"/>
    <x v="1"/>
    <n v="5"/>
    <s v="Won By 5 Runs"/>
    <s v="NA"/>
    <x v="133"/>
    <n v="0"/>
  </r>
  <r>
    <n v="1082607"/>
    <s v="Bangalore"/>
    <d v="2017-04-16T00:00:00"/>
    <x v="5"/>
    <s v="Royal Challengers Bangalore"/>
    <s v="Royal Challengers Bangalore"/>
    <s v="Rising Pune Supergiant"/>
    <s v="Rising Pune Supergiants"/>
    <x v="24"/>
    <x v="15"/>
    <x v="8"/>
    <x v="8"/>
    <x v="1"/>
    <s v="N"/>
    <x v="13"/>
    <x v="13"/>
    <x v="0"/>
    <x v="1"/>
    <n v="27"/>
    <s v="Won By 27 Runs"/>
    <s v="NA"/>
    <x v="88"/>
    <n v="0"/>
  </r>
  <r>
    <n v="1082606"/>
    <s v="Mumbai"/>
    <d v="2017-04-16T00:00:00"/>
    <x v="5"/>
    <s v="Mumbai Indians"/>
    <s v="Mumbai Indians"/>
    <s v="Gujarat Lions"/>
    <s v="Gujarat Titans"/>
    <x v="16"/>
    <x v="2"/>
    <x v="4"/>
    <x v="4"/>
    <x v="1"/>
    <s v="N"/>
    <x v="4"/>
    <x v="4"/>
    <x v="1"/>
    <x v="0"/>
    <n v="6"/>
    <s v="Won By 6 Wickets"/>
    <s v="NA"/>
    <x v="84"/>
    <n v="6"/>
  </r>
  <r>
    <n v="1082605"/>
    <s v="Delhi"/>
    <d v="2017-04-15T00:00:00"/>
    <x v="5"/>
    <s v="Delhi Daredevils"/>
    <s v="Delhi Capitals"/>
    <s v="Kings XI Punjab"/>
    <s v="Punjab Kings"/>
    <x v="25"/>
    <x v="18"/>
    <x v="11"/>
    <x v="9"/>
    <x v="0"/>
    <s v="N"/>
    <x v="12"/>
    <x v="12"/>
    <x v="1"/>
    <x v="1"/>
    <n v="51"/>
    <s v="Won By 51 Runs"/>
    <s v="NA"/>
    <x v="134"/>
    <n v="0"/>
  </r>
  <r>
    <n v="1082604"/>
    <s v="Kolkata"/>
    <d v="2017-04-15T00:00:00"/>
    <x v="5"/>
    <s v="Kolkata Knight Riders"/>
    <s v="Kolkata Knight Riders"/>
    <s v="Sunrisers Hyderabad"/>
    <s v="Sunrisers Hyderabad"/>
    <x v="19"/>
    <x v="1"/>
    <x v="3"/>
    <x v="3"/>
    <x v="1"/>
    <s v="N"/>
    <x v="8"/>
    <x v="8"/>
    <x v="0"/>
    <x v="1"/>
    <n v="17"/>
    <s v="Won By 17 Runs"/>
    <s v="NA"/>
    <x v="129"/>
    <n v="0"/>
  </r>
  <r>
    <n v="1082603"/>
    <s v="Rajkot"/>
    <d v="2017-04-14T00:00:00"/>
    <x v="5"/>
    <s v="Gujarat Lions"/>
    <s v="Gujarat Titans"/>
    <s v="Rising Pune Supergiant"/>
    <s v="Rising Pune Supergiants"/>
    <x v="28"/>
    <x v="20"/>
    <x v="13"/>
    <x v="2"/>
    <x v="1"/>
    <s v="N"/>
    <x v="14"/>
    <x v="14"/>
    <x v="1"/>
    <x v="0"/>
    <n v="7"/>
    <s v="Won By 7 Wickets"/>
    <s v="NA"/>
    <x v="128"/>
    <n v="7"/>
  </r>
  <r>
    <n v="1082602"/>
    <s v="Bangalore"/>
    <d v="2017-04-14T00:00:00"/>
    <x v="5"/>
    <s v="Royal Challengers Bangalore"/>
    <s v="Royal Challengers Bangalore"/>
    <s v="Mumbai Indians"/>
    <s v="Mumbai Indians"/>
    <x v="24"/>
    <x v="15"/>
    <x v="4"/>
    <x v="4"/>
    <x v="1"/>
    <s v="N"/>
    <x v="4"/>
    <x v="4"/>
    <x v="1"/>
    <x v="0"/>
    <n v="4"/>
    <s v="Won By 4 Wickets"/>
    <s v="NA"/>
    <x v="65"/>
    <n v="4"/>
  </r>
  <r>
    <n v="1082601"/>
    <s v="Kolkata"/>
    <d v="2017-04-13T00:00:00"/>
    <x v="5"/>
    <s v="Kolkata Knight Riders"/>
    <s v="Kolkata Knight Riders"/>
    <s v="Kings XI Punjab"/>
    <s v="Punjab Kings"/>
    <x v="19"/>
    <x v="1"/>
    <x v="7"/>
    <x v="7"/>
    <x v="1"/>
    <s v="N"/>
    <x v="8"/>
    <x v="8"/>
    <x v="1"/>
    <x v="0"/>
    <n v="8"/>
    <s v="Won By 8 Wickets"/>
    <s v="NA"/>
    <x v="57"/>
    <n v="8"/>
  </r>
  <r>
    <n v="1082600"/>
    <s v="Mumbai"/>
    <d v="2017-04-12T00:00:00"/>
    <x v="5"/>
    <s v="Mumbai Indians"/>
    <s v="Mumbai Indians"/>
    <s v="Sunrisers Hyderabad"/>
    <s v="Sunrisers Hyderabad"/>
    <x v="16"/>
    <x v="2"/>
    <x v="4"/>
    <x v="4"/>
    <x v="1"/>
    <s v="N"/>
    <x v="4"/>
    <x v="4"/>
    <x v="1"/>
    <x v="0"/>
    <n v="4"/>
    <s v="Won By 4 Wickets"/>
    <s v="NA"/>
    <x v="5"/>
    <n v="4"/>
  </r>
  <r>
    <n v="1082599"/>
    <s v="Pune"/>
    <d v="2017-04-11T00:00:00"/>
    <x v="5"/>
    <s v="Rising Pune Supergiant"/>
    <s v="Rising Pune Supergiants"/>
    <s v="Delhi Daredevils"/>
    <s v="Delhi Capitals"/>
    <x v="21"/>
    <x v="5"/>
    <x v="12"/>
    <x v="10"/>
    <x v="1"/>
    <s v="N"/>
    <x v="12"/>
    <x v="12"/>
    <x v="0"/>
    <x v="1"/>
    <n v="97"/>
    <s v="Won By 97 Runs"/>
    <s v="NA"/>
    <x v="53"/>
    <n v="0"/>
  </r>
  <r>
    <n v="1082598"/>
    <s v="Indore"/>
    <d v="2017-04-10T00:00:00"/>
    <x v="5"/>
    <s v="Kings XI Punjab"/>
    <s v="Punjab Kings"/>
    <s v="Royal Challengers Bangalore"/>
    <s v="Royal Challengers Bangalore"/>
    <x v="22"/>
    <x v="17"/>
    <x v="8"/>
    <x v="8"/>
    <x v="0"/>
    <s v="N"/>
    <x v="10"/>
    <x v="10"/>
    <x v="0"/>
    <x v="0"/>
    <n v="8"/>
    <s v="Won By 8 Wickets"/>
    <s v="NA"/>
    <x v="62"/>
    <n v="8"/>
  </r>
  <r>
    <n v="1082597"/>
    <s v="Mumbai"/>
    <d v="2017-04-09T00:00:00"/>
    <x v="5"/>
    <s v="Mumbai Indians"/>
    <s v="Mumbai Indians"/>
    <s v="Kolkata Knight Riders"/>
    <s v="Kolkata Knight Riders"/>
    <x v="16"/>
    <x v="2"/>
    <x v="4"/>
    <x v="4"/>
    <x v="1"/>
    <s v="N"/>
    <x v="4"/>
    <x v="4"/>
    <x v="1"/>
    <x v="0"/>
    <n v="4"/>
    <s v="Won By 4 Wickets"/>
    <s v="NA"/>
    <x v="84"/>
    <n v="4"/>
  </r>
  <r>
    <n v="1082596"/>
    <s v="Hyderabad"/>
    <d v="2017-04-09T00:00:00"/>
    <x v="5"/>
    <s v="Sunrisers Hyderabad"/>
    <s v="Sunrisers Hyderabad"/>
    <s v="Gujarat Lions"/>
    <s v="Gujarat Titans"/>
    <x v="23"/>
    <x v="12"/>
    <x v="3"/>
    <x v="3"/>
    <x v="1"/>
    <s v="N"/>
    <x v="6"/>
    <x v="6"/>
    <x v="1"/>
    <x v="0"/>
    <n v="9"/>
    <s v="Won By 9 Wickets"/>
    <s v="NA"/>
    <x v="38"/>
    <n v="9"/>
  </r>
  <r>
    <n v="1082595"/>
    <s v="Bengaluru"/>
    <d v="2017-04-08T00:00:00"/>
    <x v="5"/>
    <s v="Royal Challengers Bangalore"/>
    <s v="Royal Challengers Bangalore"/>
    <s v="Delhi Daredevils"/>
    <s v="Delhi Capitals"/>
    <x v="17"/>
    <x v="15"/>
    <x v="8"/>
    <x v="8"/>
    <x v="0"/>
    <s v="N"/>
    <x v="2"/>
    <x v="2"/>
    <x v="1"/>
    <x v="1"/>
    <n v="15"/>
    <s v="Won By 15 Runs"/>
    <s v="NA"/>
    <x v="135"/>
    <n v="0"/>
  </r>
  <r>
    <n v="1082594"/>
    <s v="Indore"/>
    <d v="2017-04-08T00:00:00"/>
    <x v="5"/>
    <s v="Kings XI Punjab"/>
    <s v="Punjab Kings"/>
    <s v="Rising Pune Supergiant"/>
    <s v="Rising Pune Supergiants"/>
    <x v="22"/>
    <x v="17"/>
    <x v="10"/>
    <x v="6"/>
    <x v="1"/>
    <s v="N"/>
    <x v="10"/>
    <x v="10"/>
    <x v="1"/>
    <x v="0"/>
    <n v="6"/>
    <s v="Won By 6 Wickets"/>
    <s v="NA"/>
    <x v="63"/>
    <n v="6"/>
  </r>
  <r>
    <n v="1082593"/>
    <s v="Rajkot"/>
    <d v="2017-04-07T00:00:00"/>
    <x v="5"/>
    <s v="Gujarat Lions"/>
    <s v="Gujarat Titans"/>
    <s v="Kolkata Knight Riders"/>
    <s v="Kolkata Knight Riders"/>
    <x v="28"/>
    <x v="20"/>
    <x v="7"/>
    <x v="7"/>
    <x v="1"/>
    <s v="N"/>
    <x v="8"/>
    <x v="8"/>
    <x v="1"/>
    <x v="0"/>
    <n v="10"/>
    <s v="Won By 10 Wickets"/>
    <s v="NA"/>
    <x v="114"/>
    <n v="10"/>
  </r>
  <r>
    <n v="1082592"/>
    <s v="Pune"/>
    <d v="2017-04-06T00:00:00"/>
    <x v="5"/>
    <s v="Rising Pune Supergiant"/>
    <s v="Rising Pune Supergiants"/>
    <s v="Mumbai Indians"/>
    <s v="Mumbai Indians"/>
    <x v="21"/>
    <x v="5"/>
    <x v="12"/>
    <x v="10"/>
    <x v="1"/>
    <s v="N"/>
    <x v="13"/>
    <x v="13"/>
    <x v="1"/>
    <x v="0"/>
    <n v="7"/>
    <s v="Won By 7 Wickets"/>
    <s v="NA"/>
    <x v="104"/>
    <n v="7"/>
  </r>
  <r>
    <n v="1082591"/>
    <s v="Hyderabad"/>
    <d v="2017-04-05T00:00:00"/>
    <x v="5"/>
    <s v="Sunrisers Hyderabad"/>
    <s v="Sunrisers Hyderabad"/>
    <s v="Royal Challengers Bangalore"/>
    <s v="Royal Challengers Bangalore"/>
    <x v="23"/>
    <x v="12"/>
    <x v="8"/>
    <x v="8"/>
    <x v="1"/>
    <s v="N"/>
    <x v="6"/>
    <x v="6"/>
    <x v="0"/>
    <x v="1"/>
    <n v="35"/>
    <s v="Won By 35 Runs"/>
    <s v="NA"/>
    <x v="136"/>
    <n v="0"/>
  </r>
  <r>
    <n v="981019"/>
    <s v="Bangalore"/>
    <d v="2016-05-29T00:00:00"/>
    <x v="6"/>
    <s v="Royal Challengers Bangalore"/>
    <s v="Royal Challengers Bangalore"/>
    <s v="Sunrisers Hyderabad"/>
    <s v="Sunrisers Hyderabad"/>
    <x v="24"/>
    <x v="15"/>
    <x v="3"/>
    <x v="3"/>
    <x v="0"/>
    <s v="N"/>
    <x v="6"/>
    <x v="6"/>
    <x v="1"/>
    <x v="1"/>
    <n v="8"/>
    <s v="Won By 8 Runs"/>
    <s v="NA"/>
    <x v="137"/>
    <n v="0"/>
  </r>
  <r>
    <n v="981017"/>
    <s v="Delhi"/>
    <d v="2016-05-27T00:00:00"/>
    <x v="6"/>
    <s v="Gujarat Lions"/>
    <s v="Gujarat Titans"/>
    <s v="Sunrisers Hyderabad"/>
    <s v="Sunrisers Hyderabad"/>
    <x v="25"/>
    <x v="18"/>
    <x v="3"/>
    <x v="3"/>
    <x v="1"/>
    <s v="N"/>
    <x v="6"/>
    <x v="6"/>
    <x v="1"/>
    <x v="0"/>
    <n v="4"/>
    <s v="Won By 4 Wickets"/>
    <s v="NA"/>
    <x v="23"/>
    <n v="4"/>
  </r>
  <r>
    <n v="981015"/>
    <s v="Delhi"/>
    <d v="2016-05-25T00:00:00"/>
    <x v="6"/>
    <s v="Sunrisers Hyderabad"/>
    <s v="Sunrisers Hyderabad"/>
    <s v="Kolkata Knight Riders"/>
    <s v="Kolkata Knight Riders"/>
    <x v="25"/>
    <x v="18"/>
    <x v="7"/>
    <x v="7"/>
    <x v="1"/>
    <s v="N"/>
    <x v="6"/>
    <x v="6"/>
    <x v="0"/>
    <x v="1"/>
    <n v="22"/>
    <s v="Won By 22 Runs"/>
    <s v="NA"/>
    <x v="138"/>
    <n v="0"/>
  </r>
  <r>
    <n v="981013"/>
    <s v="Bangalore"/>
    <d v="2016-05-24T00:00:00"/>
    <x v="6"/>
    <s v="Gujarat Lions"/>
    <s v="Gujarat Titans"/>
    <s v="Royal Challengers Bangalore"/>
    <s v="Royal Challengers Bangalore"/>
    <x v="24"/>
    <x v="15"/>
    <x v="8"/>
    <x v="8"/>
    <x v="1"/>
    <s v="N"/>
    <x v="2"/>
    <x v="2"/>
    <x v="1"/>
    <x v="0"/>
    <n v="4"/>
    <s v="Won By 4 Wickets"/>
    <s v="NA"/>
    <x v="75"/>
    <n v="4"/>
  </r>
  <r>
    <n v="981011"/>
    <s v="Raipur"/>
    <d v="2016-05-22T00:00:00"/>
    <x v="6"/>
    <s v="Delhi Daredevils"/>
    <s v="Delhi Capitals"/>
    <s v="Royal Challengers Bangalore"/>
    <s v="Royal Challengers Bangalore"/>
    <x v="29"/>
    <x v="21"/>
    <x v="8"/>
    <x v="8"/>
    <x v="1"/>
    <s v="N"/>
    <x v="2"/>
    <x v="2"/>
    <x v="1"/>
    <x v="0"/>
    <n v="6"/>
    <s v="Won By 6 Wickets"/>
    <s v="NA"/>
    <x v="7"/>
    <n v="6"/>
  </r>
  <r>
    <n v="981009"/>
    <s v="Kolkata"/>
    <d v="2016-05-22T00:00:00"/>
    <x v="6"/>
    <s v="Kolkata Knight Riders"/>
    <s v="Kolkata Knight Riders"/>
    <s v="Sunrisers Hyderabad"/>
    <s v="Sunrisers Hyderabad"/>
    <x v="19"/>
    <x v="1"/>
    <x v="3"/>
    <x v="3"/>
    <x v="1"/>
    <s v="N"/>
    <x v="8"/>
    <x v="8"/>
    <x v="0"/>
    <x v="1"/>
    <n v="22"/>
    <s v="Won By 22 Runs"/>
    <s v="NA"/>
    <x v="139"/>
    <n v="0"/>
  </r>
  <r>
    <n v="981007"/>
    <s v="Kanpur"/>
    <d v="2016-05-21T00:00:00"/>
    <x v="6"/>
    <s v="Gujarat Lions"/>
    <s v="Gujarat Titans"/>
    <s v="Mumbai Indians"/>
    <s v="Mumbai Indians"/>
    <x v="26"/>
    <x v="19"/>
    <x v="13"/>
    <x v="2"/>
    <x v="1"/>
    <s v="N"/>
    <x v="14"/>
    <x v="14"/>
    <x v="1"/>
    <x v="0"/>
    <n v="6"/>
    <s v="Won By 6 Wickets"/>
    <s v="NA"/>
    <x v="132"/>
    <n v="6"/>
  </r>
  <r>
    <n v="981005"/>
    <s v="Visakhapatnam"/>
    <d v="2016-05-21T00:00:00"/>
    <x v="6"/>
    <s v="Rising Pune Supergiants"/>
    <s v="Rising Pune Supergiants"/>
    <s v="Kings XI Punjab"/>
    <s v="Punjab Kings"/>
    <x v="13"/>
    <x v="13"/>
    <x v="10"/>
    <x v="6"/>
    <x v="0"/>
    <s v="N"/>
    <x v="15"/>
    <x v="15"/>
    <x v="0"/>
    <x v="0"/>
    <n v="4"/>
    <s v="Won By 4 Wickets"/>
    <s v="NA"/>
    <x v="99"/>
    <n v="4"/>
  </r>
  <r>
    <n v="981003"/>
    <s v="Raipur"/>
    <d v="2016-05-20T00:00:00"/>
    <x v="6"/>
    <s v="Delhi Daredevils"/>
    <s v="Delhi Capitals"/>
    <s v="Sunrisers Hyderabad"/>
    <s v="Sunrisers Hyderabad"/>
    <x v="29"/>
    <x v="21"/>
    <x v="11"/>
    <x v="9"/>
    <x v="1"/>
    <s v="N"/>
    <x v="12"/>
    <x v="12"/>
    <x v="1"/>
    <x v="0"/>
    <n v="6"/>
    <s v="Won By 6 Wickets"/>
    <s v="NA"/>
    <x v="123"/>
    <n v="6"/>
  </r>
  <r>
    <n v="981001"/>
    <s v="Kanpur"/>
    <d v="2016-05-19T00:00:00"/>
    <x v="6"/>
    <s v="Gujarat Lions"/>
    <s v="Gujarat Titans"/>
    <s v="Kolkata Knight Riders"/>
    <s v="Kolkata Knight Riders"/>
    <x v="26"/>
    <x v="19"/>
    <x v="13"/>
    <x v="2"/>
    <x v="1"/>
    <s v="N"/>
    <x v="14"/>
    <x v="14"/>
    <x v="1"/>
    <x v="0"/>
    <n v="6"/>
    <s v="Won By 6 Wickets"/>
    <s v="NA"/>
    <x v="125"/>
    <n v="6"/>
  </r>
  <r>
    <n v="980999"/>
    <s v="Bangalore"/>
    <d v="2016-05-18T00:00:00"/>
    <x v="6"/>
    <s v="Royal Challengers Bangalore"/>
    <s v="Royal Challengers Bangalore"/>
    <s v="Kings XI Punjab"/>
    <s v="Punjab Kings"/>
    <x v="24"/>
    <x v="15"/>
    <x v="10"/>
    <x v="6"/>
    <x v="1"/>
    <s v="N"/>
    <x v="2"/>
    <x v="2"/>
    <x v="0"/>
    <x v="1"/>
    <n v="82"/>
    <s v="Won By 82 Runs"/>
    <s v="D/L"/>
    <x v="7"/>
    <n v="0"/>
  </r>
  <r>
    <n v="980997"/>
    <s v="Visakhapatnam"/>
    <d v="2016-05-17T00:00:00"/>
    <x v="6"/>
    <s v="Rising Pune Supergiants"/>
    <s v="Rising Pune Supergiants"/>
    <s v="Delhi Daredevils"/>
    <s v="Delhi Capitals"/>
    <x v="13"/>
    <x v="13"/>
    <x v="14"/>
    <x v="10"/>
    <x v="1"/>
    <s v="N"/>
    <x v="15"/>
    <x v="15"/>
    <x v="1"/>
    <x v="1"/>
    <n v="19"/>
    <s v="Won By 19 Runs"/>
    <s v="D/L"/>
    <x v="140"/>
    <n v="0"/>
  </r>
  <r>
    <n v="980995"/>
    <s v="Kolkata"/>
    <d v="2016-05-16T00:00:00"/>
    <x v="6"/>
    <s v="Kolkata Knight Riders"/>
    <s v="Kolkata Knight Riders"/>
    <s v="Royal Challengers Bangalore"/>
    <s v="Royal Challengers Bangalore"/>
    <x v="19"/>
    <x v="1"/>
    <x v="8"/>
    <x v="8"/>
    <x v="1"/>
    <s v="N"/>
    <x v="2"/>
    <x v="2"/>
    <x v="1"/>
    <x v="0"/>
    <n v="9"/>
    <s v="Won By 9 Wickets"/>
    <s v="NA"/>
    <x v="7"/>
    <n v="9"/>
  </r>
  <r>
    <n v="980991"/>
    <s v="Chandigarh"/>
    <d v="2016-05-15T00:00:00"/>
    <x v="6"/>
    <s v="Kings XI Punjab"/>
    <s v="Punjab Kings"/>
    <s v="Sunrisers Hyderabad"/>
    <s v="Sunrisers Hyderabad"/>
    <x v="27"/>
    <x v="14"/>
    <x v="10"/>
    <x v="6"/>
    <x v="0"/>
    <s v="N"/>
    <x v="6"/>
    <x v="6"/>
    <x v="0"/>
    <x v="0"/>
    <n v="7"/>
    <s v="Won By 7 Wickets"/>
    <s v="NA"/>
    <x v="130"/>
    <n v="7"/>
  </r>
  <r>
    <n v="980993"/>
    <s v="Visakhapatnam"/>
    <d v="2016-05-15T00:00:00"/>
    <x v="6"/>
    <s v="Mumbai Indians"/>
    <s v="Mumbai Indians"/>
    <s v="Delhi Daredevils"/>
    <s v="Delhi Capitals"/>
    <x v="13"/>
    <x v="13"/>
    <x v="11"/>
    <x v="9"/>
    <x v="1"/>
    <s v="N"/>
    <x v="4"/>
    <x v="4"/>
    <x v="0"/>
    <x v="1"/>
    <n v="80"/>
    <s v="Won By 80 Runs"/>
    <s v="NA"/>
    <x v="31"/>
    <n v="0"/>
  </r>
  <r>
    <n v="980987"/>
    <s v="Bangalore"/>
    <d v="2016-05-14T00:00:00"/>
    <x v="6"/>
    <s v="Royal Challengers Bangalore"/>
    <s v="Royal Challengers Bangalore"/>
    <s v="Gujarat Lions"/>
    <s v="Gujarat Titans"/>
    <x v="24"/>
    <x v="15"/>
    <x v="13"/>
    <x v="2"/>
    <x v="1"/>
    <s v="N"/>
    <x v="2"/>
    <x v="2"/>
    <x v="0"/>
    <x v="1"/>
    <n v="144"/>
    <s v="Won By 144 Runs"/>
    <s v="NA"/>
    <x v="75"/>
    <n v="0"/>
  </r>
  <r>
    <n v="980989"/>
    <s v="Kolkata"/>
    <d v="2016-05-14T00:00:00"/>
    <x v="6"/>
    <s v="Kolkata Knight Riders"/>
    <s v="Kolkata Knight Riders"/>
    <s v="Rising Pune Supergiants"/>
    <s v="Rising Pune Supergiants"/>
    <x v="19"/>
    <x v="1"/>
    <x v="14"/>
    <x v="10"/>
    <x v="0"/>
    <s v="N"/>
    <x v="8"/>
    <x v="8"/>
    <x v="0"/>
    <x v="0"/>
    <n v="8"/>
    <s v="Won By 8 Wickets"/>
    <s v="D/L"/>
    <x v="139"/>
    <n v="8"/>
  </r>
  <r>
    <n v="980985"/>
    <s v="Visakhapatnam"/>
    <d v="2016-05-13T00:00:00"/>
    <x v="6"/>
    <s v="Mumbai Indians"/>
    <s v="Mumbai Indians"/>
    <s v="Kings XI Punjab"/>
    <s v="Punjab Kings"/>
    <x v="13"/>
    <x v="13"/>
    <x v="4"/>
    <x v="4"/>
    <x v="0"/>
    <s v="N"/>
    <x v="10"/>
    <x v="10"/>
    <x v="0"/>
    <x v="0"/>
    <n v="7"/>
    <s v="Won By 7 Wickets"/>
    <s v="NA"/>
    <x v="85"/>
    <n v="7"/>
  </r>
  <r>
    <n v="980983"/>
    <s v="Hyderabad"/>
    <d v="2016-05-12T00:00:00"/>
    <x v="6"/>
    <s v="Sunrisers Hyderabad"/>
    <s v="Sunrisers Hyderabad"/>
    <s v="Delhi Daredevils"/>
    <s v="Delhi Capitals"/>
    <x v="23"/>
    <x v="12"/>
    <x v="11"/>
    <x v="9"/>
    <x v="1"/>
    <s v="N"/>
    <x v="12"/>
    <x v="12"/>
    <x v="1"/>
    <x v="0"/>
    <n v="7"/>
    <s v="Won By 7 Wickets"/>
    <s v="NA"/>
    <x v="77"/>
    <n v="7"/>
  </r>
  <r>
    <n v="980981"/>
    <s v="Bangalore"/>
    <d v="2016-05-11T00:00:00"/>
    <x v="6"/>
    <s v="Royal Challengers Bangalore"/>
    <s v="Royal Challengers Bangalore"/>
    <s v="Mumbai Indians"/>
    <s v="Mumbai Indians"/>
    <x v="24"/>
    <x v="15"/>
    <x v="4"/>
    <x v="4"/>
    <x v="1"/>
    <s v="N"/>
    <x v="4"/>
    <x v="4"/>
    <x v="1"/>
    <x v="0"/>
    <n v="6"/>
    <s v="Won By 6 Wickets"/>
    <s v="NA"/>
    <x v="31"/>
    <n v="6"/>
  </r>
  <r>
    <n v="980979"/>
    <s v="Visakhapatnam"/>
    <d v="2016-05-10T00:00:00"/>
    <x v="6"/>
    <s v="Rising Pune Supergiants"/>
    <s v="Rising Pune Supergiants"/>
    <s v="Sunrisers Hyderabad"/>
    <s v="Sunrisers Hyderabad"/>
    <x v="13"/>
    <x v="13"/>
    <x v="3"/>
    <x v="3"/>
    <x v="0"/>
    <s v="N"/>
    <x v="6"/>
    <x v="6"/>
    <x v="1"/>
    <x v="1"/>
    <n v="4"/>
    <s v="Won By 4 Runs"/>
    <s v="NA"/>
    <x v="141"/>
    <n v="0"/>
  </r>
  <r>
    <n v="980977"/>
    <s v="Chandigarh"/>
    <d v="2016-05-09T00:00:00"/>
    <x v="6"/>
    <s v="Kings XI Punjab"/>
    <s v="Punjab Kings"/>
    <s v="Royal Challengers Bangalore"/>
    <s v="Royal Challengers Bangalore"/>
    <x v="27"/>
    <x v="14"/>
    <x v="10"/>
    <x v="6"/>
    <x v="1"/>
    <s v="N"/>
    <x v="2"/>
    <x v="2"/>
    <x v="0"/>
    <x v="1"/>
    <n v="1"/>
    <s v="Won By 1 Runs"/>
    <s v="NA"/>
    <x v="93"/>
    <n v="0"/>
  </r>
  <r>
    <n v="980975"/>
    <s v="Kolkata"/>
    <d v="2016-05-08T00:00:00"/>
    <x v="6"/>
    <s v="Kolkata Knight Riders"/>
    <s v="Kolkata Knight Riders"/>
    <s v="Gujarat Lions"/>
    <s v="Gujarat Titans"/>
    <x v="19"/>
    <x v="1"/>
    <x v="13"/>
    <x v="2"/>
    <x v="1"/>
    <s v="N"/>
    <x v="14"/>
    <x v="14"/>
    <x v="1"/>
    <x v="0"/>
    <n v="5"/>
    <s v="Won By 5 Wickets"/>
    <s v="NA"/>
    <x v="142"/>
    <n v="5"/>
  </r>
  <r>
    <n v="980973"/>
    <s v="Visakhapatnam"/>
    <d v="2016-05-08T00:00:00"/>
    <x v="6"/>
    <s v="Mumbai Indians"/>
    <s v="Mumbai Indians"/>
    <s v="Sunrisers Hyderabad"/>
    <s v="Sunrisers Hyderabad"/>
    <x v="13"/>
    <x v="13"/>
    <x v="4"/>
    <x v="4"/>
    <x v="1"/>
    <s v="N"/>
    <x v="6"/>
    <x v="6"/>
    <x v="0"/>
    <x v="1"/>
    <n v="85"/>
    <s v="Won By 85 Runs"/>
    <s v="NA"/>
    <x v="143"/>
    <n v="0"/>
  </r>
  <r>
    <n v="980971"/>
    <s v="Chandigarh"/>
    <d v="2016-05-07T00:00:00"/>
    <x v="6"/>
    <s v="Kings XI Punjab"/>
    <s v="Punjab Kings"/>
    <s v="Delhi Daredevils"/>
    <s v="Delhi Capitals"/>
    <x v="27"/>
    <x v="14"/>
    <x v="11"/>
    <x v="9"/>
    <x v="1"/>
    <s v="N"/>
    <x v="10"/>
    <x v="10"/>
    <x v="0"/>
    <x v="1"/>
    <n v="9"/>
    <s v="Won By 9 Runs"/>
    <s v="NA"/>
    <x v="85"/>
    <n v="0"/>
  </r>
  <r>
    <n v="980969"/>
    <s v="Bangalore"/>
    <d v="2016-05-07T00:00:00"/>
    <x v="6"/>
    <s v="Royal Challengers Bangalore"/>
    <s v="Royal Challengers Bangalore"/>
    <s v="Rising Pune Supergiants"/>
    <s v="Rising Pune Supergiants"/>
    <x v="24"/>
    <x v="15"/>
    <x v="8"/>
    <x v="8"/>
    <x v="1"/>
    <s v="N"/>
    <x v="2"/>
    <x v="2"/>
    <x v="1"/>
    <x v="0"/>
    <n v="7"/>
    <s v="Won By 7 Wickets"/>
    <s v="NA"/>
    <x v="7"/>
    <n v="7"/>
  </r>
  <r>
    <n v="980967"/>
    <s v="Hyderabad"/>
    <d v="2016-05-06T00:00:00"/>
    <x v="6"/>
    <s v="Sunrisers Hyderabad"/>
    <s v="Sunrisers Hyderabad"/>
    <s v="Gujarat Lions"/>
    <s v="Gujarat Titans"/>
    <x v="23"/>
    <x v="12"/>
    <x v="3"/>
    <x v="3"/>
    <x v="1"/>
    <s v="N"/>
    <x v="6"/>
    <x v="6"/>
    <x v="1"/>
    <x v="0"/>
    <n v="5"/>
    <s v="Won By 5 Wickets"/>
    <s v="NA"/>
    <x v="133"/>
    <n v="5"/>
  </r>
  <r>
    <n v="980965"/>
    <s v="Delhi"/>
    <d v="2016-05-05T00:00:00"/>
    <x v="6"/>
    <s v="Delhi Daredevils"/>
    <s v="Delhi Capitals"/>
    <s v="Rising Pune Supergiants"/>
    <s v="Rising Pune Supergiants"/>
    <x v="25"/>
    <x v="18"/>
    <x v="14"/>
    <x v="10"/>
    <x v="1"/>
    <s v="N"/>
    <x v="15"/>
    <x v="15"/>
    <x v="1"/>
    <x v="0"/>
    <n v="7"/>
    <s v="Won By 7 Wickets"/>
    <s v="NA"/>
    <x v="144"/>
    <n v="7"/>
  </r>
  <r>
    <n v="980963"/>
    <s v="Kolkata"/>
    <d v="2016-05-04T00:00:00"/>
    <x v="6"/>
    <s v="Kolkata Knight Riders"/>
    <s v="Kolkata Knight Riders"/>
    <s v="Kings XI Punjab"/>
    <s v="Punjab Kings"/>
    <x v="19"/>
    <x v="1"/>
    <x v="10"/>
    <x v="6"/>
    <x v="1"/>
    <s v="N"/>
    <x v="8"/>
    <x v="8"/>
    <x v="0"/>
    <x v="1"/>
    <n v="7"/>
    <s v="Won By 7 Runs"/>
    <s v="NA"/>
    <x v="13"/>
    <n v="0"/>
  </r>
  <r>
    <n v="980961"/>
    <s v="Rajkot"/>
    <d v="2016-05-03T00:00:00"/>
    <x v="6"/>
    <s v="Gujarat Lions"/>
    <s v="Gujarat Titans"/>
    <s v="Delhi Daredevils"/>
    <s v="Delhi Capitals"/>
    <x v="28"/>
    <x v="20"/>
    <x v="11"/>
    <x v="9"/>
    <x v="1"/>
    <s v="N"/>
    <x v="12"/>
    <x v="12"/>
    <x v="1"/>
    <x v="0"/>
    <n v="8"/>
    <s v="Won By 8 Wickets"/>
    <s v="NA"/>
    <x v="97"/>
    <n v="8"/>
  </r>
  <r>
    <n v="980959"/>
    <s v="Bangalore"/>
    <d v="2016-05-02T00:00:00"/>
    <x v="6"/>
    <s v="Royal Challengers Bangalore"/>
    <s v="Royal Challengers Bangalore"/>
    <s v="Kolkata Knight Riders"/>
    <s v="Kolkata Knight Riders"/>
    <x v="24"/>
    <x v="15"/>
    <x v="7"/>
    <x v="7"/>
    <x v="1"/>
    <s v="N"/>
    <x v="8"/>
    <x v="8"/>
    <x v="1"/>
    <x v="0"/>
    <n v="5"/>
    <s v="Won By 5 Wickets"/>
    <s v="NA"/>
    <x v="13"/>
    <n v="5"/>
  </r>
  <r>
    <n v="980955"/>
    <s v="Rajkot"/>
    <d v="2016-05-01T00:00:00"/>
    <x v="6"/>
    <s v="Gujarat Lions"/>
    <s v="Gujarat Titans"/>
    <s v="Kings XI Punjab"/>
    <s v="Punjab Kings"/>
    <x v="28"/>
    <x v="20"/>
    <x v="13"/>
    <x v="2"/>
    <x v="1"/>
    <s v="N"/>
    <x v="10"/>
    <x v="10"/>
    <x v="0"/>
    <x v="1"/>
    <n v="23"/>
    <s v="Won By 23 Runs"/>
    <s v="NA"/>
    <x v="62"/>
    <n v="0"/>
  </r>
  <r>
    <n v="980957"/>
    <s v="Pune"/>
    <d v="2016-05-01T00:00:00"/>
    <x v="6"/>
    <s v="Rising Pune Supergiants"/>
    <s v="Rising Pune Supergiants"/>
    <s v="Mumbai Indians"/>
    <s v="Mumbai Indians"/>
    <x v="21"/>
    <x v="5"/>
    <x v="4"/>
    <x v="4"/>
    <x v="1"/>
    <s v="N"/>
    <x v="4"/>
    <x v="4"/>
    <x v="1"/>
    <x v="0"/>
    <n v="8"/>
    <s v="Won By 8 Wickets"/>
    <s v="NA"/>
    <x v="95"/>
    <n v="8"/>
  </r>
  <r>
    <n v="980951"/>
    <s v="Delhi"/>
    <d v="2016-04-30T00:00:00"/>
    <x v="6"/>
    <s v="Delhi Daredevils"/>
    <s v="Delhi Capitals"/>
    <s v="Kolkata Knight Riders"/>
    <s v="Kolkata Knight Riders"/>
    <x v="25"/>
    <x v="18"/>
    <x v="7"/>
    <x v="7"/>
    <x v="1"/>
    <s v="N"/>
    <x v="12"/>
    <x v="12"/>
    <x v="0"/>
    <x v="1"/>
    <n v="27"/>
    <s v="Won By 27 Runs"/>
    <s v="NA"/>
    <x v="145"/>
    <n v="0"/>
  </r>
  <r>
    <n v="980953"/>
    <s v="Hyderabad"/>
    <d v="2016-04-30T00:00:00"/>
    <x v="6"/>
    <s v="Sunrisers Hyderabad"/>
    <s v="Sunrisers Hyderabad"/>
    <s v="Royal Challengers Bangalore"/>
    <s v="Royal Challengers Bangalore"/>
    <x v="23"/>
    <x v="12"/>
    <x v="8"/>
    <x v="8"/>
    <x v="1"/>
    <s v="N"/>
    <x v="6"/>
    <x v="6"/>
    <x v="0"/>
    <x v="1"/>
    <n v="15"/>
    <s v="Won By 15 Runs"/>
    <s v="NA"/>
    <x v="23"/>
    <n v="0"/>
  </r>
  <r>
    <n v="980949"/>
    <s v="Pune"/>
    <d v="2016-04-29T00:00:00"/>
    <x v="6"/>
    <s v="Rising Pune Supergiants"/>
    <s v="Rising Pune Supergiants"/>
    <s v="Gujarat Lions"/>
    <s v="Gujarat Titans"/>
    <x v="21"/>
    <x v="5"/>
    <x v="13"/>
    <x v="2"/>
    <x v="1"/>
    <s v="N"/>
    <x v="14"/>
    <x v="14"/>
    <x v="1"/>
    <x v="0"/>
    <n v="3"/>
    <s v="Won By 3 Wickets"/>
    <s v="NA"/>
    <x v="125"/>
    <n v="3"/>
  </r>
  <r>
    <n v="980947"/>
    <s v="Mumbai"/>
    <d v="2016-04-28T00:00:00"/>
    <x v="6"/>
    <s v="Mumbai Indians"/>
    <s v="Mumbai Indians"/>
    <s v="Kolkata Knight Riders"/>
    <s v="Kolkata Knight Riders"/>
    <x v="16"/>
    <x v="2"/>
    <x v="4"/>
    <x v="4"/>
    <x v="1"/>
    <s v="N"/>
    <x v="4"/>
    <x v="4"/>
    <x v="1"/>
    <x v="0"/>
    <n v="6"/>
    <s v="Won By 6 Wickets"/>
    <s v="NA"/>
    <x v="95"/>
    <n v="6"/>
  </r>
  <r>
    <n v="980945"/>
    <s v="Delhi"/>
    <d v="2016-04-27T00:00:00"/>
    <x v="6"/>
    <s v="Delhi Daredevils"/>
    <s v="Delhi Capitals"/>
    <s v="Gujarat Lions"/>
    <s v="Gujarat Titans"/>
    <x v="25"/>
    <x v="18"/>
    <x v="11"/>
    <x v="9"/>
    <x v="1"/>
    <s v="N"/>
    <x v="14"/>
    <x v="14"/>
    <x v="0"/>
    <x v="1"/>
    <n v="1"/>
    <s v="Won By 1 Runs"/>
    <s v="NA"/>
    <x v="77"/>
    <n v="0"/>
  </r>
  <r>
    <n v="980943"/>
    <s v="Hyderabad"/>
    <d v="2016-04-26T00:00:00"/>
    <x v="6"/>
    <s v="Sunrisers Hyderabad"/>
    <s v="Sunrisers Hyderabad"/>
    <s v="Rising Pune Supergiants"/>
    <s v="Rising Pune Supergiants"/>
    <x v="23"/>
    <x v="12"/>
    <x v="14"/>
    <x v="10"/>
    <x v="1"/>
    <s v="N"/>
    <x v="15"/>
    <x v="15"/>
    <x v="1"/>
    <x v="1"/>
    <n v="34"/>
    <s v="Won By 34 Runs"/>
    <s v="D/L"/>
    <x v="140"/>
    <n v="0"/>
  </r>
  <r>
    <n v="980941"/>
    <s v="Chandigarh"/>
    <d v="2016-04-25T00:00:00"/>
    <x v="6"/>
    <s v="Kings XI Punjab"/>
    <s v="Punjab Kings"/>
    <s v="Mumbai Indians"/>
    <s v="Mumbai Indians"/>
    <x v="27"/>
    <x v="14"/>
    <x v="10"/>
    <x v="6"/>
    <x v="1"/>
    <s v="N"/>
    <x v="4"/>
    <x v="4"/>
    <x v="0"/>
    <x v="1"/>
    <n v="25"/>
    <s v="Won By 25 Runs"/>
    <s v="NA"/>
    <x v="103"/>
    <n v="0"/>
  </r>
  <r>
    <n v="980939"/>
    <s v="Pune"/>
    <d v="2016-04-24T00:00:00"/>
    <x v="6"/>
    <s v="Rising Pune Supergiants"/>
    <s v="Rising Pune Supergiants"/>
    <s v="Kolkata Knight Riders"/>
    <s v="Kolkata Knight Riders"/>
    <x v="21"/>
    <x v="5"/>
    <x v="7"/>
    <x v="7"/>
    <x v="1"/>
    <s v="N"/>
    <x v="8"/>
    <x v="8"/>
    <x v="1"/>
    <x v="0"/>
    <n v="2"/>
    <s v="Won By 2 Wickets"/>
    <s v="NA"/>
    <x v="29"/>
    <n v="2"/>
  </r>
  <r>
    <n v="980937"/>
    <s v="Rajkot"/>
    <d v="2016-04-24T00:00:00"/>
    <x v="6"/>
    <s v="Gujarat Lions"/>
    <s v="Gujarat Titans"/>
    <s v="Royal Challengers Bangalore"/>
    <s v="Royal Challengers Bangalore"/>
    <x v="28"/>
    <x v="20"/>
    <x v="8"/>
    <x v="8"/>
    <x v="0"/>
    <s v="N"/>
    <x v="14"/>
    <x v="14"/>
    <x v="0"/>
    <x v="0"/>
    <n v="6"/>
    <s v="Won By 6 Wickets"/>
    <s v="NA"/>
    <x v="7"/>
    <n v="6"/>
  </r>
  <r>
    <n v="980935"/>
    <s v="Hyderabad"/>
    <d v="2016-04-23T00:00:00"/>
    <x v="6"/>
    <s v="Sunrisers Hyderabad"/>
    <s v="Sunrisers Hyderabad"/>
    <s v="Kings XI Punjab"/>
    <s v="Punjab Kings"/>
    <x v="23"/>
    <x v="12"/>
    <x v="3"/>
    <x v="3"/>
    <x v="1"/>
    <s v="N"/>
    <x v="6"/>
    <x v="6"/>
    <x v="1"/>
    <x v="0"/>
    <n v="5"/>
    <s v="Won By 5 Wickets"/>
    <s v="NA"/>
    <x v="146"/>
    <n v="5"/>
  </r>
  <r>
    <n v="980933"/>
    <s v="Delhi"/>
    <d v="2016-04-23T00:00:00"/>
    <x v="6"/>
    <s v="Delhi Daredevils"/>
    <s v="Delhi Capitals"/>
    <s v="Mumbai Indians"/>
    <s v="Mumbai Indians"/>
    <x v="25"/>
    <x v="18"/>
    <x v="4"/>
    <x v="4"/>
    <x v="1"/>
    <s v="N"/>
    <x v="12"/>
    <x v="12"/>
    <x v="0"/>
    <x v="1"/>
    <n v="10"/>
    <s v="Won By 10 Runs"/>
    <s v="NA"/>
    <x v="53"/>
    <n v="0"/>
  </r>
  <r>
    <n v="980931"/>
    <s v="Pune"/>
    <d v="2016-04-22T00:00:00"/>
    <x v="6"/>
    <s v="Rising Pune Supergiants"/>
    <s v="Rising Pune Supergiants"/>
    <s v="Royal Challengers Bangalore"/>
    <s v="Royal Challengers Bangalore"/>
    <x v="21"/>
    <x v="5"/>
    <x v="14"/>
    <x v="10"/>
    <x v="1"/>
    <s v="N"/>
    <x v="2"/>
    <x v="2"/>
    <x v="0"/>
    <x v="1"/>
    <n v="13"/>
    <s v="Won By 13 Runs"/>
    <s v="NA"/>
    <x v="75"/>
    <n v="0"/>
  </r>
  <r>
    <n v="980929"/>
    <s v="Rajkot"/>
    <d v="2016-04-21T00:00:00"/>
    <x v="6"/>
    <s v="Gujarat Lions"/>
    <s v="Gujarat Titans"/>
    <s v="Sunrisers Hyderabad"/>
    <s v="Sunrisers Hyderabad"/>
    <x v="28"/>
    <x v="20"/>
    <x v="3"/>
    <x v="3"/>
    <x v="1"/>
    <s v="N"/>
    <x v="6"/>
    <x v="6"/>
    <x v="1"/>
    <x v="0"/>
    <n v="10"/>
    <s v="Won By 10 Wickets"/>
    <s v="NA"/>
    <x v="133"/>
    <n v="10"/>
  </r>
  <r>
    <n v="980927"/>
    <s v="Mumbai"/>
    <d v="2016-04-20T00:00:00"/>
    <x v="6"/>
    <s v="Mumbai Indians"/>
    <s v="Mumbai Indians"/>
    <s v="Royal Challengers Bangalore"/>
    <s v="Royal Challengers Bangalore"/>
    <x v="16"/>
    <x v="2"/>
    <x v="4"/>
    <x v="4"/>
    <x v="1"/>
    <s v="N"/>
    <x v="4"/>
    <x v="4"/>
    <x v="1"/>
    <x v="0"/>
    <n v="6"/>
    <s v="Won By 6 Wickets"/>
    <s v="NA"/>
    <x v="95"/>
    <n v="6"/>
  </r>
  <r>
    <n v="980925"/>
    <s v="Chandigarh"/>
    <d v="2016-04-19T00:00:00"/>
    <x v="6"/>
    <s v="Kings XI Punjab"/>
    <s v="Punjab Kings"/>
    <s v="Kolkata Knight Riders"/>
    <s v="Kolkata Knight Riders"/>
    <x v="27"/>
    <x v="14"/>
    <x v="7"/>
    <x v="7"/>
    <x v="1"/>
    <s v="N"/>
    <x v="8"/>
    <x v="8"/>
    <x v="1"/>
    <x v="0"/>
    <n v="6"/>
    <s v="Won By 6 Wickets"/>
    <s v="NA"/>
    <x v="129"/>
    <n v="6"/>
  </r>
  <r>
    <n v="980923"/>
    <s v="Hyderabad"/>
    <d v="2016-04-18T00:00:00"/>
    <x v="6"/>
    <s v="Sunrisers Hyderabad"/>
    <s v="Sunrisers Hyderabad"/>
    <s v="Mumbai Indians"/>
    <s v="Mumbai Indians"/>
    <x v="23"/>
    <x v="12"/>
    <x v="3"/>
    <x v="3"/>
    <x v="1"/>
    <s v="N"/>
    <x v="6"/>
    <x v="6"/>
    <x v="1"/>
    <x v="0"/>
    <n v="7"/>
    <s v="Won By 7 Wickets"/>
    <s v="NA"/>
    <x v="23"/>
    <n v="7"/>
  </r>
  <r>
    <n v="980921"/>
    <s v="Bangalore"/>
    <d v="2016-04-17T00:00:00"/>
    <x v="6"/>
    <s v="Royal Challengers Bangalore"/>
    <s v="Royal Challengers Bangalore"/>
    <s v="Delhi Daredevils"/>
    <s v="Delhi Capitals"/>
    <x v="24"/>
    <x v="15"/>
    <x v="11"/>
    <x v="9"/>
    <x v="1"/>
    <s v="N"/>
    <x v="12"/>
    <x v="12"/>
    <x v="1"/>
    <x v="0"/>
    <n v="7"/>
    <s v="Won By 7 Wickets"/>
    <s v="NA"/>
    <x v="8"/>
    <n v="7"/>
  </r>
  <r>
    <n v="980919"/>
    <s v="Chandigarh"/>
    <d v="2016-04-17T00:00:00"/>
    <x v="6"/>
    <s v="Kings XI Punjab"/>
    <s v="Punjab Kings"/>
    <s v="Rising Pune Supergiants"/>
    <s v="Rising Pune Supergiants"/>
    <x v="27"/>
    <x v="14"/>
    <x v="14"/>
    <x v="10"/>
    <x v="0"/>
    <s v="N"/>
    <x v="10"/>
    <x v="10"/>
    <x v="0"/>
    <x v="0"/>
    <n v="6"/>
    <s v="Won By 6 Wickets"/>
    <s v="NA"/>
    <x v="147"/>
    <n v="6"/>
  </r>
  <r>
    <n v="980917"/>
    <s v="Mumbai"/>
    <d v="2016-04-16T00:00:00"/>
    <x v="6"/>
    <s v="Mumbai Indians"/>
    <s v="Mumbai Indians"/>
    <s v="Gujarat Lions"/>
    <s v="Gujarat Titans"/>
    <x v="16"/>
    <x v="2"/>
    <x v="13"/>
    <x v="2"/>
    <x v="1"/>
    <s v="N"/>
    <x v="14"/>
    <x v="14"/>
    <x v="1"/>
    <x v="0"/>
    <n v="3"/>
    <s v="Won By 3 Wickets"/>
    <s v="NA"/>
    <x v="148"/>
    <n v="3"/>
  </r>
  <r>
    <n v="980915"/>
    <s v="Hyderabad"/>
    <d v="2016-04-16T00:00:00"/>
    <x v="6"/>
    <s v="Sunrisers Hyderabad"/>
    <s v="Sunrisers Hyderabad"/>
    <s v="Kolkata Knight Riders"/>
    <s v="Kolkata Knight Riders"/>
    <x v="23"/>
    <x v="12"/>
    <x v="3"/>
    <x v="3"/>
    <x v="0"/>
    <s v="N"/>
    <x v="8"/>
    <x v="8"/>
    <x v="0"/>
    <x v="0"/>
    <n v="8"/>
    <s v="Won By 8 Wickets"/>
    <s v="NA"/>
    <x v="127"/>
    <n v="8"/>
  </r>
  <r>
    <n v="980913"/>
    <s v="Delhi"/>
    <d v="2016-04-15T00:00:00"/>
    <x v="6"/>
    <s v="Delhi Daredevils"/>
    <s v="Delhi Capitals"/>
    <s v="Kings XI Punjab"/>
    <s v="Punjab Kings"/>
    <x v="25"/>
    <x v="18"/>
    <x v="11"/>
    <x v="9"/>
    <x v="1"/>
    <s v="N"/>
    <x v="12"/>
    <x v="12"/>
    <x v="1"/>
    <x v="0"/>
    <n v="8"/>
    <s v="Won By 8 Wickets"/>
    <s v="NA"/>
    <x v="79"/>
    <n v="8"/>
  </r>
  <r>
    <n v="980911"/>
    <s v="Rajkot"/>
    <d v="2016-04-14T00:00:00"/>
    <x v="6"/>
    <s v="Gujarat Lions"/>
    <s v="Gujarat Titans"/>
    <s v="Rising Pune Supergiants"/>
    <s v="Rising Pune Supergiants"/>
    <x v="28"/>
    <x v="20"/>
    <x v="14"/>
    <x v="10"/>
    <x v="0"/>
    <s v="N"/>
    <x v="14"/>
    <x v="14"/>
    <x v="0"/>
    <x v="0"/>
    <n v="7"/>
    <s v="Won By 7 Wickets"/>
    <s v="NA"/>
    <x v="148"/>
    <n v="7"/>
  </r>
  <r>
    <n v="980909"/>
    <s v="Kolkata"/>
    <d v="2016-04-13T00:00:00"/>
    <x v="6"/>
    <s v="Kolkata Knight Riders"/>
    <s v="Kolkata Knight Riders"/>
    <s v="Mumbai Indians"/>
    <s v="Mumbai Indians"/>
    <x v="19"/>
    <x v="1"/>
    <x v="4"/>
    <x v="4"/>
    <x v="1"/>
    <s v="N"/>
    <x v="4"/>
    <x v="4"/>
    <x v="1"/>
    <x v="0"/>
    <n v="6"/>
    <s v="Won By 6 Wickets"/>
    <s v="NA"/>
    <x v="95"/>
    <n v="6"/>
  </r>
  <r>
    <n v="980907"/>
    <s v="Bangalore"/>
    <d v="2016-04-12T00:00:00"/>
    <x v="6"/>
    <s v="Royal Challengers Bangalore"/>
    <s v="Royal Challengers Bangalore"/>
    <s v="Sunrisers Hyderabad"/>
    <s v="Sunrisers Hyderabad"/>
    <x v="24"/>
    <x v="15"/>
    <x v="3"/>
    <x v="3"/>
    <x v="1"/>
    <s v="N"/>
    <x v="2"/>
    <x v="2"/>
    <x v="0"/>
    <x v="1"/>
    <n v="45"/>
    <s v="Won By 45 Runs"/>
    <s v="NA"/>
    <x v="75"/>
    <n v="0"/>
  </r>
  <r>
    <n v="980905"/>
    <s v="Chandigarh"/>
    <d v="2016-04-11T00:00:00"/>
    <x v="6"/>
    <s v="Kings XI Punjab"/>
    <s v="Punjab Kings"/>
    <s v="Gujarat Lions"/>
    <s v="Gujarat Titans"/>
    <x v="27"/>
    <x v="14"/>
    <x v="13"/>
    <x v="2"/>
    <x v="1"/>
    <s v="N"/>
    <x v="14"/>
    <x v="14"/>
    <x v="1"/>
    <x v="0"/>
    <n v="5"/>
    <s v="Won By 5 Wickets"/>
    <s v="NA"/>
    <x v="148"/>
    <n v="5"/>
  </r>
  <r>
    <n v="980903"/>
    <s v="Kolkata"/>
    <d v="2016-04-10T00:00:00"/>
    <x v="6"/>
    <s v="Kolkata Knight Riders"/>
    <s v="Kolkata Knight Riders"/>
    <s v="Delhi Daredevils"/>
    <s v="Delhi Capitals"/>
    <x v="19"/>
    <x v="1"/>
    <x v="7"/>
    <x v="7"/>
    <x v="1"/>
    <s v="N"/>
    <x v="8"/>
    <x v="8"/>
    <x v="1"/>
    <x v="0"/>
    <n v="9"/>
    <s v="Won By 9 Wickets"/>
    <s v="NA"/>
    <x v="13"/>
    <n v="9"/>
  </r>
  <r>
    <n v="980901"/>
    <s v="Mumbai"/>
    <d v="2016-04-09T00:00:00"/>
    <x v="6"/>
    <s v="Mumbai Indians"/>
    <s v="Mumbai Indians"/>
    <s v="Rising Pune Supergiants"/>
    <s v="Rising Pune Supergiants"/>
    <x v="16"/>
    <x v="2"/>
    <x v="4"/>
    <x v="4"/>
    <x v="0"/>
    <s v="N"/>
    <x v="15"/>
    <x v="15"/>
    <x v="0"/>
    <x v="0"/>
    <n v="9"/>
    <s v="Won By 9 Wickets"/>
    <s v="NA"/>
    <x v="144"/>
    <n v="9"/>
  </r>
  <r>
    <n v="829823"/>
    <s v="Kolkata"/>
    <d v="2015-05-24T00:00:00"/>
    <x v="7"/>
    <s v="Mumbai Indians"/>
    <s v="Mumbai Indians"/>
    <s v="Chennai Super Kings"/>
    <s v="Chennai Super Kings"/>
    <x v="19"/>
    <x v="1"/>
    <x v="5"/>
    <x v="5"/>
    <x v="1"/>
    <s v="N"/>
    <x v="4"/>
    <x v="4"/>
    <x v="0"/>
    <x v="1"/>
    <n v="41"/>
    <s v="Won By 41 Runs"/>
    <s v="NA"/>
    <x v="95"/>
    <n v="0"/>
  </r>
  <r>
    <n v="829821"/>
    <s v="Ranchi"/>
    <d v="2015-05-22T00:00:00"/>
    <x v="7"/>
    <s v="Chennai Super Kings"/>
    <s v="Chennai Super Kings"/>
    <s v="Royal Challengers Bangalore"/>
    <s v="Royal Challengers Bangalore"/>
    <x v="30"/>
    <x v="22"/>
    <x v="5"/>
    <x v="5"/>
    <x v="1"/>
    <s v="N"/>
    <x v="9"/>
    <x v="9"/>
    <x v="1"/>
    <x v="0"/>
    <n v="3"/>
    <s v="Won By 3 Wickets"/>
    <s v="NA"/>
    <x v="143"/>
    <n v="3"/>
  </r>
  <r>
    <n v="829819"/>
    <s v="Pune"/>
    <d v="2015-05-20T00:00:00"/>
    <x v="7"/>
    <s v="Royal Challengers Bangalore"/>
    <s v="Royal Challengers Bangalore"/>
    <s v="Rajasthan Royals"/>
    <s v="Rajasthan Royals"/>
    <x v="21"/>
    <x v="5"/>
    <x v="8"/>
    <x v="8"/>
    <x v="0"/>
    <s v="N"/>
    <x v="2"/>
    <x v="2"/>
    <x v="1"/>
    <x v="1"/>
    <n v="71"/>
    <s v="Won By 71 Runs"/>
    <s v="NA"/>
    <x v="75"/>
    <n v="0"/>
  </r>
  <r>
    <n v="829817"/>
    <s v="Mumbai"/>
    <d v="2015-05-19T00:00:00"/>
    <x v="7"/>
    <s v="Chennai Super Kings"/>
    <s v="Chennai Super Kings"/>
    <s v="Mumbai Indians"/>
    <s v="Mumbai Indians"/>
    <x v="16"/>
    <x v="2"/>
    <x v="4"/>
    <x v="4"/>
    <x v="0"/>
    <s v="N"/>
    <x v="4"/>
    <x v="4"/>
    <x v="1"/>
    <x v="1"/>
    <n v="25"/>
    <s v="Won By 25 Runs"/>
    <s v="NA"/>
    <x v="65"/>
    <n v="0"/>
  </r>
  <r>
    <n v="829813"/>
    <s v="Bangalore"/>
    <d v="2015-05-17T00:00:00"/>
    <x v="7"/>
    <s v="Royal Challengers Bangalore"/>
    <s v="Royal Challengers Bangalore"/>
    <s v="Delhi Daredevils"/>
    <s v="Delhi Capitals"/>
    <x v="24"/>
    <x v="15"/>
    <x v="8"/>
    <x v="8"/>
    <x v="1"/>
    <s v="NA"/>
    <x v="11"/>
    <x v="11"/>
    <x v="0"/>
    <x v="3"/>
    <s v="NA"/>
    <s v="Won By NA NoResults"/>
    <s v="NA"/>
    <x v="100"/>
    <n v="0"/>
  </r>
  <r>
    <n v="829815"/>
    <s v="Hyderabad"/>
    <d v="2015-05-17T00:00:00"/>
    <x v="7"/>
    <s v="Sunrisers Hyderabad"/>
    <s v="Sunrisers Hyderabad"/>
    <s v="Mumbai Indians"/>
    <s v="Mumbai Indians"/>
    <x v="23"/>
    <x v="12"/>
    <x v="3"/>
    <x v="3"/>
    <x v="0"/>
    <s v="N"/>
    <x v="4"/>
    <x v="4"/>
    <x v="0"/>
    <x v="0"/>
    <n v="9"/>
    <s v="Won By 9 Wickets"/>
    <s v="NA"/>
    <x v="131"/>
    <n v="9"/>
  </r>
  <r>
    <n v="829811"/>
    <s v="Mumbai"/>
    <d v="2015-05-16T00:00:00"/>
    <x v="7"/>
    <s v="Rajasthan Royals"/>
    <s v="Rajasthan Royals"/>
    <s v="Kolkata Knight Riders"/>
    <s v="Kolkata Knight Riders"/>
    <x v="31"/>
    <x v="3"/>
    <x v="0"/>
    <x v="0"/>
    <x v="0"/>
    <s v="N"/>
    <x v="1"/>
    <x v="1"/>
    <x v="1"/>
    <x v="1"/>
    <n v="9"/>
    <s v="Won By 9 Runs"/>
    <s v="NA"/>
    <x v="93"/>
    <n v="0"/>
  </r>
  <r>
    <n v="829809"/>
    <s v="Chandigarh"/>
    <d v="2015-05-16T00:00:00"/>
    <x v="7"/>
    <s v="Kings XI Punjab"/>
    <s v="Punjab Kings"/>
    <s v="Chennai Super Kings"/>
    <s v="Chennai Super Kings"/>
    <x v="32"/>
    <x v="14"/>
    <x v="10"/>
    <x v="6"/>
    <x v="0"/>
    <s v="N"/>
    <x v="9"/>
    <x v="9"/>
    <x v="0"/>
    <x v="0"/>
    <n v="7"/>
    <s v="Won By 7 Wickets"/>
    <s v="NA"/>
    <x v="149"/>
    <n v="7"/>
  </r>
  <r>
    <n v="829807"/>
    <s v="Hyderabad"/>
    <d v="2015-05-15T00:00:00"/>
    <x v="7"/>
    <s v="Sunrisers Hyderabad"/>
    <s v="Sunrisers Hyderabad"/>
    <s v="Royal Challengers Bangalore"/>
    <s v="Royal Challengers Bangalore"/>
    <x v="23"/>
    <x v="12"/>
    <x v="3"/>
    <x v="3"/>
    <x v="0"/>
    <s v="N"/>
    <x v="2"/>
    <x v="2"/>
    <x v="0"/>
    <x v="0"/>
    <n v="6"/>
    <s v="Won By 6 Wickets"/>
    <s v="D/L"/>
    <x v="7"/>
    <n v="6"/>
  </r>
  <r>
    <n v="829805"/>
    <s v="Mumbai"/>
    <d v="2015-05-14T00:00:00"/>
    <x v="7"/>
    <s v="Mumbai Indians"/>
    <s v="Mumbai Indians"/>
    <s v="Kolkata Knight Riders"/>
    <s v="Kolkata Knight Riders"/>
    <x v="16"/>
    <x v="2"/>
    <x v="7"/>
    <x v="7"/>
    <x v="1"/>
    <s v="N"/>
    <x v="4"/>
    <x v="4"/>
    <x v="0"/>
    <x v="1"/>
    <n v="5"/>
    <s v="Won By 5 Runs"/>
    <s v="NA"/>
    <x v="0"/>
    <n v="0"/>
  </r>
  <r>
    <n v="829803"/>
    <s v="Chandigarh"/>
    <d v="2015-05-13T00:00:00"/>
    <x v="7"/>
    <s v="Kings XI Punjab"/>
    <s v="Punjab Kings"/>
    <s v="Royal Challengers Bangalore"/>
    <s v="Royal Challengers Bangalore"/>
    <x v="32"/>
    <x v="14"/>
    <x v="8"/>
    <x v="8"/>
    <x v="1"/>
    <s v="N"/>
    <x v="10"/>
    <x v="10"/>
    <x v="0"/>
    <x v="1"/>
    <n v="22"/>
    <s v="Won By 22 Runs"/>
    <s v="NA"/>
    <x v="62"/>
    <n v="0"/>
  </r>
  <r>
    <n v="829801"/>
    <s v="Raipur"/>
    <d v="2015-05-12T00:00:00"/>
    <x v="7"/>
    <s v="Delhi Daredevils"/>
    <s v="Delhi Capitals"/>
    <s v="Chennai Super Kings"/>
    <s v="Chennai Super Kings"/>
    <x v="29"/>
    <x v="21"/>
    <x v="5"/>
    <x v="5"/>
    <x v="0"/>
    <s v="N"/>
    <x v="12"/>
    <x v="12"/>
    <x v="0"/>
    <x v="0"/>
    <n v="6"/>
    <s v="Won By 6 Wickets"/>
    <s v="NA"/>
    <x v="150"/>
    <n v="6"/>
  </r>
  <r>
    <n v="829799"/>
    <s v="Hyderabad"/>
    <d v="2015-05-11T00:00:00"/>
    <x v="7"/>
    <s v="Sunrisers Hyderabad"/>
    <s v="Sunrisers Hyderabad"/>
    <s v="Kings XI Punjab"/>
    <s v="Punjab Kings"/>
    <x v="23"/>
    <x v="12"/>
    <x v="3"/>
    <x v="3"/>
    <x v="0"/>
    <s v="N"/>
    <x v="6"/>
    <x v="6"/>
    <x v="1"/>
    <x v="1"/>
    <n v="5"/>
    <s v="Won By 5 Runs"/>
    <s v="NA"/>
    <x v="23"/>
    <n v="0"/>
  </r>
  <r>
    <n v="829797"/>
    <s v="Chennai"/>
    <d v="2015-05-10T00:00:00"/>
    <x v="7"/>
    <s v="Chennai Super Kings"/>
    <s v="Chennai Super Kings"/>
    <s v="Rajasthan Royals"/>
    <s v="Rajasthan Royals"/>
    <x v="33"/>
    <x v="10"/>
    <x v="5"/>
    <x v="5"/>
    <x v="0"/>
    <s v="N"/>
    <x v="9"/>
    <x v="9"/>
    <x v="1"/>
    <x v="1"/>
    <n v="12"/>
    <s v="Won By 12 Runs"/>
    <s v="NA"/>
    <x v="67"/>
    <n v="0"/>
  </r>
  <r>
    <n v="829795"/>
    <s v="Mumbai"/>
    <d v="2015-05-10T00:00:00"/>
    <x v="7"/>
    <s v="Mumbai Indians"/>
    <s v="Mumbai Indians"/>
    <s v="Royal Challengers Bangalore"/>
    <s v="Royal Challengers Bangalore"/>
    <x v="16"/>
    <x v="2"/>
    <x v="8"/>
    <x v="8"/>
    <x v="0"/>
    <s v="N"/>
    <x v="2"/>
    <x v="2"/>
    <x v="1"/>
    <x v="1"/>
    <n v="39"/>
    <s v="Won By 39 Runs"/>
    <s v="NA"/>
    <x v="75"/>
    <n v="0"/>
  </r>
  <r>
    <n v="829793"/>
    <s v="Raipur"/>
    <d v="2015-05-09T00:00:00"/>
    <x v="7"/>
    <s v="Delhi Daredevils"/>
    <s v="Delhi Capitals"/>
    <s v="Sunrisers Hyderabad"/>
    <s v="Sunrisers Hyderabad"/>
    <x v="29"/>
    <x v="21"/>
    <x v="3"/>
    <x v="3"/>
    <x v="0"/>
    <s v="N"/>
    <x v="6"/>
    <x v="6"/>
    <x v="1"/>
    <x v="1"/>
    <n v="6"/>
    <s v="Won By 6 Runs"/>
    <s v="NA"/>
    <x v="138"/>
    <n v="0"/>
  </r>
  <r>
    <n v="829791"/>
    <s v="Kolkata"/>
    <d v="2015-05-09T00:00:00"/>
    <x v="7"/>
    <s v="Kolkata Knight Riders"/>
    <s v="Kolkata Knight Riders"/>
    <s v="Kings XI Punjab"/>
    <s v="Punjab Kings"/>
    <x v="19"/>
    <x v="1"/>
    <x v="10"/>
    <x v="6"/>
    <x v="0"/>
    <s v="N"/>
    <x v="8"/>
    <x v="8"/>
    <x v="0"/>
    <x v="0"/>
    <n v="1"/>
    <s v="Won By 1 Wickets"/>
    <s v="NA"/>
    <x v="13"/>
    <n v="1"/>
  </r>
  <r>
    <n v="829789"/>
    <s v="Chennai"/>
    <d v="2015-05-08T00:00:00"/>
    <x v="7"/>
    <s v="Chennai Super Kings"/>
    <s v="Chennai Super Kings"/>
    <s v="Mumbai Indians"/>
    <s v="Mumbai Indians"/>
    <x v="33"/>
    <x v="10"/>
    <x v="5"/>
    <x v="5"/>
    <x v="0"/>
    <s v="N"/>
    <x v="4"/>
    <x v="4"/>
    <x v="0"/>
    <x v="0"/>
    <n v="6"/>
    <s v="Won By 6 Wickets"/>
    <s v="NA"/>
    <x v="0"/>
    <n v="6"/>
  </r>
  <r>
    <n v="829787"/>
    <s v="Mumbai"/>
    <d v="2015-05-07T00:00:00"/>
    <x v="7"/>
    <s v="Rajasthan Royals"/>
    <s v="Rajasthan Royals"/>
    <s v="Sunrisers Hyderabad"/>
    <s v="Sunrisers Hyderabad"/>
    <x v="31"/>
    <x v="3"/>
    <x v="0"/>
    <x v="0"/>
    <x v="1"/>
    <s v="N"/>
    <x v="6"/>
    <x v="6"/>
    <x v="0"/>
    <x v="1"/>
    <n v="7"/>
    <s v="Won By 7 Runs"/>
    <s v="NA"/>
    <x v="76"/>
    <n v="0"/>
  </r>
  <r>
    <n v="829761"/>
    <s v="Kolkata"/>
    <d v="2015-05-07T00:00:00"/>
    <x v="7"/>
    <s v="Kolkata Knight Riders"/>
    <s v="Kolkata Knight Riders"/>
    <s v="Delhi Daredevils"/>
    <s v="Delhi Capitals"/>
    <x v="19"/>
    <x v="1"/>
    <x v="7"/>
    <x v="7"/>
    <x v="0"/>
    <s v="N"/>
    <x v="8"/>
    <x v="8"/>
    <x v="1"/>
    <x v="1"/>
    <n v="13"/>
    <s v="Won By 13 Runs"/>
    <s v="NA"/>
    <x v="151"/>
    <n v="0"/>
  </r>
  <r>
    <n v="829785"/>
    <s v="Bangalore"/>
    <d v="2015-05-06T00:00:00"/>
    <x v="7"/>
    <s v="Royal Challengers Bangalore"/>
    <s v="Royal Challengers Bangalore"/>
    <s v="Kings XI Punjab"/>
    <s v="Punjab Kings"/>
    <x v="24"/>
    <x v="15"/>
    <x v="10"/>
    <x v="6"/>
    <x v="1"/>
    <s v="N"/>
    <x v="2"/>
    <x v="2"/>
    <x v="0"/>
    <x v="1"/>
    <n v="138"/>
    <s v="Won By 138 Runs"/>
    <s v="NA"/>
    <x v="89"/>
    <n v="0"/>
  </r>
  <r>
    <n v="829783"/>
    <s v="Mumbai"/>
    <d v="2015-05-05T00:00:00"/>
    <x v="7"/>
    <s v="Mumbai Indians"/>
    <s v="Mumbai Indians"/>
    <s v="Delhi Daredevils"/>
    <s v="Delhi Capitals"/>
    <x v="16"/>
    <x v="2"/>
    <x v="11"/>
    <x v="9"/>
    <x v="0"/>
    <s v="N"/>
    <x v="4"/>
    <x v="4"/>
    <x v="0"/>
    <x v="0"/>
    <n v="5"/>
    <s v="Won By 5 Wickets"/>
    <s v="NA"/>
    <x v="110"/>
    <n v="5"/>
  </r>
  <r>
    <n v="829781"/>
    <s v="Kolkata"/>
    <d v="2015-05-04T00:00:00"/>
    <x v="7"/>
    <s v="Kolkata Knight Riders"/>
    <s v="Kolkata Knight Riders"/>
    <s v="Sunrisers Hyderabad"/>
    <s v="Sunrisers Hyderabad"/>
    <x v="19"/>
    <x v="1"/>
    <x v="3"/>
    <x v="3"/>
    <x v="1"/>
    <s v="N"/>
    <x v="8"/>
    <x v="8"/>
    <x v="0"/>
    <x v="1"/>
    <n v="35"/>
    <s v="Won By 35 Runs"/>
    <s v="NA"/>
    <x v="51"/>
    <n v="0"/>
  </r>
  <r>
    <n v="829779"/>
    <s v="Chennai"/>
    <d v="2015-05-04T00:00:00"/>
    <x v="7"/>
    <s v="Chennai Super Kings"/>
    <s v="Chennai Super Kings"/>
    <s v="Royal Challengers Bangalore"/>
    <s v="Royal Challengers Bangalore"/>
    <x v="33"/>
    <x v="10"/>
    <x v="5"/>
    <x v="5"/>
    <x v="0"/>
    <s v="N"/>
    <x v="9"/>
    <x v="9"/>
    <x v="1"/>
    <x v="1"/>
    <n v="24"/>
    <s v="Won By 24 Runs"/>
    <s v="NA"/>
    <x v="132"/>
    <n v="0"/>
  </r>
  <r>
    <n v="829775"/>
    <s v="Chandigarh"/>
    <d v="2015-05-03T00:00:00"/>
    <x v="7"/>
    <s v="Kings XI Punjab"/>
    <s v="Punjab Kings"/>
    <s v="Mumbai Indians"/>
    <s v="Mumbai Indians"/>
    <x v="32"/>
    <x v="14"/>
    <x v="4"/>
    <x v="4"/>
    <x v="0"/>
    <s v="N"/>
    <x v="4"/>
    <x v="4"/>
    <x v="1"/>
    <x v="1"/>
    <n v="23"/>
    <s v="Won By 23 Runs"/>
    <s v="NA"/>
    <x v="126"/>
    <n v="0"/>
  </r>
  <r>
    <n v="829777"/>
    <s v="Mumbai"/>
    <d v="2015-05-03T00:00:00"/>
    <x v="7"/>
    <s v="Rajasthan Royals"/>
    <s v="Rajasthan Royals"/>
    <s v="Delhi Daredevils"/>
    <s v="Delhi Capitals"/>
    <x v="31"/>
    <x v="3"/>
    <x v="11"/>
    <x v="9"/>
    <x v="1"/>
    <s v="N"/>
    <x v="1"/>
    <x v="1"/>
    <x v="0"/>
    <x v="1"/>
    <n v="14"/>
    <s v="Won By 14 Runs"/>
    <s v="NA"/>
    <x v="144"/>
    <n v="0"/>
  </r>
  <r>
    <n v="829771"/>
    <s v="Bangalore"/>
    <d v="2015-05-02T00:00:00"/>
    <x v="7"/>
    <s v="Royal Challengers Bangalore"/>
    <s v="Royal Challengers Bangalore"/>
    <s v="Kolkata Knight Riders"/>
    <s v="Kolkata Knight Riders"/>
    <x v="24"/>
    <x v="15"/>
    <x v="8"/>
    <x v="8"/>
    <x v="1"/>
    <s v="N"/>
    <x v="2"/>
    <x v="2"/>
    <x v="1"/>
    <x v="0"/>
    <n v="7"/>
    <s v="Won By 7 Wickets"/>
    <s v="NA"/>
    <x v="152"/>
    <n v="7"/>
  </r>
  <r>
    <n v="829773"/>
    <s v="Hyderabad"/>
    <d v="2015-05-02T00:00:00"/>
    <x v="7"/>
    <s v="Sunrisers Hyderabad"/>
    <s v="Sunrisers Hyderabad"/>
    <s v="Chennai Super Kings"/>
    <s v="Chennai Super Kings"/>
    <x v="23"/>
    <x v="12"/>
    <x v="5"/>
    <x v="5"/>
    <x v="1"/>
    <s v="N"/>
    <x v="6"/>
    <x v="6"/>
    <x v="0"/>
    <x v="1"/>
    <n v="22"/>
    <s v="Won By 22 Runs"/>
    <s v="NA"/>
    <x v="23"/>
    <n v="0"/>
  </r>
  <r>
    <n v="829769"/>
    <s v="Mumbai"/>
    <d v="2015-05-01T00:00:00"/>
    <x v="7"/>
    <s v="Mumbai Indians"/>
    <s v="Mumbai Indians"/>
    <s v="Rajasthan Royals"/>
    <s v="Rajasthan Royals"/>
    <x v="16"/>
    <x v="2"/>
    <x v="0"/>
    <x v="0"/>
    <x v="1"/>
    <s v="N"/>
    <x v="4"/>
    <x v="4"/>
    <x v="0"/>
    <x v="1"/>
    <n v="8"/>
    <s v="Won By 8 Runs"/>
    <s v="NA"/>
    <x v="96"/>
    <n v="0"/>
  </r>
  <r>
    <n v="829767"/>
    <s v="Delhi"/>
    <d v="2015-05-01T00:00:00"/>
    <x v="7"/>
    <s v="Delhi Daredevils"/>
    <s v="Delhi Capitals"/>
    <s v="Kings XI Punjab"/>
    <s v="Punjab Kings"/>
    <x v="25"/>
    <x v="18"/>
    <x v="11"/>
    <x v="9"/>
    <x v="1"/>
    <s v="N"/>
    <x v="12"/>
    <x v="12"/>
    <x v="1"/>
    <x v="0"/>
    <n v="9"/>
    <s v="Won By 9 Wickets"/>
    <s v="NA"/>
    <x v="61"/>
    <n v="9"/>
  </r>
  <r>
    <n v="829723"/>
    <s v="Kolkata"/>
    <d v="2015-04-30T00:00:00"/>
    <x v="7"/>
    <s v="Kolkata Knight Riders"/>
    <s v="Kolkata Knight Riders"/>
    <s v="Chennai Super Kings"/>
    <s v="Chennai Super Kings"/>
    <x v="19"/>
    <x v="1"/>
    <x v="7"/>
    <x v="7"/>
    <x v="1"/>
    <s v="N"/>
    <x v="8"/>
    <x v="8"/>
    <x v="1"/>
    <x v="0"/>
    <n v="7"/>
    <s v="Won By 7 Wickets"/>
    <s v="NA"/>
    <x v="13"/>
    <n v="7"/>
  </r>
  <r>
    <n v="829763"/>
    <s v="Bangalore"/>
    <d v="2015-04-29T00:00:00"/>
    <x v="7"/>
    <s v="Royal Challengers Bangalore"/>
    <s v="Royal Challengers Bangalore"/>
    <s v="Rajasthan Royals"/>
    <s v="Rajasthan Royals"/>
    <x v="24"/>
    <x v="15"/>
    <x v="0"/>
    <x v="0"/>
    <x v="1"/>
    <s v="NA"/>
    <x v="11"/>
    <x v="11"/>
    <x v="0"/>
    <x v="3"/>
    <s v="NA"/>
    <s v="Won By NA NoResults"/>
    <s v="NA"/>
    <x v="100"/>
    <n v="0"/>
  </r>
  <r>
    <n v="829765"/>
    <s v="Chennai"/>
    <d v="2015-04-28T00:00:00"/>
    <x v="7"/>
    <s v="Chennai Super Kings"/>
    <s v="Chennai Super Kings"/>
    <s v="Kolkata Knight Riders"/>
    <s v="Kolkata Knight Riders"/>
    <x v="33"/>
    <x v="10"/>
    <x v="7"/>
    <x v="7"/>
    <x v="1"/>
    <s v="N"/>
    <x v="9"/>
    <x v="9"/>
    <x v="0"/>
    <x v="1"/>
    <n v="2"/>
    <s v="Won By 2 Runs"/>
    <s v="NA"/>
    <x v="70"/>
    <n v="0"/>
  </r>
  <r>
    <n v="829759"/>
    <s v="Chandigarh"/>
    <d v="2015-04-27T00:00:00"/>
    <x v="7"/>
    <s v="Kings XI Punjab"/>
    <s v="Punjab Kings"/>
    <s v="Sunrisers Hyderabad"/>
    <s v="Sunrisers Hyderabad"/>
    <x v="32"/>
    <x v="14"/>
    <x v="10"/>
    <x v="6"/>
    <x v="1"/>
    <s v="N"/>
    <x v="6"/>
    <x v="6"/>
    <x v="0"/>
    <x v="1"/>
    <n v="20"/>
    <s v="Won By 20 Runs"/>
    <s v="NA"/>
    <x v="11"/>
    <n v="0"/>
  </r>
  <r>
    <n v="829757"/>
    <s v="Delhi"/>
    <d v="2015-04-26T00:00:00"/>
    <x v="7"/>
    <s v="Delhi Daredevils"/>
    <s v="Delhi Capitals"/>
    <s v="Royal Challengers Bangalore"/>
    <s v="Royal Challengers Bangalore"/>
    <x v="25"/>
    <x v="18"/>
    <x v="8"/>
    <x v="8"/>
    <x v="1"/>
    <s v="N"/>
    <x v="2"/>
    <x v="2"/>
    <x v="1"/>
    <x v="0"/>
    <n v="10"/>
    <s v="Won By 10 Wickets"/>
    <s v="NA"/>
    <x v="101"/>
    <n v="10"/>
  </r>
  <r>
    <n v="829753"/>
    <s v="Chennai"/>
    <d v="2015-04-25T00:00:00"/>
    <x v="7"/>
    <s v="Chennai Super Kings"/>
    <s v="Chennai Super Kings"/>
    <s v="Kings XI Punjab"/>
    <s v="Punjab Kings"/>
    <x v="33"/>
    <x v="10"/>
    <x v="5"/>
    <x v="5"/>
    <x v="0"/>
    <s v="N"/>
    <x v="9"/>
    <x v="9"/>
    <x v="1"/>
    <x v="1"/>
    <n v="97"/>
    <s v="Won By 97 Runs"/>
    <s v="NA"/>
    <x v="153"/>
    <n v="0"/>
  </r>
  <r>
    <n v="829751"/>
    <s v="Mumbai"/>
    <d v="2015-04-25T00:00:00"/>
    <x v="7"/>
    <s v="Mumbai Indians"/>
    <s v="Mumbai Indians"/>
    <s v="Sunrisers Hyderabad"/>
    <s v="Sunrisers Hyderabad"/>
    <x v="16"/>
    <x v="2"/>
    <x v="4"/>
    <x v="4"/>
    <x v="0"/>
    <s v="N"/>
    <x v="4"/>
    <x v="4"/>
    <x v="1"/>
    <x v="1"/>
    <n v="20"/>
    <s v="Won By 20 Runs"/>
    <s v="NA"/>
    <x v="105"/>
    <n v="0"/>
  </r>
  <r>
    <n v="829749"/>
    <s v="Ahmedabad"/>
    <d v="2015-04-24T00:00:00"/>
    <x v="7"/>
    <s v="Rajasthan Royals"/>
    <s v="Rajasthan Royals"/>
    <s v="Royal Challengers Bangalore"/>
    <s v="Royal Challengers Bangalore"/>
    <x v="34"/>
    <x v="23"/>
    <x v="8"/>
    <x v="8"/>
    <x v="1"/>
    <s v="N"/>
    <x v="2"/>
    <x v="2"/>
    <x v="1"/>
    <x v="0"/>
    <n v="9"/>
    <s v="Won By 9 Wickets"/>
    <s v="NA"/>
    <x v="154"/>
    <n v="9"/>
  </r>
  <r>
    <n v="829747"/>
    <s v="Delhi"/>
    <d v="2015-04-23T00:00:00"/>
    <x v="7"/>
    <s v="Delhi Daredevils"/>
    <s v="Delhi Capitals"/>
    <s v="Mumbai Indians"/>
    <s v="Mumbai Indians"/>
    <x v="25"/>
    <x v="18"/>
    <x v="4"/>
    <x v="4"/>
    <x v="1"/>
    <s v="N"/>
    <x v="12"/>
    <x v="12"/>
    <x v="0"/>
    <x v="1"/>
    <n v="37"/>
    <s v="Won By 37 Runs"/>
    <s v="NA"/>
    <x v="68"/>
    <n v="0"/>
  </r>
  <r>
    <n v="829743"/>
    <s v="Visakhapatnam"/>
    <d v="2015-04-22T00:00:00"/>
    <x v="7"/>
    <s v="Sunrisers Hyderabad"/>
    <s v="Sunrisers Hyderabad"/>
    <s v="Kolkata Knight Riders"/>
    <s v="Kolkata Knight Riders"/>
    <x v="13"/>
    <x v="13"/>
    <x v="7"/>
    <x v="7"/>
    <x v="1"/>
    <s v="N"/>
    <x v="6"/>
    <x v="6"/>
    <x v="0"/>
    <x v="1"/>
    <n v="16"/>
    <s v="Won By 16 Runs"/>
    <s v="D/L"/>
    <x v="23"/>
    <n v="0"/>
  </r>
  <r>
    <n v="829745"/>
    <s v="Bangalore"/>
    <d v="2015-04-22T00:00:00"/>
    <x v="7"/>
    <s v="Royal Challengers Bangalore"/>
    <s v="Royal Challengers Bangalore"/>
    <s v="Chennai Super Kings"/>
    <s v="Chennai Super Kings"/>
    <x v="24"/>
    <x v="15"/>
    <x v="8"/>
    <x v="8"/>
    <x v="1"/>
    <s v="N"/>
    <x v="9"/>
    <x v="9"/>
    <x v="0"/>
    <x v="1"/>
    <n v="27"/>
    <s v="Won By 27 Runs"/>
    <s v="NA"/>
    <x v="132"/>
    <n v="0"/>
  </r>
  <r>
    <n v="829741"/>
    <s v="Ahmedabad"/>
    <d v="2015-04-21T00:00:00"/>
    <x v="7"/>
    <s v="Rajasthan Royals"/>
    <s v="Rajasthan Royals"/>
    <s v="Kings XI Punjab"/>
    <s v="Punjab Kings"/>
    <x v="34"/>
    <x v="23"/>
    <x v="10"/>
    <x v="6"/>
    <x v="1"/>
    <s v="Y"/>
    <x v="10"/>
    <x v="10"/>
    <x v="1"/>
    <x v="2"/>
    <s v="NA"/>
    <s v="Won By NA SuperOver"/>
    <s v="NA"/>
    <x v="155"/>
    <n v="0"/>
  </r>
  <r>
    <n v="829739"/>
    <s v="Delhi"/>
    <d v="2015-04-20T00:00:00"/>
    <x v="7"/>
    <s v="Delhi Daredevils"/>
    <s v="Delhi Capitals"/>
    <s v="Kolkata Knight Riders"/>
    <s v="Kolkata Knight Riders"/>
    <x v="25"/>
    <x v="18"/>
    <x v="7"/>
    <x v="7"/>
    <x v="1"/>
    <s v="N"/>
    <x v="8"/>
    <x v="8"/>
    <x v="1"/>
    <x v="0"/>
    <n v="6"/>
    <s v="Won By 6 Wickets"/>
    <s v="NA"/>
    <x v="51"/>
    <n v="6"/>
  </r>
  <r>
    <n v="829735"/>
    <s v="Ahmedabad"/>
    <d v="2015-04-19T00:00:00"/>
    <x v="7"/>
    <s v="Rajasthan Royals"/>
    <s v="Rajasthan Royals"/>
    <s v="Chennai Super Kings"/>
    <s v="Chennai Super Kings"/>
    <x v="34"/>
    <x v="23"/>
    <x v="5"/>
    <x v="5"/>
    <x v="0"/>
    <s v="N"/>
    <x v="1"/>
    <x v="1"/>
    <x v="0"/>
    <x v="0"/>
    <n v="8"/>
    <s v="Won By 8 Wickets"/>
    <s v="NA"/>
    <x v="144"/>
    <n v="8"/>
  </r>
  <r>
    <n v="829737"/>
    <s v="Bangalore"/>
    <d v="2015-04-19T00:00:00"/>
    <x v="7"/>
    <s v="Royal Challengers Bangalore"/>
    <s v="Royal Challengers Bangalore"/>
    <s v="Mumbai Indians"/>
    <s v="Mumbai Indians"/>
    <x v="24"/>
    <x v="15"/>
    <x v="8"/>
    <x v="8"/>
    <x v="1"/>
    <s v="N"/>
    <x v="4"/>
    <x v="4"/>
    <x v="0"/>
    <x v="1"/>
    <n v="18"/>
    <s v="Won By 18 Runs"/>
    <s v="NA"/>
    <x v="110"/>
    <n v="0"/>
  </r>
  <r>
    <n v="829731"/>
    <s v="Visakhapatnam"/>
    <d v="2015-04-18T00:00:00"/>
    <x v="7"/>
    <s v="Sunrisers Hyderabad"/>
    <s v="Sunrisers Hyderabad"/>
    <s v="Delhi Daredevils"/>
    <s v="Delhi Capitals"/>
    <x v="13"/>
    <x v="13"/>
    <x v="11"/>
    <x v="9"/>
    <x v="0"/>
    <s v="N"/>
    <x v="12"/>
    <x v="12"/>
    <x v="1"/>
    <x v="1"/>
    <n v="4"/>
    <s v="Won By 4 Runs"/>
    <s v="NA"/>
    <x v="156"/>
    <n v="0"/>
  </r>
  <r>
    <n v="829733"/>
    <s v="Pune"/>
    <d v="2015-04-18T00:00:00"/>
    <x v="7"/>
    <s v="Kings XI Punjab"/>
    <s v="Punjab Kings"/>
    <s v="Kolkata Knight Riders"/>
    <s v="Kolkata Knight Riders"/>
    <x v="21"/>
    <x v="5"/>
    <x v="7"/>
    <x v="7"/>
    <x v="1"/>
    <s v="N"/>
    <x v="8"/>
    <x v="8"/>
    <x v="1"/>
    <x v="0"/>
    <n v="4"/>
    <s v="Won By 4 Wickets"/>
    <s v="NA"/>
    <x v="13"/>
    <n v="4"/>
  </r>
  <r>
    <n v="829729"/>
    <s v="Mumbai"/>
    <d v="2015-04-17T00:00:00"/>
    <x v="7"/>
    <s v="Mumbai Indians"/>
    <s v="Mumbai Indians"/>
    <s v="Chennai Super Kings"/>
    <s v="Chennai Super Kings"/>
    <x v="16"/>
    <x v="2"/>
    <x v="4"/>
    <x v="4"/>
    <x v="0"/>
    <s v="N"/>
    <x v="9"/>
    <x v="9"/>
    <x v="0"/>
    <x v="0"/>
    <n v="6"/>
    <s v="Won By 6 Wickets"/>
    <s v="NA"/>
    <x v="143"/>
    <n v="6"/>
  </r>
  <r>
    <n v="829727"/>
    <s v="Visakhapatnam"/>
    <d v="2015-04-16T00:00:00"/>
    <x v="7"/>
    <s v="Sunrisers Hyderabad"/>
    <s v="Sunrisers Hyderabad"/>
    <s v="Rajasthan Royals"/>
    <s v="Rajasthan Royals"/>
    <x v="13"/>
    <x v="13"/>
    <x v="0"/>
    <x v="0"/>
    <x v="1"/>
    <s v="N"/>
    <x v="1"/>
    <x v="1"/>
    <x v="1"/>
    <x v="0"/>
    <n v="6"/>
    <s v="Won By 6 Wickets"/>
    <s v="NA"/>
    <x v="144"/>
    <n v="6"/>
  </r>
  <r>
    <n v="829725"/>
    <s v="Pune"/>
    <d v="2015-04-15T00:00:00"/>
    <x v="7"/>
    <s v="Kings XI Punjab"/>
    <s v="Punjab Kings"/>
    <s v="Delhi Daredevils"/>
    <s v="Delhi Capitals"/>
    <x v="21"/>
    <x v="5"/>
    <x v="10"/>
    <x v="6"/>
    <x v="0"/>
    <s v="N"/>
    <x v="12"/>
    <x v="12"/>
    <x v="0"/>
    <x v="0"/>
    <n v="5"/>
    <s v="Won By 5 Wickets"/>
    <s v="NA"/>
    <x v="43"/>
    <n v="5"/>
  </r>
  <r>
    <n v="829721"/>
    <s v="Ahmedabad"/>
    <d v="2015-04-14T00:00:00"/>
    <x v="7"/>
    <s v="Rajasthan Royals"/>
    <s v="Rajasthan Royals"/>
    <s v="Mumbai Indians"/>
    <s v="Mumbai Indians"/>
    <x v="34"/>
    <x v="23"/>
    <x v="4"/>
    <x v="4"/>
    <x v="0"/>
    <s v="N"/>
    <x v="1"/>
    <x v="1"/>
    <x v="0"/>
    <x v="0"/>
    <n v="7"/>
    <s v="Won By 7 Wickets"/>
    <s v="NA"/>
    <x v="104"/>
    <n v="7"/>
  </r>
  <r>
    <n v="829719"/>
    <s v="Bangalore"/>
    <d v="2015-04-13T00:00:00"/>
    <x v="7"/>
    <s v="Royal Challengers Bangalore"/>
    <s v="Royal Challengers Bangalore"/>
    <s v="Sunrisers Hyderabad"/>
    <s v="Sunrisers Hyderabad"/>
    <x v="24"/>
    <x v="15"/>
    <x v="3"/>
    <x v="3"/>
    <x v="1"/>
    <s v="N"/>
    <x v="6"/>
    <x v="6"/>
    <x v="1"/>
    <x v="0"/>
    <n v="8"/>
    <s v="Won By 8 Wickets"/>
    <s v="NA"/>
    <x v="23"/>
    <n v="8"/>
  </r>
  <r>
    <n v="829717"/>
    <s v="Mumbai"/>
    <d v="2015-04-12T00:00:00"/>
    <x v="7"/>
    <s v="Mumbai Indians"/>
    <s v="Mumbai Indians"/>
    <s v="Kings XI Punjab"/>
    <s v="Punjab Kings"/>
    <x v="16"/>
    <x v="2"/>
    <x v="4"/>
    <x v="4"/>
    <x v="1"/>
    <s v="N"/>
    <x v="10"/>
    <x v="10"/>
    <x v="0"/>
    <x v="1"/>
    <n v="18"/>
    <s v="Won By 18 Runs"/>
    <s v="NA"/>
    <x v="157"/>
    <n v="0"/>
  </r>
  <r>
    <n v="829715"/>
    <s v="Delhi"/>
    <d v="2015-04-12T00:00:00"/>
    <x v="7"/>
    <s v="Delhi Daredevils"/>
    <s v="Delhi Capitals"/>
    <s v="Rajasthan Royals"/>
    <s v="Rajasthan Royals"/>
    <x v="25"/>
    <x v="18"/>
    <x v="0"/>
    <x v="0"/>
    <x v="1"/>
    <s v="N"/>
    <x v="1"/>
    <x v="1"/>
    <x v="1"/>
    <x v="0"/>
    <n v="3"/>
    <s v="Won By 3 Wickets"/>
    <s v="NA"/>
    <x v="158"/>
    <n v="3"/>
  </r>
  <r>
    <n v="829713"/>
    <s v="Kolkata"/>
    <d v="2015-04-11T00:00:00"/>
    <x v="7"/>
    <s v="Kolkata Knight Riders"/>
    <s v="Kolkata Knight Riders"/>
    <s v="Royal Challengers Bangalore"/>
    <s v="Royal Challengers Bangalore"/>
    <x v="19"/>
    <x v="1"/>
    <x v="8"/>
    <x v="8"/>
    <x v="1"/>
    <s v="N"/>
    <x v="2"/>
    <x v="2"/>
    <x v="1"/>
    <x v="0"/>
    <n v="3"/>
    <s v="Won By 3 Wickets"/>
    <s v="NA"/>
    <x v="89"/>
    <n v="3"/>
  </r>
  <r>
    <n v="829711"/>
    <s v="Chennai"/>
    <d v="2015-04-11T00:00:00"/>
    <x v="7"/>
    <s v="Chennai Super Kings"/>
    <s v="Chennai Super Kings"/>
    <s v="Sunrisers Hyderabad"/>
    <s v="Sunrisers Hyderabad"/>
    <x v="33"/>
    <x v="10"/>
    <x v="5"/>
    <x v="5"/>
    <x v="0"/>
    <s v="N"/>
    <x v="9"/>
    <x v="9"/>
    <x v="1"/>
    <x v="1"/>
    <n v="45"/>
    <s v="Won By 45 Runs"/>
    <s v="NA"/>
    <x v="153"/>
    <n v="0"/>
  </r>
  <r>
    <n v="829709"/>
    <s v="Pune"/>
    <d v="2015-04-10T00:00:00"/>
    <x v="7"/>
    <s v="Kings XI Punjab"/>
    <s v="Punjab Kings"/>
    <s v="Rajasthan Royals"/>
    <s v="Rajasthan Royals"/>
    <x v="21"/>
    <x v="5"/>
    <x v="10"/>
    <x v="6"/>
    <x v="1"/>
    <s v="N"/>
    <x v="1"/>
    <x v="1"/>
    <x v="0"/>
    <x v="1"/>
    <n v="26"/>
    <s v="Won By 26 Runs"/>
    <s v="NA"/>
    <x v="159"/>
    <n v="0"/>
  </r>
  <r>
    <n v="829707"/>
    <s v="Chennai"/>
    <d v="2015-04-09T00:00:00"/>
    <x v="7"/>
    <s v="Chennai Super Kings"/>
    <s v="Chennai Super Kings"/>
    <s v="Delhi Daredevils"/>
    <s v="Delhi Capitals"/>
    <x v="33"/>
    <x v="10"/>
    <x v="11"/>
    <x v="9"/>
    <x v="1"/>
    <s v="N"/>
    <x v="9"/>
    <x v="9"/>
    <x v="0"/>
    <x v="1"/>
    <n v="1"/>
    <s v="Won By 1 Runs"/>
    <s v="NA"/>
    <x v="143"/>
    <n v="0"/>
  </r>
  <r>
    <n v="829705"/>
    <s v="Kolkata"/>
    <d v="2015-04-08T00:00:00"/>
    <x v="7"/>
    <s v="Kolkata Knight Riders"/>
    <s v="Kolkata Knight Riders"/>
    <s v="Mumbai Indians"/>
    <s v="Mumbai Indians"/>
    <x v="19"/>
    <x v="1"/>
    <x v="7"/>
    <x v="7"/>
    <x v="1"/>
    <s v="N"/>
    <x v="8"/>
    <x v="8"/>
    <x v="1"/>
    <x v="0"/>
    <n v="7"/>
    <s v="Won By 7 Wickets"/>
    <s v="NA"/>
    <x v="160"/>
    <n v="7"/>
  </r>
  <r>
    <n v="734049"/>
    <s v="Bangalore"/>
    <d v="2014-06-01T00:00:00"/>
    <x v="8"/>
    <s v="Kolkata Knight Riders"/>
    <s v="Kolkata Knight Riders"/>
    <s v="Kings XI Punjab"/>
    <s v="Punjab Kings"/>
    <x v="24"/>
    <x v="15"/>
    <x v="7"/>
    <x v="7"/>
    <x v="1"/>
    <s v="N"/>
    <x v="8"/>
    <x v="8"/>
    <x v="1"/>
    <x v="0"/>
    <n v="3"/>
    <s v="Won By 3 Wickets"/>
    <s v="NA"/>
    <x v="91"/>
    <n v="3"/>
  </r>
  <r>
    <n v="734047"/>
    <s v="Mumbai"/>
    <d v="2014-05-30T00:00:00"/>
    <x v="8"/>
    <s v="Chennai Super Kings"/>
    <s v="Chennai Super Kings"/>
    <s v="Kings XI Punjab"/>
    <s v="Punjab Kings"/>
    <x v="16"/>
    <x v="2"/>
    <x v="5"/>
    <x v="5"/>
    <x v="1"/>
    <s v="N"/>
    <x v="10"/>
    <x v="10"/>
    <x v="0"/>
    <x v="1"/>
    <n v="24"/>
    <s v="Won By 24 Runs"/>
    <s v="NA"/>
    <x v="161"/>
    <n v="0"/>
  </r>
  <r>
    <n v="734045"/>
    <s v="Mumbai"/>
    <d v="2014-05-28T00:00:00"/>
    <x v="8"/>
    <s v="Chennai Super Kings"/>
    <s v="Chennai Super Kings"/>
    <s v="Mumbai Indians"/>
    <s v="Mumbai Indians"/>
    <x v="31"/>
    <x v="3"/>
    <x v="5"/>
    <x v="5"/>
    <x v="1"/>
    <s v="N"/>
    <x v="9"/>
    <x v="9"/>
    <x v="1"/>
    <x v="0"/>
    <n v="7"/>
    <s v="Won By 7 Wickets"/>
    <s v="NA"/>
    <x v="132"/>
    <n v="7"/>
  </r>
  <r>
    <n v="734043"/>
    <s v="Kolkata"/>
    <d v="2014-05-27T00:00:00"/>
    <x v="8"/>
    <s v="Kings XI Punjab"/>
    <s v="Punjab Kings"/>
    <s v="Kolkata Knight Riders"/>
    <s v="Kolkata Knight Riders"/>
    <x v="19"/>
    <x v="1"/>
    <x v="10"/>
    <x v="6"/>
    <x v="1"/>
    <s v="N"/>
    <x v="8"/>
    <x v="8"/>
    <x v="0"/>
    <x v="1"/>
    <n v="28"/>
    <s v="Won By 28 Runs"/>
    <s v="NA"/>
    <x v="51"/>
    <n v="0"/>
  </r>
  <r>
    <n v="734041"/>
    <s v="Mumbai"/>
    <d v="2014-05-25T00:00:00"/>
    <x v="8"/>
    <s v="Mumbai Indians"/>
    <s v="Mumbai Indians"/>
    <s v="Rajasthan Royals"/>
    <s v="Rajasthan Royals"/>
    <x v="16"/>
    <x v="2"/>
    <x v="4"/>
    <x v="4"/>
    <x v="1"/>
    <s v="N"/>
    <x v="4"/>
    <x v="4"/>
    <x v="1"/>
    <x v="0"/>
    <n v="5"/>
    <s v="Won By 5 Wickets"/>
    <s v="NA"/>
    <x v="134"/>
    <n v="5"/>
  </r>
  <r>
    <n v="734039"/>
    <s v="Chandigarh"/>
    <d v="2014-05-25T00:00:00"/>
    <x v="8"/>
    <s v="Kings XI Punjab"/>
    <s v="Punjab Kings"/>
    <s v="Delhi Daredevils"/>
    <s v="Delhi Capitals"/>
    <x v="32"/>
    <x v="14"/>
    <x v="10"/>
    <x v="6"/>
    <x v="1"/>
    <s v="N"/>
    <x v="10"/>
    <x v="10"/>
    <x v="1"/>
    <x v="0"/>
    <n v="7"/>
    <s v="Won By 7 Wickets"/>
    <s v="NA"/>
    <x v="147"/>
    <n v="7"/>
  </r>
  <r>
    <n v="734035"/>
    <s v="Bangalore"/>
    <d v="2014-05-24T00:00:00"/>
    <x v="8"/>
    <s v="Royal Challengers Bangalore"/>
    <s v="Royal Challengers Bangalore"/>
    <s v="Chennai Super Kings"/>
    <s v="Chennai Super Kings"/>
    <x v="24"/>
    <x v="15"/>
    <x v="5"/>
    <x v="5"/>
    <x v="1"/>
    <s v="N"/>
    <x v="9"/>
    <x v="9"/>
    <x v="1"/>
    <x v="0"/>
    <n v="8"/>
    <s v="Won By 8 Wickets"/>
    <s v="NA"/>
    <x v="99"/>
    <n v="8"/>
  </r>
  <r>
    <n v="734037"/>
    <s v="Kolkata"/>
    <d v="2014-05-24T00:00:00"/>
    <x v="8"/>
    <s v="Kolkata Knight Riders"/>
    <s v="Kolkata Knight Riders"/>
    <s v="Sunrisers Hyderabad"/>
    <s v="Sunrisers Hyderabad"/>
    <x v="19"/>
    <x v="1"/>
    <x v="7"/>
    <x v="7"/>
    <x v="1"/>
    <s v="N"/>
    <x v="8"/>
    <x v="8"/>
    <x v="1"/>
    <x v="0"/>
    <n v="4"/>
    <s v="Won By 4 Wickets"/>
    <s v="NA"/>
    <x v="139"/>
    <n v="4"/>
  </r>
  <r>
    <n v="734031"/>
    <s v="Mumbai"/>
    <d v="2014-05-23T00:00:00"/>
    <x v="8"/>
    <s v="Mumbai Indians"/>
    <s v="Mumbai Indians"/>
    <s v="Delhi Daredevils"/>
    <s v="Delhi Capitals"/>
    <x v="16"/>
    <x v="2"/>
    <x v="11"/>
    <x v="9"/>
    <x v="1"/>
    <s v="N"/>
    <x v="4"/>
    <x v="4"/>
    <x v="0"/>
    <x v="1"/>
    <n v="15"/>
    <s v="Won By 15 Runs"/>
    <s v="NA"/>
    <x v="162"/>
    <n v="0"/>
  </r>
  <r>
    <n v="734033"/>
    <s v="Chandigarh"/>
    <d v="2014-05-23T00:00:00"/>
    <x v="8"/>
    <s v="Kings XI Punjab"/>
    <s v="Punjab Kings"/>
    <s v="Rajasthan Royals"/>
    <s v="Rajasthan Royals"/>
    <x v="32"/>
    <x v="14"/>
    <x v="0"/>
    <x v="0"/>
    <x v="1"/>
    <s v="N"/>
    <x v="10"/>
    <x v="10"/>
    <x v="0"/>
    <x v="1"/>
    <n v="16"/>
    <s v="Won By 16 Runs"/>
    <s v="NA"/>
    <x v="155"/>
    <n v="0"/>
  </r>
  <r>
    <n v="734027"/>
    <s v="Kolkata"/>
    <d v="2014-05-22T00:00:00"/>
    <x v="8"/>
    <s v="Kolkata Knight Riders"/>
    <s v="Kolkata Knight Riders"/>
    <s v="Royal Challengers Bangalore"/>
    <s v="Royal Challengers Bangalore"/>
    <x v="19"/>
    <x v="1"/>
    <x v="8"/>
    <x v="8"/>
    <x v="1"/>
    <s v="N"/>
    <x v="8"/>
    <x v="8"/>
    <x v="0"/>
    <x v="1"/>
    <n v="30"/>
    <s v="Won By 30 Runs"/>
    <s v="NA"/>
    <x v="129"/>
    <n v="0"/>
  </r>
  <r>
    <n v="734029"/>
    <s v="Ranchi"/>
    <d v="2014-05-22T00:00:00"/>
    <x v="8"/>
    <s v="Chennai Super Kings"/>
    <s v="Chennai Super Kings"/>
    <s v="Sunrisers Hyderabad"/>
    <s v="Sunrisers Hyderabad"/>
    <x v="30"/>
    <x v="22"/>
    <x v="3"/>
    <x v="3"/>
    <x v="1"/>
    <s v="N"/>
    <x v="6"/>
    <x v="6"/>
    <x v="1"/>
    <x v="0"/>
    <n v="6"/>
    <s v="Won By 6 Wickets"/>
    <s v="NA"/>
    <x v="23"/>
    <n v="6"/>
  </r>
  <r>
    <n v="734025"/>
    <s v="Chandigarh"/>
    <d v="2014-05-21T00:00:00"/>
    <x v="8"/>
    <s v="Kings XI Punjab"/>
    <s v="Punjab Kings"/>
    <s v="Mumbai Indians"/>
    <s v="Mumbai Indians"/>
    <x v="32"/>
    <x v="14"/>
    <x v="4"/>
    <x v="4"/>
    <x v="1"/>
    <s v="N"/>
    <x v="4"/>
    <x v="4"/>
    <x v="1"/>
    <x v="0"/>
    <n v="7"/>
    <s v="Won By 7 Wickets"/>
    <s v="NA"/>
    <x v="126"/>
    <n v="7"/>
  </r>
  <r>
    <n v="734023"/>
    <s v="Kolkata"/>
    <d v="2014-05-20T00:00:00"/>
    <x v="8"/>
    <s v="Kolkata Knight Riders"/>
    <s v="Kolkata Knight Riders"/>
    <s v="Chennai Super Kings"/>
    <s v="Chennai Super Kings"/>
    <x v="19"/>
    <x v="1"/>
    <x v="7"/>
    <x v="7"/>
    <x v="1"/>
    <s v="N"/>
    <x v="8"/>
    <x v="8"/>
    <x v="1"/>
    <x v="0"/>
    <n v="8"/>
    <s v="Won By 8 Wickets"/>
    <s v="NA"/>
    <x v="129"/>
    <n v="8"/>
  </r>
  <r>
    <n v="734021"/>
    <s v="Hyderabad"/>
    <d v="2014-05-20T00:00:00"/>
    <x v="8"/>
    <s v="Sunrisers Hyderabad"/>
    <s v="Sunrisers Hyderabad"/>
    <s v="Royal Challengers Bangalore"/>
    <s v="Royal Challengers Bangalore"/>
    <x v="23"/>
    <x v="12"/>
    <x v="8"/>
    <x v="8"/>
    <x v="0"/>
    <s v="N"/>
    <x v="6"/>
    <x v="6"/>
    <x v="0"/>
    <x v="0"/>
    <n v="7"/>
    <s v="Won By 7 Wickets"/>
    <s v="NA"/>
    <x v="23"/>
    <n v="7"/>
  </r>
  <r>
    <n v="734019"/>
    <s v="Delhi"/>
    <d v="2014-05-19T00:00:00"/>
    <x v="8"/>
    <s v="Delhi Daredevils"/>
    <s v="Delhi Capitals"/>
    <s v="Kings XI Punjab"/>
    <s v="Punjab Kings"/>
    <x v="25"/>
    <x v="18"/>
    <x v="10"/>
    <x v="6"/>
    <x v="1"/>
    <s v="N"/>
    <x v="10"/>
    <x v="10"/>
    <x v="1"/>
    <x v="0"/>
    <n v="4"/>
    <s v="Won By 4 Wickets"/>
    <s v="NA"/>
    <x v="62"/>
    <n v="4"/>
  </r>
  <r>
    <n v="734017"/>
    <s v="Ahmedabad"/>
    <d v="2014-05-19T00:00:00"/>
    <x v="8"/>
    <s v="Rajasthan Royals"/>
    <s v="Rajasthan Royals"/>
    <s v="Mumbai Indians"/>
    <s v="Mumbai Indians"/>
    <x v="34"/>
    <x v="23"/>
    <x v="4"/>
    <x v="4"/>
    <x v="0"/>
    <s v="N"/>
    <x v="4"/>
    <x v="4"/>
    <x v="1"/>
    <x v="1"/>
    <n v="25"/>
    <s v="Won By 25 Runs"/>
    <s v="NA"/>
    <x v="162"/>
    <n v="0"/>
  </r>
  <r>
    <n v="734013"/>
    <s v="Ranchi"/>
    <d v="2014-05-18T00:00:00"/>
    <x v="8"/>
    <s v="Chennai Super Kings"/>
    <s v="Chennai Super Kings"/>
    <s v="Royal Challengers Bangalore"/>
    <s v="Royal Challengers Bangalore"/>
    <x v="30"/>
    <x v="22"/>
    <x v="5"/>
    <x v="5"/>
    <x v="0"/>
    <s v="N"/>
    <x v="2"/>
    <x v="2"/>
    <x v="0"/>
    <x v="0"/>
    <n v="5"/>
    <s v="Won By 5 Wickets"/>
    <s v="NA"/>
    <x v="75"/>
    <n v="5"/>
  </r>
  <r>
    <n v="734015"/>
    <s v="Hyderabad"/>
    <d v="2014-05-18T00:00:00"/>
    <x v="8"/>
    <s v="Sunrisers Hyderabad"/>
    <s v="Sunrisers Hyderabad"/>
    <s v="Kolkata Knight Riders"/>
    <s v="Kolkata Knight Riders"/>
    <x v="23"/>
    <x v="12"/>
    <x v="3"/>
    <x v="3"/>
    <x v="0"/>
    <s v="N"/>
    <x v="8"/>
    <x v="8"/>
    <x v="0"/>
    <x v="0"/>
    <n v="7"/>
    <s v="Won By 7 Wickets"/>
    <s v="NA"/>
    <x v="51"/>
    <n v="7"/>
  </r>
  <r>
    <n v="734011"/>
    <s v="Ahmedabad"/>
    <d v="2014-05-15T00:00:00"/>
    <x v="8"/>
    <s v="Rajasthan Royals"/>
    <s v="Rajasthan Royals"/>
    <s v="Delhi Daredevils"/>
    <s v="Delhi Capitals"/>
    <x v="34"/>
    <x v="23"/>
    <x v="11"/>
    <x v="9"/>
    <x v="1"/>
    <s v="N"/>
    <x v="1"/>
    <x v="1"/>
    <x v="0"/>
    <x v="1"/>
    <n v="62"/>
    <s v="Won By 62 Runs"/>
    <s v="NA"/>
    <x v="144"/>
    <n v="0"/>
  </r>
  <r>
    <n v="734009"/>
    <s v="Cuttack"/>
    <d v="2014-05-14T00:00:00"/>
    <x v="8"/>
    <s v="Kolkata Knight Riders"/>
    <s v="Kolkata Knight Riders"/>
    <s v="Mumbai Indians"/>
    <s v="Mumbai Indians"/>
    <x v="35"/>
    <x v="24"/>
    <x v="7"/>
    <x v="7"/>
    <x v="1"/>
    <s v="N"/>
    <x v="8"/>
    <x v="8"/>
    <x v="1"/>
    <x v="0"/>
    <n v="6"/>
    <s v="Won By 6 Wickets"/>
    <s v="NA"/>
    <x v="129"/>
    <n v="6"/>
  </r>
  <r>
    <n v="734007"/>
    <s v="Hyderabad"/>
    <d v="2014-05-14T00:00:00"/>
    <x v="8"/>
    <s v="Sunrisers Hyderabad"/>
    <s v="Sunrisers Hyderabad"/>
    <s v="Kings XI Punjab"/>
    <s v="Punjab Kings"/>
    <x v="23"/>
    <x v="12"/>
    <x v="10"/>
    <x v="6"/>
    <x v="1"/>
    <s v="N"/>
    <x v="10"/>
    <x v="10"/>
    <x v="1"/>
    <x v="0"/>
    <n v="6"/>
    <s v="Won By 6 Wickets"/>
    <s v="NA"/>
    <x v="12"/>
    <n v="6"/>
  </r>
  <r>
    <n v="734005"/>
    <s v="Bangalore"/>
    <d v="2014-05-13T00:00:00"/>
    <x v="8"/>
    <s v="Royal Challengers Bangalore"/>
    <s v="Royal Challengers Bangalore"/>
    <s v="Delhi Daredevils"/>
    <s v="Delhi Capitals"/>
    <x v="24"/>
    <x v="15"/>
    <x v="11"/>
    <x v="9"/>
    <x v="1"/>
    <s v="N"/>
    <x v="2"/>
    <x v="2"/>
    <x v="0"/>
    <x v="1"/>
    <n v="16"/>
    <s v="Won By 16 Runs"/>
    <s v="NA"/>
    <x v="136"/>
    <n v="0"/>
  </r>
  <r>
    <n v="734003"/>
    <s v="Ranchi"/>
    <d v="2014-05-13T00:00:00"/>
    <x v="8"/>
    <s v="Chennai Super Kings"/>
    <s v="Chennai Super Kings"/>
    <s v="Rajasthan Royals"/>
    <s v="Rajasthan Royals"/>
    <x v="30"/>
    <x v="22"/>
    <x v="0"/>
    <x v="0"/>
    <x v="0"/>
    <s v="N"/>
    <x v="9"/>
    <x v="9"/>
    <x v="0"/>
    <x v="0"/>
    <n v="5"/>
    <s v="Won By 5 Wickets"/>
    <s v="NA"/>
    <x v="67"/>
    <n v="5"/>
  </r>
  <r>
    <n v="734001"/>
    <s v="Hyderabad"/>
    <d v="2014-05-12T00:00:00"/>
    <x v="8"/>
    <s v="Sunrisers Hyderabad"/>
    <s v="Sunrisers Hyderabad"/>
    <s v="Mumbai Indians"/>
    <s v="Mumbai Indians"/>
    <x v="23"/>
    <x v="12"/>
    <x v="3"/>
    <x v="3"/>
    <x v="0"/>
    <s v="N"/>
    <x v="4"/>
    <x v="4"/>
    <x v="0"/>
    <x v="0"/>
    <n v="7"/>
    <s v="Won By 7 Wickets"/>
    <s v="NA"/>
    <x v="96"/>
    <n v="7"/>
  </r>
  <r>
    <n v="733997"/>
    <s v="Cuttack"/>
    <d v="2014-05-11T00:00:00"/>
    <x v="8"/>
    <s v="Kings XI Punjab"/>
    <s v="Punjab Kings"/>
    <s v="Kolkata Knight Riders"/>
    <s v="Kolkata Knight Riders"/>
    <x v="35"/>
    <x v="24"/>
    <x v="7"/>
    <x v="7"/>
    <x v="1"/>
    <s v="N"/>
    <x v="8"/>
    <x v="8"/>
    <x v="1"/>
    <x v="0"/>
    <n v="9"/>
    <s v="Won By 9 Wickets"/>
    <s v="NA"/>
    <x v="127"/>
    <n v="9"/>
  </r>
  <r>
    <n v="733999"/>
    <s v="Bangalore"/>
    <d v="2014-05-11T00:00:00"/>
    <x v="8"/>
    <s v="Royal Challengers Bangalore"/>
    <s v="Royal Challengers Bangalore"/>
    <s v="Rajasthan Royals"/>
    <s v="Rajasthan Royals"/>
    <x v="24"/>
    <x v="15"/>
    <x v="8"/>
    <x v="8"/>
    <x v="0"/>
    <s v="N"/>
    <x v="1"/>
    <x v="1"/>
    <x v="0"/>
    <x v="0"/>
    <n v="5"/>
    <s v="Won By 5 Wickets"/>
    <s v="NA"/>
    <x v="159"/>
    <n v="5"/>
  </r>
  <r>
    <n v="733995"/>
    <s v="Mumbai"/>
    <d v="2014-05-10T00:00:00"/>
    <x v="8"/>
    <s v="Mumbai Indians"/>
    <s v="Mumbai Indians"/>
    <s v="Chennai Super Kings"/>
    <s v="Chennai Super Kings"/>
    <x v="16"/>
    <x v="2"/>
    <x v="5"/>
    <x v="5"/>
    <x v="1"/>
    <s v="N"/>
    <x v="9"/>
    <x v="9"/>
    <x v="1"/>
    <x v="0"/>
    <n v="4"/>
    <s v="Won By 4 Wickets"/>
    <s v="NA"/>
    <x v="125"/>
    <n v="4"/>
  </r>
  <r>
    <n v="733993"/>
    <s v="Delhi"/>
    <d v="2014-05-10T00:00:00"/>
    <x v="8"/>
    <s v="Delhi Daredevils"/>
    <s v="Delhi Capitals"/>
    <s v="Sunrisers Hyderabad"/>
    <s v="Sunrisers Hyderabad"/>
    <x v="25"/>
    <x v="18"/>
    <x v="3"/>
    <x v="3"/>
    <x v="1"/>
    <s v="N"/>
    <x v="6"/>
    <x v="6"/>
    <x v="1"/>
    <x v="0"/>
    <n v="8"/>
    <s v="Won By 8 Wickets"/>
    <s v="D/L"/>
    <x v="163"/>
    <n v="8"/>
  </r>
  <r>
    <n v="733991"/>
    <s v="Bangalore"/>
    <d v="2014-05-09T00:00:00"/>
    <x v="8"/>
    <s v="Royal Challengers Bangalore"/>
    <s v="Royal Challengers Bangalore"/>
    <s v="Kings XI Punjab"/>
    <s v="Punjab Kings"/>
    <x v="24"/>
    <x v="15"/>
    <x v="8"/>
    <x v="8"/>
    <x v="1"/>
    <s v="N"/>
    <x v="10"/>
    <x v="10"/>
    <x v="0"/>
    <x v="1"/>
    <n v="32"/>
    <s v="Won By 32 Runs"/>
    <s v="NA"/>
    <x v="87"/>
    <n v="0"/>
  </r>
  <r>
    <n v="733989"/>
    <s v="Ahmedabad"/>
    <d v="2014-05-08T00:00:00"/>
    <x v="8"/>
    <s v="Rajasthan Royals"/>
    <s v="Rajasthan Royals"/>
    <s v="Sunrisers Hyderabad"/>
    <s v="Sunrisers Hyderabad"/>
    <x v="34"/>
    <x v="23"/>
    <x v="0"/>
    <x v="0"/>
    <x v="1"/>
    <s v="N"/>
    <x v="6"/>
    <x v="6"/>
    <x v="0"/>
    <x v="1"/>
    <n v="32"/>
    <s v="Won By 32 Runs"/>
    <s v="NA"/>
    <x v="133"/>
    <n v="0"/>
  </r>
  <r>
    <n v="733985"/>
    <s v="Delhi"/>
    <d v="2014-05-07T00:00:00"/>
    <x v="8"/>
    <s v="Delhi Daredevils"/>
    <s v="Delhi Capitals"/>
    <s v="Kolkata Knight Riders"/>
    <s v="Kolkata Knight Riders"/>
    <x v="25"/>
    <x v="18"/>
    <x v="11"/>
    <x v="9"/>
    <x v="0"/>
    <s v="N"/>
    <x v="8"/>
    <x v="8"/>
    <x v="0"/>
    <x v="0"/>
    <n v="8"/>
    <s v="Won By 8 Wickets"/>
    <s v="NA"/>
    <x v="127"/>
    <n v="8"/>
  </r>
  <r>
    <n v="733987"/>
    <s v="Cuttack"/>
    <d v="2014-05-07T00:00:00"/>
    <x v="8"/>
    <s v="Kings XI Punjab"/>
    <s v="Punjab Kings"/>
    <s v="Chennai Super Kings"/>
    <s v="Chennai Super Kings"/>
    <x v="35"/>
    <x v="24"/>
    <x v="5"/>
    <x v="5"/>
    <x v="1"/>
    <s v="N"/>
    <x v="10"/>
    <x v="10"/>
    <x v="0"/>
    <x v="1"/>
    <n v="44"/>
    <s v="Won By 44 Runs"/>
    <s v="NA"/>
    <x v="63"/>
    <n v="0"/>
  </r>
  <r>
    <n v="733983"/>
    <s v="Mumbai"/>
    <d v="2014-05-06T00:00:00"/>
    <x v="8"/>
    <s v="Mumbai Indians"/>
    <s v="Mumbai Indians"/>
    <s v="Royal Challengers Bangalore"/>
    <s v="Royal Challengers Bangalore"/>
    <x v="16"/>
    <x v="2"/>
    <x v="8"/>
    <x v="8"/>
    <x v="1"/>
    <s v="N"/>
    <x v="4"/>
    <x v="4"/>
    <x v="0"/>
    <x v="1"/>
    <n v="19"/>
    <s v="Won By 19 Runs"/>
    <s v="NA"/>
    <x v="95"/>
    <n v="0"/>
  </r>
  <r>
    <n v="733981"/>
    <s v="Delhi"/>
    <d v="2014-05-05T00:00:00"/>
    <x v="8"/>
    <s v="Delhi Daredevils"/>
    <s v="Delhi Capitals"/>
    <s v="Chennai Super Kings"/>
    <s v="Chennai Super Kings"/>
    <x v="25"/>
    <x v="18"/>
    <x v="5"/>
    <x v="5"/>
    <x v="1"/>
    <s v="N"/>
    <x v="9"/>
    <x v="9"/>
    <x v="1"/>
    <x v="0"/>
    <n v="8"/>
    <s v="Won By 8 Wickets"/>
    <s v="NA"/>
    <x v="125"/>
    <n v="8"/>
  </r>
  <r>
    <n v="733979"/>
    <s v="Ahmedabad"/>
    <d v="2014-05-05T00:00:00"/>
    <x v="8"/>
    <s v="Rajasthan Royals"/>
    <s v="Rajasthan Royals"/>
    <s v="Kolkata Knight Riders"/>
    <s v="Kolkata Knight Riders"/>
    <x v="34"/>
    <x v="23"/>
    <x v="7"/>
    <x v="7"/>
    <x v="1"/>
    <s v="N"/>
    <x v="1"/>
    <x v="1"/>
    <x v="0"/>
    <x v="1"/>
    <n v="10"/>
    <s v="Won By 10 Runs"/>
    <s v="NA"/>
    <x v="164"/>
    <n v="0"/>
  </r>
  <r>
    <n v="733977"/>
    <s v="Bangalore"/>
    <d v="2014-05-04T00:00:00"/>
    <x v="8"/>
    <s v="Royal Challengers Bangalore"/>
    <s v="Royal Challengers Bangalore"/>
    <s v="Sunrisers Hyderabad"/>
    <s v="Sunrisers Hyderabad"/>
    <x v="24"/>
    <x v="15"/>
    <x v="8"/>
    <x v="8"/>
    <x v="1"/>
    <s v="N"/>
    <x v="2"/>
    <x v="2"/>
    <x v="1"/>
    <x v="0"/>
    <n v="4"/>
    <s v="Won By 4 Wickets"/>
    <s v="NA"/>
    <x v="75"/>
    <n v="4"/>
  </r>
  <r>
    <n v="733975"/>
    <s v="Delhi"/>
    <d v="2014-05-03T00:00:00"/>
    <x v="8"/>
    <s v="Delhi Daredevils"/>
    <s v="Delhi Capitals"/>
    <s v="Rajasthan Royals"/>
    <s v="Rajasthan Royals"/>
    <x v="25"/>
    <x v="18"/>
    <x v="0"/>
    <x v="0"/>
    <x v="1"/>
    <s v="N"/>
    <x v="1"/>
    <x v="1"/>
    <x v="1"/>
    <x v="0"/>
    <n v="7"/>
    <s v="Won By 7 Wickets"/>
    <s v="NA"/>
    <x v="123"/>
    <n v="7"/>
  </r>
  <r>
    <n v="733973"/>
    <s v="Mumbai"/>
    <d v="2014-05-03T00:00:00"/>
    <x v="8"/>
    <s v="Mumbai Indians"/>
    <s v="Mumbai Indians"/>
    <s v="Kings XI Punjab"/>
    <s v="Punjab Kings"/>
    <x v="16"/>
    <x v="2"/>
    <x v="10"/>
    <x v="6"/>
    <x v="0"/>
    <s v="N"/>
    <x v="4"/>
    <x v="4"/>
    <x v="0"/>
    <x v="0"/>
    <n v="5"/>
    <s v="Won By 5 Wickets"/>
    <s v="NA"/>
    <x v="134"/>
    <n v="5"/>
  </r>
  <r>
    <n v="733971"/>
    <s v="Ranchi"/>
    <d v="2014-05-02T00:00:00"/>
    <x v="8"/>
    <s v="Chennai Super Kings"/>
    <s v="Chennai Super Kings"/>
    <s v="Kolkata Knight Riders"/>
    <s v="Kolkata Knight Riders"/>
    <x v="30"/>
    <x v="22"/>
    <x v="5"/>
    <x v="5"/>
    <x v="0"/>
    <s v="N"/>
    <x v="9"/>
    <x v="9"/>
    <x v="1"/>
    <x v="1"/>
    <n v="34"/>
    <s v="Won By 34 Runs"/>
    <s v="NA"/>
    <x v="67"/>
    <n v="0"/>
  </r>
  <r>
    <n v="729317"/>
    <s v="NA"/>
    <d v="2014-04-30T00:00:00"/>
    <x v="8"/>
    <s v="Mumbai Indians"/>
    <s v="Mumbai Indians"/>
    <s v="Sunrisers Hyderabad"/>
    <s v="Sunrisers Hyderabad"/>
    <x v="6"/>
    <x v="6"/>
    <x v="4"/>
    <x v="4"/>
    <x v="1"/>
    <s v="N"/>
    <x v="6"/>
    <x v="6"/>
    <x v="0"/>
    <x v="1"/>
    <n v="15"/>
    <s v="Won By 15 Runs"/>
    <s v="NA"/>
    <x v="133"/>
    <n v="0"/>
  </r>
  <r>
    <n v="729315"/>
    <s v="Abu Dhabi"/>
    <d v="2014-04-29T00:00:00"/>
    <x v="8"/>
    <s v="Kolkata Knight Riders"/>
    <s v="Kolkata Knight Riders"/>
    <s v="Rajasthan Royals"/>
    <s v="Rajasthan Royals"/>
    <x v="11"/>
    <x v="11"/>
    <x v="0"/>
    <x v="0"/>
    <x v="0"/>
    <s v="Y"/>
    <x v="1"/>
    <x v="1"/>
    <x v="1"/>
    <x v="2"/>
    <s v="NA"/>
    <s v="Won By NA SuperOver"/>
    <s v="NA"/>
    <x v="159"/>
    <n v="0"/>
  </r>
  <r>
    <n v="729313"/>
    <s v="NA"/>
    <d v="2014-04-28T00:00:00"/>
    <x v="8"/>
    <s v="Kings XI Punjab"/>
    <s v="Punjab Kings"/>
    <s v="Royal Challengers Bangalore"/>
    <s v="Royal Challengers Bangalore"/>
    <x v="6"/>
    <x v="6"/>
    <x v="10"/>
    <x v="6"/>
    <x v="1"/>
    <s v="N"/>
    <x v="10"/>
    <x v="10"/>
    <x v="1"/>
    <x v="0"/>
    <n v="5"/>
    <s v="Won By 5 Wickets"/>
    <s v="NA"/>
    <x v="87"/>
    <n v="5"/>
  </r>
  <r>
    <n v="729311"/>
    <s v="NA"/>
    <d v="2014-04-27T00:00:00"/>
    <x v="8"/>
    <s v="Sunrisers Hyderabad"/>
    <s v="Sunrisers Hyderabad"/>
    <s v="Chennai Super Kings"/>
    <s v="Chennai Super Kings"/>
    <x v="7"/>
    <x v="7"/>
    <x v="3"/>
    <x v="3"/>
    <x v="0"/>
    <s v="N"/>
    <x v="9"/>
    <x v="9"/>
    <x v="0"/>
    <x v="0"/>
    <n v="5"/>
    <s v="Won By 5 Wickets"/>
    <s v="NA"/>
    <x v="125"/>
    <n v="5"/>
  </r>
  <r>
    <n v="729309"/>
    <s v="NA"/>
    <d v="2014-04-27T00:00:00"/>
    <x v="8"/>
    <s v="Delhi Daredevils"/>
    <s v="Delhi Capitals"/>
    <s v="Mumbai Indians"/>
    <s v="Mumbai Indians"/>
    <x v="7"/>
    <x v="7"/>
    <x v="4"/>
    <x v="4"/>
    <x v="0"/>
    <s v="N"/>
    <x v="12"/>
    <x v="12"/>
    <x v="0"/>
    <x v="0"/>
    <n v="6"/>
    <s v="Won By 6 Wickets"/>
    <s v="NA"/>
    <x v="165"/>
    <n v="6"/>
  </r>
  <r>
    <n v="729307"/>
    <s v="Abu Dhabi"/>
    <d v="2014-04-26T00:00:00"/>
    <x v="8"/>
    <s v="Kolkata Knight Riders"/>
    <s v="Kolkata Knight Riders"/>
    <s v="Kings XI Punjab"/>
    <s v="Punjab Kings"/>
    <x v="11"/>
    <x v="11"/>
    <x v="7"/>
    <x v="7"/>
    <x v="1"/>
    <s v="N"/>
    <x v="10"/>
    <x v="10"/>
    <x v="0"/>
    <x v="1"/>
    <n v="23"/>
    <s v="Won By 23 Runs"/>
    <s v="NA"/>
    <x v="87"/>
    <n v="0"/>
  </r>
  <r>
    <n v="729305"/>
    <s v="Abu Dhabi"/>
    <d v="2014-04-26T00:00:00"/>
    <x v="8"/>
    <s v="Rajasthan Royals"/>
    <s v="Rajasthan Royals"/>
    <s v="Royal Challengers Bangalore"/>
    <s v="Royal Challengers Bangalore"/>
    <x v="11"/>
    <x v="11"/>
    <x v="0"/>
    <x v="0"/>
    <x v="1"/>
    <s v="N"/>
    <x v="1"/>
    <x v="1"/>
    <x v="1"/>
    <x v="0"/>
    <n v="6"/>
    <s v="Won By 6 Wickets"/>
    <s v="NA"/>
    <x v="164"/>
    <n v="6"/>
  </r>
  <r>
    <n v="729301"/>
    <s v="NA"/>
    <d v="2014-04-25T00:00:00"/>
    <x v="8"/>
    <s v="Sunrisers Hyderabad"/>
    <s v="Sunrisers Hyderabad"/>
    <s v="Delhi Daredevils"/>
    <s v="Delhi Capitals"/>
    <x v="6"/>
    <x v="6"/>
    <x v="3"/>
    <x v="3"/>
    <x v="0"/>
    <s v="N"/>
    <x v="6"/>
    <x v="6"/>
    <x v="1"/>
    <x v="1"/>
    <n v="4"/>
    <s v="Won By 4 Runs"/>
    <s v="NA"/>
    <x v="148"/>
    <n v="0"/>
  </r>
  <r>
    <n v="729303"/>
    <s v="NA"/>
    <d v="2014-04-25T00:00:00"/>
    <x v="8"/>
    <s v="Chennai Super Kings"/>
    <s v="Chennai Super Kings"/>
    <s v="Mumbai Indians"/>
    <s v="Mumbai Indians"/>
    <x v="6"/>
    <x v="6"/>
    <x v="4"/>
    <x v="4"/>
    <x v="0"/>
    <s v="N"/>
    <x v="9"/>
    <x v="9"/>
    <x v="0"/>
    <x v="0"/>
    <n v="7"/>
    <s v="Won By 7 Wickets"/>
    <s v="NA"/>
    <x v="124"/>
    <n v="7"/>
  </r>
  <r>
    <n v="729299"/>
    <s v="NA"/>
    <d v="2014-04-24T00:00:00"/>
    <x v="8"/>
    <s v="Royal Challengers Bangalore"/>
    <s v="Royal Challengers Bangalore"/>
    <s v="Kolkata Knight Riders"/>
    <s v="Kolkata Knight Riders"/>
    <x v="7"/>
    <x v="7"/>
    <x v="8"/>
    <x v="8"/>
    <x v="1"/>
    <s v="N"/>
    <x v="8"/>
    <x v="8"/>
    <x v="0"/>
    <x v="1"/>
    <n v="2"/>
    <s v="Won By 2 Runs"/>
    <s v="NA"/>
    <x v="114"/>
    <n v="0"/>
  </r>
  <r>
    <n v="729297"/>
    <s v="NA"/>
    <d v="2014-04-23T00:00:00"/>
    <x v="8"/>
    <s v="Rajasthan Royals"/>
    <s v="Rajasthan Royals"/>
    <s v="Chennai Super Kings"/>
    <s v="Chennai Super Kings"/>
    <x v="6"/>
    <x v="6"/>
    <x v="0"/>
    <x v="0"/>
    <x v="1"/>
    <s v="N"/>
    <x v="9"/>
    <x v="9"/>
    <x v="0"/>
    <x v="1"/>
    <n v="7"/>
    <s v="Won By 7 Runs"/>
    <s v="NA"/>
    <x v="67"/>
    <n v="0"/>
  </r>
  <r>
    <n v="729295"/>
    <s v="NA"/>
    <d v="2014-04-22T00:00:00"/>
    <x v="8"/>
    <s v="Kings XI Punjab"/>
    <s v="Punjab Kings"/>
    <s v="Sunrisers Hyderabad"/>
    <s v="Sunrisers Hyderabad"/>
    <x v="7"/>
    <x v="7"/>
    <x v="3"/>
    <x v="3"/>
    <x v="1"/>
    <s v="N"/>
    <x v="10"/>
    <x v="10"/>
    <x v="0"/>
    <x v="1"/>
    <n v="72"/>
    <s v="Won By 72 Runs"/>
    <s v="NA"/>
    <x v="63"/>
    <n v="0"/>
  </r>
  <r>
    <n v="729293"/>
    <s v="Abu Dhabi"/>
    <d v="2014-04-21T00:00:00"/>
    <x v="8"/>
    <s v="Chennai Super Kings"/>
    <s v="Chennai Super Kings"/>
    <s v="Delhi Daredevils"/>
    <s v="Delhi Capitals"/>
    <x v="11"/>
    <x v="11"/>
    <x v="5"/>
    <x v="5"/>
    <x v="0"/>
    <s v="N"/>
    <x v="9"/>
    <x v="9"/>
    <x v="1"/>
    <x v="1"/>
    <n v="93"/>
    <s v="Won By 93 Runs"/>
    <s v="NA"/>
    <x v="132"/>
    <n v="0"/>
  </r>
  <r>
    <n v="729291"/>
    <s v="NA"/>
    <d v="2014-04-20T00:00:00"/>
    <x v="8"/>
    <s v="Rajasthan Royals"/>
    <s v="Rajasthan Royals"/>
    <s v="Kings XI Punjab"/>
    <s v="Punjab Kings"/>
    <x v="7"/>
    <x v="7"/>
    <x v="10"/>
    <x v="6"/>
    <x v="1"/>
    <s v="N"/>
    <x v="10"/>
    <x v="10"/>
    <x v="1"/>
    <x v="0"/>
    <n v="7"/>
    <s v="Won By 7 Wickets"/>
    <s v="NA"/>
    <x v="63"/>
    <n v="7"/>
  </r>
  <r>
    <n v="729289"/>
    <s v="NA"/>
    <d v="2014-04-19T00:00:00"/>
    <x v="8"/>
    <s v="Kolkata Knight Riders"/>
    <s v="Kolkata Knight Riders"/>
    <s v="Delhi Daredevils"/>
    <s v="Delhi Capitals"/>
    <x v="6"/>
    <x v="6"/>
    <x v="7"/>
    <x v="7"/>
    <x v="0"/>
    <s v="N"/>
    <x v="12"/>
    <x v="12"/>
    <x v="0"/>
    <x v="0"/>
    <n v="4"/>
    <s v="Won By 4 Wickets"/>
    <s v="NA"/>
    <x v="156"/>
    <n v="4"/>
  </r>
  <r>
    <n v="729287"/>
    <s v="NA"/>
    <d v="2014-04-19T00:00:00"/>
    <x v="8"/>
    <s v="Royal Challengers Bangalore"/>
    <s v="Royal Challengers Bangalore"/>
    <s v="Mumbai Indians"/>
    <s v="Mumbai Indians"/>
    <x v="6"/>
    <x v="6"/>
    <x v="8"/>
    <x v="8"/>
    <x v="1"/>
    <s v="N"/>
    <x v="2"/>
    <x v="2"/>
    <x v="1"/>
    <x v="0"/>
    <n v="7"/>
    <s v="Won By 7 Wickets"/>
    <s v="NA"/>
    <x v="103"/>
    <n v="7"/>
  </r>
  <r>
    <n v="729285"/>
    <s v="Abu Dhabi"/>
    <d v="2014-04-18T00:00:00"/>
    <x v="8"/>
    <s v="Sunrisers Hyderabad"/>
    <s v="Sunrisers Hyderabad"/>
    <s v="Rajasthan Royals"/>
    <s v="Rajasthan Royals"/>
    <x v="11"/>
    <x v="11"/>
    <x v="0"/>
    <x v="0"/>
    <x v="1"/>
    <s v="N"/>
    <x v="1"/>
    <x v="1"/>
    <x v="1"/>
    <x v="0"/>
    <n v="4"/>
    <s v="Won By 4 Wickets"/>
    <s v="NA"/>
    <x v="144"/>
    <n v="4"/>
  </r>
  <r>
    <n v="729283"/>
    <s v="Abu Dhabi"/>
    <d v="2014-04-18T00:00:00"/>
    <x v="8"/>
    <s v="Chennai Super Kings"/>
    <s v="Chennai Super Kings"/>
    <s v="Kings XI Punjab"/>
    <s v="Punjab Kings"/>
    <x v="11"/>
    <x v="11"/>
    <x v="5"/>
    <x v="5"/>
    <x v="0"/>
    <s v="N"/>
    <x v="10"/>
    <x v="10"/>
    <x v="0"/>
    <x v="0"/>
    <n v="6"/>
    <s v="Won By 6 Wickets"/>
    <s v="NA"/>
    <x v="63"/>
    <n v="6"/>
  </r>
  <r>
    <n v="729281"/>
    <s v="NA"/>
    <d v="2014-04-17T00:00:00"/>
    <x v="8"/>
    <s v="Delhi Daredevils"/>
    <s v="Delhi Capitals"/>
    <s v="Royal Challengers Bangalore"/>
    <s v="Royal Challengers Bangalore"/>
    <x v="7"/>
    <x v="7"/>
    <x v="8"/>
    <x v="8"/>
    <x v="1"/>
    <s v="N"/>
    <x v="2"/>
    <x v="2"/>
    <x v="1"/>
    <x v="0"/>
    <n v="8"/>
    <s v="Won By 8 Wickets"/>
    <s v="NA"/>
    <x v="41"/>
    <n v="8"/>
  </r>
  <r>
    <n v="729279"/>
    <s v="Abu Dhabi"/>
    <d v="2014-04-16T00:00:00"/>
    <x v="8"/>
    <s v="Mumbai Indians"/>
    <s v="Mumbai Indians"/>
    <s v="Kolkata Knight Riders"/>
    <s v="Kolkata Knight Riders"/>
    <x v="11"/>
    <x v="11"/>
    <x v="7"/>
    <x v="7"/>
    <x v="0"/>
    <s v="N"/>
    <x v="8"/>
    <x v="8"/>
    <x v="1"/>
    <x v="1"/>
    <n v="41"/>
    <s v="Won By 41 Runs"/>
    <s v="NA"/>
    <x v="166"/>
    <n v="0"/>
  </r>
  <r>
    <n v="598073"/>
    <s v="Kolkata"/>
    <d v="2013-05-26T00:00:00"/>
    <x v="9"/>
    <s v="Chennai Super Kings"/>
    <s v="Chennai Super Kings"/>
    <s v="Mumbai Indians"/>
    <s v="Mumbai Indians"/>
    <x v="19"/>
    <x v="1"/>
    <x v="4"/>
    <x v="4"/>
    <x v="0"/>
    <s v="N"/>
    <x v="4"/>
    <x v="4"/>
    <x v="1"/>
    <x v="1"/>
    <n v="23"/>
    <s v="Won By 23 Runs"/>
    <s v="NA"/>
    <x v="65"/>
    <n v="0"/>
  </r>
  <r>
    <n v="598072"/>
    <s v="Kolkata"/>
    <d v="2013-05-24T00:00:00"/>
    <x v="9"/>
    <s v="Mumbai Indians"/>
    <s v="Mumbai Indians"/>
    <s v="Rajasthan Royals"/>
    <s v="Rajasthan Royals"/>
    <x v="19"/>
    <x v="1"/>
    <x v="0"/>
    <x v="0"/>
    <x v="0"/>
    <s v="N"/>
    <x v="4"/>
    <x v="4"/>
    <x v="0"/>
    <x v="0"/>
    <n v="4"/>
    <s v="Won By 4 Wickets"/>
    <s v="NA"/>
    <x v="110"/>
    <n v="4"/>
  </r>
  <r>
    <n v="598071"/>
    <s v="Delhi"/>
    <d v="2013-05-22T00:00:00"/>
    <x v="9"/>
    <s v="Rajasthan Royals"/>
    <s v="Rajasthan Royals"/>
    <s v="Sunrisers Hyderabad"/>
    <s v="Sunrisers Hyderabad"/>
    <x v="25"/>
    <x v="18"/>
    <x v="3"/>
    <x v="3"/>
    <x v="0"/>
    <s v="N"/>
    <x v="1"/>
    <x v="1"/>
    <x v="0"/>
    <x v="0"/>
    <n v="4"/>
    <s v="Won By 4 Wickets"/>
    <s v="NA"/>
    <x v="167"/>
    <n v="4"/>
  </r>
  <r>
    <n v="598070"/>
    <s v="Delhi"/>
    <d v="2013-05-21T00:00:00"/>
    <x v="9"/>
    <s v="Chennai Super Kings"/>
    <s v="Chennai Super Kings"/>
    <s v="Mumbai Indians"/>
    <s v="Mumbai Indians"/>
    <x v="25"/>
    <x v="18"/>
    <x v="5"/>
    <x v="5"/>
    <x v="0"/>
    <s v="N"/>
    <x v="9"/>
    <x v="9"/>
    <x v="1"/>
    <x v="1"/>
    <n v="48"/>
    <s v="Won By 48 Runs"/>
    <s v="NA"/>
    <x v="162"/>
    <n v="0"/>
  </r>
  <r>
    <n v="598069"/>
    <s v="Hyderabad"/>
    <d v="2013-05-19T00:00:00"/>
    <x v="9"/>
    <s v="Sunrisers Hyderabad"/>
    <s v="Sunrisers Hyderabad"/>
    <s v="Kolkata Knight Riders"/>
    <s v="Kolkata Knight Riders"/>
    <x v="23"/>
    <x v="12"/>
    <x v="7"/>
    <x v="7"/>
    <x v="0"/>
    <s v="N"/>
    <x v="6"/>
    <x v="6"/>
    <x v="0"/>
    <x v="0"/>
    <n v="5"/>
    <s v="Won By 5 Wickets"/>
    <s v="NA"/>
    <x v="103"/>
    <n v="5"/>
  </r>
  <r>
    <n v="598067"/>
    <s v="Pune"/>
    <d v="2013-05-19T00:00:00"/>
    <x v="9"/>
    <s v="Pune Warriors"/>
    <s v="Rising Pune Supergiants"/>
    <s v="Delhi Daredevils"/>
    <s v="Delhi Capitals"/>
    <x v="36"/>
    <x v="25"/>
    <x v="15"/>
    <x v="10"/>
    <x v="0"/>
    <s v="N"/>
    <x v="16"/>
    <x v="16"/>
    <x v="1"/>
    <x v="1"/>
    <n v="38"/>
    <s v="Won By 38 Runs"/>
    <s v="NA"/>
    <x v="168"/>
    <n v="0"/>
  </r>
  <r>
    <n v="598068"/>
    <s v="Bangalore"/>
    <d v="2013-05-18T00:00:00"/>
    <x v="9"/>
    <s v="Royal Challengers Bangalore"/>
    <s v="Royal Challengers Bangalore"/>
    <s v="Chennai Super Kings"/>
    <s v="Chennai Super Kings"/>
    <x v="24"/>
    <x v="15"/>
    <x v="5"/>
    <x v="5"/>
    <x v="1"/>
    <s v="N"/>
    <x v="2"/>
    <x v="2"/>
    <x v="0"/>
    <x v="1"/>
    <n v="24"/>
    <s v="Won By 24 Runs"/>
    <s v="NA"/>
    <x v="7"/>
    <n v="0"/>
  </r>
  <r>
    <n v="598066"/>
    <s v="Dharamsala"/>
    <d v="2013-05-18T00:00:00"/>
    <x v="9"/>
    <s v="Kings XI Punjab"/>
    <s v="Punjab Kings"/>
    <s v="Mumbai Indians"/>
    <s v="Mumbai Indians"/>
    <x v="37"/>
    <x v="26"/>
    <x v="4"/>
    <x v="4"/>
    <x v="1"/>
    <s v="N"/>
    <x v="10"/>
    <x v="10"/>
    <x v="0"/>
    <x v="1"/>
    <n v="50"/>
    <s v="Won By 50 Runs"/>
    <s v="NA"/>
    <x v="169"/>
    <n v="0"/>
  </r>
  <r>
    <n v="598065"/>
    <s v="Hyderabad"/>
    <d v="2013-05-17T00:00:00"/>
    <x v="9"/>
    <s v="Sunrisers Hyderabad"/>
    <s v="Sunrisers Hyderabad"/>
    <s v="Rajasthan Royals"/>
    <s v="Rajasthan Royals"/>
    <x v="23"/>
    <x v="12"/>
    <x v="3"/>
    <x v="3"/>
    <x v="0"/>
    <s v="N"/>
    <x v="6"/>
    <x v="6"/>
    <x v="1"/>
    <x v="1"/>
    <n v="23"/>
    <s v="Won By 23 Runs"/>
    <s v="NA"/>
    <x v="79"/>
    <n v="0"/>
  </r>
  <r>
    <n v="598028"/>
    <s v="Dharamsala"/>
    <d v="2013-05-16T00:00:00"/>
    <x v="9"/>
    <s v="Kings XI Punjab"/>
    <s v="Punjab Kings"/>
    <s v="Delhi Daredevils"/>
    <s v="Delhi Capitals"/>
    <x v="37"/>
    <x v="26"/>
    <x v="11"/>
    <x v="9"/>
    <x v="1"/>
    <s v="N"/>
    <x v="10"/>
    <x v="10"/>
    <x v="0"/>
    <x v="1"/>
    <n v="7"/>
    <s v="Won By 7 Runs"/>
    <s v="NA"/>
    <x v="3"/>
    <n v="0"/>
  </r>
  <r>
    <n v="598063"/>
    <s v="Mumbai"/>
    <d v="2013-05-15T00:00:00"/>
    <x v="9"/>
    <s v="Mumbai Indians"/>
    <s v="Mumbai Indians"/>
    <s v="Rajasthan Royals"/>
    <s v="Rajasthan Royals"/>
    <x v="16"/>
    <x v="2"/>
    <x v="0"/>
    <x v="0"/>
    <x v="1"/>
    <s v="N"/>
    <x v="4"/>
    <x v="4"/>
    <x v="0"/>
    <x v="1"/>
    <n v="14"/>
    <s v="Won By 14 Runs"/>
    <s v="NA"/>
    <x v="170"/>
    <n v="0"/>
  </r>
  <r>
    <n v="598061"/>
    <s v="Ranchi"/>
    <d v="2013-05-15T00:00:00"/>
    <x v="9"/>
    <s v="Kolkata Knight Riders"/>
    <s v="Kolkata Knight Riders"/>
    <s v="Pune Warriors"/>
    <s v="Rising Pune Supergiants"/>
    <x v="30"/>
    <x v="22"/>
    <x v="7"/>
    <x v="7"/>
    <x v="1"/>
    <s v="N"/>
    <x v="16"/>
    <x v="16"/>
    <x v="0"/>
    <x v="1"/>
    <n v="7"/>
    <s v="Won By 7 Runs"/>
    <s v="NA"/>
    <x v="91"/>
    <n v="0"/>
  </r>
  <r>
    <n v="598062"/>
    <s v="Chennai"/>
    <d v="2013-05-14T00:00:00"/>
    <x v="9"/>
    <s v="Chennai Super Kings"/>
    <s v="Chennai Super Kings"/>
    <s v="Delhi Daredevils"/>
    <s v="Delhi Capitals"/>
    <x v="33"/>
    <x v="10"/>
    <x v="5"/>
    <x v="5"/>
    <x v="0"/>
    <s v="N"/>
    <x v="9"/>
    <x v="9"/>
    <x v="1"/>
    <x v="1"/>
    <n v="33"/>
    <s v="Won By 33 Runs"/>
    <s v="NA"/>
    <x v="99"/>
    <n v="0"/>
  </r>
  <r>
    <n v="598045"/>
    <s v="Bangalore"/>
    <d v="2013-05-14T00:00:00"/>
    <x v="9"/>
    <s v="Royal Challengers Bangalore"/>
    <s v="Royal Challengers Bangalore"/>
    <s v="Kings XI Punjab"/>
    <s v="Punjab Kings"/>
    <x v="24"/>
    <x v="15"/>
    <x v="10"/>
    <x v="6"/>
    <x v="1"/>
    <s v="N"/>
    <x v="10"/>
    <x v="10"/>
    <x v="1"/>
    <x v="0"/>
    <n v="7"/>
    <s v="Won By 7 Wickets"/>
    <s v="NA"/>
    <x v="171"/>
    <n v="7"/>
  </r>
  <r>
    <n v="598060"/>
    <s v="Mumbai"/>
    <d v="2013-05-13T00:00:00"/>
    <x v="9"/>
    <s v="Mumbai Indians"/>
    <s v="Mumbai Indians"/>
    <s v="Sunrisers Hyderabad"/>
    <s v="Sunrisers Hyderabad"/>
    <x v="16"/>
    <x v="2"/>
    <x v="3"/>
    <x v="3"/>
    <x v="0"/>
    <s v="N"/>
    <x v="4"/>
    <x v="4"/>
    <x v="0"/>
    <x v="0"/>
    <n v="7"/>
    <s v="Won By 7 Wickets"/>
    <s v="NA"/>
    <x v="65"/>
    <n v="7"/>
  </r>
  <r>
    <n v="598058"/>
    <s v="Jaipur"/>
    <d v="2013-05-12T00:00:00"/>
    <x v="9"/>
    <s v="Rajasthan Royals"/>
    <s v="Rajasthan Royals"/>
    <s v="Chennai Super Kings"/>
    <s v="Chennai Super Kings"/>
    <x v="20"/>
    <x v="16"/>
    <x v="0"/>
    <x v="0"/>
    <x v="1"/>
    <s v="N"/>
    <x v="1"/>
    <x v="1"/>
    <x v="1"/>
    <x v="0"/>
    <n v="5"/>
    <s v="Won By 5 Wickets"/>
    <s v="NA"/>
    <x v="93"/>
    <n v="5"/>
  </r>
  <r>
    <n v="598057"/>
    <s v="Ranchi"/>
    <d v="2013-05-12T00:00:00"/>
    <x v="9"/>
    <s v="Kolkata Knight Riders"/>
    <s v="Kolkata Knight Riders"/>
    <s v="Royal Challengers Bangalore"/>
    <s v="Royal Challengers Bangalore"/>
    <x v="30"/>
    <x v="22"/>
    <x v="7"/>
    <x v="7"/>
    <x v="1"/>
    <s v="N"/>
    <x v="8"/>
    <x v="8"/>
    <x v="1"/>
    <x v="0"/>
    <n v="5"/>
    <s v="Won By 5 Wickets"/>
    <s v="NA"/>
    <x v="166"/>
    <n v="5"/>
  </r>
  <r>
    <n v="598056"/>
    <s v="Chandigarh"/>
    <d v="2013-05-11T00:00:00"/>
    <x v="9"/>
    <s v="Kings XI Punjab"/>
    <s v="Punjab Kings"/>
    <s v="Sunrisers Hyderabad"/>
    <s v="Sunrisers Hyderabad"/>
    <x v="32"/>
    <x v="14"/>
    <x v="10"/>
    <x v="6"/>
    <x v="1"/>
    <s v="N"/>
    <x v="6"/>
    <x v="6"/>
    <x v="0"/>
    <x v="1"/>
    <n v="30"/>
    <s v="Won By 30 Runs"/>
    <s v="NA"/>
    <x v="103"/>
    <n v="0"/>
  </r>
  <r>
    <n v="598055"/>
    <s v="Pune"/>
    <d v="2013-05-11T00:00:00"/>
    <x v="9"/>
    <s v="Pune Warriors"/>
    <s v="Rising Pune Supergiants"/>
    <s v="Mumbai Indians"/>
    <s v="Mumbai Indians"/>
    <x v="36"/>
    <x v="25"/>
    <x v="15"/>
    <x v="10"/>
    <x v="0"/>
    <s v="N"/>
    <x v="4"/>
    <x v="4"/>
    <x v="0"/>
    <x v="0"/>
    <n v="5"/>
    <s v="Won By 5 Wickets"/>
    <s v="NA"/>
    <x v="172"/>
    <n v="5"/>
  </r>
  <r>
    <n v="598054"/>
    <s v="Delhi"/>
    <d v="2013-05-10T00:00:00"/>
    <x v="9"/>
    <s v="Delhi Daredevils"/>
    <s v="Delhi Capitals"/>
    <s v="Royal Challengers Bangalore"/>
    <s v="Royal Challengers Bangalore"/>
    <x v="25"/>
    <x v="18"/>
    <x v="11"/>
    <x v="9"/>
    <x v="1"/>
    <s v="N"/>
    <x v="2"/>
    <x v="2"/>
    <x v="0"/>
    <x v="1"/>
    <n v="4"/>
    <s v="Won By 4 Runs"/>
    <s v="NA"/>
    <x v="82"/>
    <n v="0"/>
  </r>
  <r>
    <n v="598053"/>
    <s v="Pune"/>
    <d v="2013-05-09T00:00:00"/>
    <x v="9"/>
    <s v="Pune Warriors"/>
    <s v="Rising Pune Supergiants"/>
    <s v="Kolkata Knight Riders"/>
    <s v="Kolkata Knight Riders"/>
    <x v="36"/>
    <x v="25"/>
    <x v="7"/>
    <x v="7"/>
    <x v="0"/>
    <s v="N"/>
    <x v="8"/>
    <x v="8"/>
    <x v="1"/>
    <x v="1"/>
    <n v="46"/>
    <s v="Won By 46 Runs"/>
    <s v="NA"/>
    <x v="127"/>
    <n v="0"/>
  </r>
  <r>
    <n v="598052"/>
    <s v="Chandigarh"/>
    <d v="2013-05-09T00:00:00"/>
    <x v="9"/>
    <s v="Kings XI Punjab"/>
    <s v="Punjab Kings"/>
    <s v="Rajasthan Royals"/>
    <s v="Rajasthan Royals"/>
    <x v="32"/>
    <x v="14"/>
    <x v="0"/>
    <x v="0"/>
    <x v="1"/>
    <s v="N"/>
    <x v="1"/>
    <x v="1"/>
    <x v="1"/>
    <x v="0"/>
    <n v="8"/>
    <s v="Won By 8 Wickets"/>
    <s v="NA"/>
    <x v="173"/>
    <n v="8"/>
  </r>
  <r>
    <n v="598051"/>
    <s v="Hyderabad"/>
    <d v="2013-05-08T00:00:00"/>
    <x v="9"/>
    <s v="Sunrisers Hyderabad"/>
    <s v="Sunrisers Hyderabad"/>
    <s v="Chennai Super Kings"/>
    <s v="Chennai Super Kings"/>
    <x v="23"/>
    <x v="12"/>
    <x v="3"/>
    <x v="3"/>
    <x v="1"/>
    <s v="N"/>
    <x v="9"/>
    <x v="9"/>
    <x v="0"/>
    <x v="1"/>
    <n v="77"/>
    <s v="Won By 77 Runs"/>
    <s v="NA"/>
    <x v="132"/>
    <n v="0"/>
  </r>
  <r>
    <n v="598049"/>
    <s v="Jaipur"/>
    <d v="2013-05-07T00:00:00"/>
    <x v="9"/>
    <s v="Rajasthan Royals"/>
    <s v="Rajasthan Royals"/>
    <s v="Delhi Daredevils"/>
    <s v="Delhi Capitals"/>
    <x v="20"/>
    <x v="16"/>
    <x v="11"/>
    <x v="9"/>
    <x v="0"/>
    <s v="N"/>
    <x v="1"/>
    <x v="1"/>
    <x v="0"/>
    <x v="0"/>
    <n v="9"/>
    <s v="Won By 9 Wickets"/>
    <s v="NA"/>
    <x v="144"/>
    <n v="9"/>
  </r>
  <r>
    <n v="598050"/>
    <s v="Mumbai"/>
    <d v="2013-05-07T00:00:00"/>
    <x v="9"/>
    <s v="Mumbai Indians"/>
    <s v="Mumbai Indians"/>
    <s v="Kolkata Knight Riders"/>
    <s v="Kolkata Knight Riders"/>
    <x v="16"/>
    <x v="2"/>
    <x v="4"/>
    <x v="4"/>
    <x v="0"/>
    <s v="N"/>
    <x v="4"/>
    <x v="4"/>
    <x v="1"/>
    <x v="1"/>
    <n v="65"/>
    <s v="Won By 65 Runs"/>
    <s v="NA"/>
    <x v="174"/>
    <n v="0"/>
  </r>
  <r>
    <n v="598064"/>
    <s v="Chandigarh"/>
    <d v="2013-05-06T00:00:00"/>
    <x v="9"/>
    <s v="Kings XI Punjab"/>
    <s v="Punjab Kings"/>
    <s v="Royal Challengers Bangalore"/>
    <s v="Royal Challengers Bangalore"/>
    <x v="32"/>
    <x v="14"/>
    <x v="10"/>
    <x v="6"/>
    <x v="1"/>
    <s v="N"/>
    <x v="10"/>
    <x v="10"/>
    <x v="1"/>
    <x v="0"/>
    <n v="6"/>
    <s v="Won By 6 Wickets"/>
    <s v="NA"/>
    <x v="3"/>
    <n v="6"/>
  </r>
  <r>
    <n v="598047"/>
    <s v="Jaipur"/>
    <d v="2013-05-05T00:00:00"/>
    <x v="9"/>
    <s v="Rajasthan Royals"/>
    <s v="Rajasthan Royals"/>
    <s v="Pune Warriors"/>
    <s v="Rising Pune Supergiants"/>
    <x v="20"/>
    <x v="16"/>
    <x v="15"/>
    <x v="10"/>
    <x v="0"/>
    <s v="N"/>
    <x v="1"/>
    <x v="1"/>
    <x v="0"/>
    <x v="0"/>
    <n v="5"/>
    <s v="Won By 5 Wickets"/>
    <s v="NA"/>
    <x v="144"/>
    <n v="5"/>
  </r>
  <r>
    <n v="598046"/>
    <s v="Mumbai"/>
    <d v="2013-05-05T00:00:00"/>
    <x v="9"/>
    <s v="Mumbai Indians"/>
    <s v="Mumbai Indians"/>
    <s v="Chennai Super Kings"/>
    <s v="Chennai Super Kings"/>
    <x v="16"/>
    <x v="2"/>
    <x v="4"/>
    <x v="4"/>
    <x v="0"/>
    <s v="N"/>
    <x v="4"/>
    <x v="4"/>
    <x v="1"/>
    <x v="1"/>
    <n v="60"/>
    <s v="Won By 60 Runs"/>
    <s v="NA"/>
    <x v="172"/>
    <n v="0"/>
  </r>
  <r>
    <n v="598044"/>
    <s v="Hyderabad"/>
    <d v="2013-05-04T00:00:00"/>
    <x v="9"/>
    <s v="Sunrisers Hyderabad"/>
    <s v="Sunrisers Hyderabad"/>
    <s v="Delhi Daredevils"/>
    <s v="Delhi Capitals"/>
    <x v="23"/>
    <x v="12"/>
    <x v="11"/>
    <x v="9"/>
    <x v="0"/>
    <s v="N"/>
    <x v="6"/>
    <x v="6"/>
    <x v="0"/>
    <x v="0"/>
    <n v="6"/>
    <s v="Won By 6 Wickets"/>
    <s v="NA"/>
    <x v="175"/>
    <n v="6"/>
  </r>
  <r>
    <n v="598043"/>
    <s v="Kolkata"/>
    <d v="2013-05-03T00:00:00"/>
    <x v="9"/>
    <s v="Kolkata Knight Riders"/>
    <s v="Kolkata Knight Riders"/>
    <s v="Rajasthan Royals"/>
    <s v="Rajasthan Royals"/>
    <x v="19"/>
    <x v="1"/>
    <x v="0"/>
    <x v="0"/>
    <x v="0"/>
    <s v="N"/>
    <x v="8"/>
    <x v="8"/>
    <x v="0"/>
    <x v="0"/>
    <n v="8"/>
    <s v="Won By 8 Wickets"/>
    <s v="NA"/>
    <x v="139"/>
    <n v="8"/>
  </r>
  <r>
    <n v="598042"/>
    <s v="Pune"/>
    <d v="2013-05-02T00:00:00"/>
    <x v="9"/>
    <s v="Pune Warriors"/>
    <s v="Rising Pune Supergiants"/>
    <s v="Royal Challengers Bangalore"/>
    <s v="Royal Challengers Bangalore"/>
    <x v="36"/>
    <x v="25"/>
    <x v="8"/>
    <x v="8"/>
    <x v="0"/>
    <s v="N"/>
    <x v="2"/>
    <x v="2"/>
    <x v="1"/>
    <x v="1"/>
    <n v="17"/>
    <s v="Won By 17 Runs"/>
    <s v="NA"/>
    <x v="75"/>
    <n v="0"/>
  </r>
  <r>
    <n v="598041"/>
    <s v="Chennai"/>
    <d v="2013-05-02T00:00:00"/>
    <x v="9"/>
    <s v="Chennai Super Kings"/>
    <s v="Chennai Super Kings"/>
    <s v="Kings XI Punjab"/>
    <s v="Punjab Kings"/>
    <x v="33"/>
    <x v="10"/>
    <x v="5"/>
    <x v="5"/>
    <x v="0"/>
    <s v="N"/>
    <x v="9"/>
    <x v="9"/>
    <x v="1"/>
    <x v="1"/>
    <n v="15"/>
    <s v="Won By 15 Runs"/>
    <s v="NA"/>
    <x v="132"/>
    <n v="0"/>
  </r>
  <r>
    <n v="598040"/>
    <s v="Raipur"/>
    <d v="2013-05-01T00:00:00"/>
    <x v="9"/>
    <s v="Delhi Daredevils"/>
    <s v="Delhi Capitals"/>
    <s v="Kolkata Knight Riders"/>
    <s v="Kolkata Knight Riders"/>
    <x v="29"/>
    <x v="21"/>
    <x v="7"/>
    <x v="7"/>
    <x v="0"/>
    <s v="N"/>
    <x v="12"/>
    <x v="12"/>
    <x v="0"/>
    <x v="0"/>
    <n v="7"/>
    <s v="Won By 7 Wickets"/>
    <s v="NA"/>
    <x v="23"/>
    <n v="7"/>
  </r>
  <r>
    <n v="598039"/>
    <s v="Hyderabad"/>
    <d v="2013-05-01T00:00:00"/>
    <x v="9"/>
    <s v="Sunrisers Hyderabad"/>
    <s v="Sunrisers Hyderabad"/>
    <s v="Mumbai Indians"/>
    <s v="Mumbai Indians"/>
    <x v="23"/>
    <x v="12"/>
    <x v="4"/>
    <x v="4"/>
    <x v="0"/>
    <s v="N"/>
    <x v="6"/>
    <x v="6"/>
    <x v="0"/>
    <x v="0"/>
    <n v="7"/>
    <s v="Won By 7 Wickets"/>
    <s v="NA"/>
    <x v="176"/>
    <n v="7"/>
  </r>
  <r>
    <n v="598038"/>
    <s v="Pune"/>
    <d v="2013-04-30T00:00:00"/>
    <x v="9"/>
    <s v="Pune Warriors"/>
    <s v="Rising Pune Supergiants"/>
    <s v="Chennai Super Kings"/>
    <s v="Chennai Super Kings"/>
    <x v="36"/>
    <x v="25"/>
    <x v="5"/>
    <x v="5"/>
    <x v="0"/>
    <s v="N"/>
    <x v="9"/>
    <x v="9"/>
    <x v="1"/>
    <x v="1"/>
    <n v="37"/>
    <s v="Won By 37 Runs"/>
    <s v="NA"/>
    <x v="99"/>
    <n v="0"/>
  </r>
  <r>
    <n v="598037"/>
    <s v="Mumbai"/>
    <d v="2013-04-29T00:00:00"/>
    <x v="9"/>
    <s v="Mumbai Indians"/>
    <s v="Mumbai Indians"/>
    <s v="Kings XI Punjab"/>
    <s v="Punjab Kings"/>
    <x v="16"/>
    <x v="2"/>
    <x v="4"/>
    <x v="4"/>
    <x v="0"/>
    <s v="N"/>
    <x v="4"/>
    <x v="4"/>
    <x v="1"/>
    <x v="1"/>
    <n v="4"/>
    <s v="Won By 4 Runs"/>
    <s v="NA"/>
    <x v="95"/>
    <n v="0"/>
  </r>
  <r>
    <n v="598036"/>
    <s v="Jaipur"/>
    <d v="2013-04-29T00:00:00"/>
    <x v="9"/>
    <s v="Rajasthan Royals"/>
    <s v="Rajasthan Royals"/>
    <s v="Royal Challengers Bangalore"/>
    <s v="Royal Challengers Bangalore"/>
    <x v="20"/>
    <x v="16"/>
    <x v="0"/>
    <x v="0"/>
    <x v="1"/>
    <s v="N"/>
    <x v="1"/>
    <x v="1"/>
    <x v="1"/>
    <x v="0"/>
    <n v="4"/>
    <s v="Won By 4 Wickets"/>
    <s v="NA"/>
    <x v="53"/>
    <n v="4"/>
  </r>
  <r>
    <n v="598034"/>
    <s v="Chennai"/>
    <d v="2013-04-28T00:00:00"/>
    <x v="9"/>
    <s v="Chennai Super Kings"/>
    <s v="Chennai Super Kings"/>
    <s v="Kolkata Knight Riders"/>
    <s v="Kolkata Knight Riders"/>
    <x v="33"/>
    <x v="10"/>
    <x v="7"/>
    <x v="7"/>
    <x v="1"/>
    <s v="N"/>
    <x v="9"/>
    <x v="9"/>
    <x v="0"/>
    <x v="1"/>
    <n v="14"/>
    <s v="Won By 14 Runs"/>
    <s v="NA"/>
    <x v="162"/>
    <n v="0"/>
  </r>
  <r>
    <n v="598035"/>
    <s v="Raipur"/>
    <d v="2013-04-28T00:00:00"/>
    <x v="9"/>
    <s v="Delhi Daredevils"/>
    <s v="Delhi Capitals"/>
    <s v="Pune Warriors"/>
    <s v="Rising Pune Supergiants"/>
    <x v="29"/>
    <x v="21"/>
    <x v="15"/>
    <x v="10"/>
    <x v="1"/>
    <s v="N"/>
    <x v="12"/>
    <x v="12"/>
    <x v="0"/>
    <x v="1"/>
    <n v="15"/>
    <s v="Won By 15 Runs"/>
    <s v="NA"/>
    <x v="23"/>
    <n v="0"/>
  </r>
  <r>
    <n v="598033"/>
    <s v="Mumbai"/>
    <d v="2013-04-27T00:00:00"/>
    <x v="9"/>
    <s v="Mumbai Indians"/>
    <s v="Mumbai Indians"/>
    <s v="Royal Challengers Bangalore"/>
    <s v="Royal Challengers Bangalore"/>
    <x v="16"/>
    <x v="2"/>
    <x v="4"/>
    <x v="4"/>
    <x v="0"/>
    <s v="N"/>
    <x v="4"/>
    <x v="4"/>
    <x v="1"/>
    <x v="1"/>
    <n v="58"/>
    <s v="Won By 58 Runs"/>
    <s v="NA"/>
    <x v="125"/>
    <n v="0"/>
  </r>
  <r>
    <n v="598032"/>
    <s v="Jaipur"/>
    <d v="2013-04-27T00:00:00"/>
    <x v="9"/>
    <s v="Rajasthan Royals"/>
    <s v="Rajasthan Royals"/>
    <s v="Sunrisers Hyderabad"/>
    <s v="Sunrisers Hyderabad"/>
    <x v="20"/>
    <x v="16"/>
    <x v="3"/>
    <x v="3"/>
    <x v="0"/>
    <s v="N"/>
    <x v="1"/>
    <x v="1"/>
    <x v="0"/>
    <x v="0"/>
    <n v="8"/>
    <s v="Won By 8 Wickets"/>
    <s v="NA"/>
    <x v="159"/>
    <n v="8"/>
  </r>
  <r>
    <n v="598031"/>
    <s v="Kolkata"/>
    <d v="2013-04-26T00:00:00"/>
    <x v="9"/>
    <s v="Kolkata Knight Riders"/>
    <s v="Kolkata Knight Riders"/>
    <s v="Kings XI Punjab"/>
    <s v="Punjab Kings"/>
    <x v="19"/>
    <x v="1"/>
    <x v="10"/>
    <x v="6"/>
    <x v="0"/>
    <s v="N"/>
    <x v="8"/>
    <x v="8"/>
    <x v="0"/>
    <x v="0"/>
    <n v="6"/>
    <s v="Won By 6 Wickets"/>
    <s v="NA"/>
    <x v="166"/>
    <n v="6"/>
  </r>
  <r>
    <n v="598030"/>
    <s v="Chennai"/>
    <d v="2013-04-25T00:00:00"/>
    <x v="9"/>
    <s v="Chennai Super Kings"/>
    <s v="Chennai Super Kings"/>
    <s v="Sunrisers Hyderabad"/>
    <s v="Sunrisers Hyderabad"/>
    <x v="33"/>
    <x v="10"/>
    <x v="3"/>
    <x v="3"/>
    <x v="0"/>
    <s v="N"/>
    <x v="9"/>
    <x v="9"/>
    <x v="0"/>
    <x v="0"/>
    <n v="5"/>
    <s v="Won By 5 Wickets"/>
    <s v="NA"/>
    <x v="99"/>
    <n v="5"/>
  </r>
  <r>
    <n v="598029"/>
    <s v="Kolkata"/>
    <d v="2013-04-24T00:00:00"/>
    <x v="9"/>
    <s v="Kolkata Knight Riders"/>
    <s v="Kolkata Knight Riders"/>
    <s v="Mumbai Indians"/>
    <s v="Mumbai Indians"/>
    <x v="19"/>
    <x v="1"/>
    <x v="7"/>
    <x v="7"/>
    <x v="0"/>
    <s v="N"/>
    <x v="4"/>
    <x v="4"/>
    <x v="0"/>
    <x v="0"/>
    <n v="5"/>
    <s v="Won By 5 Wickets"/>
    <s v="NA"/>
    <x v="125"/>
    <n v="5"/>
  </r>
  <r>
    <n v="598059"/>
    <s v="Delhi"/>
    <d v="2013-04-23T00:00:00"/>
    <x v="9"/>
    <s v="Delhi Daredevils"/>
    <s v="Delhi Capitals"/>
    <s v="Kings XI Punjab"/>
    <s v="Punjab Kings"/>
    <x v="25"/>
    <x v="18"/>
    <x v="10"/>
    <x v="6"/>
    <x v="1"/>
    <s v="N"/>
    <x v="10"/>
    <x v="10"/>
    <x v="1"/>
    <x v="0"/>
    <n v="5"/>
    <s v="Won By 5 Wickets"/>
    <s v="NA"/>
    <x v="177"/>
    <n v="5"/>
  </r>
  <r>
    <n v="598027"/>
    <s v="Bangalore"/>
    <d v="2013-04-23T00:00:00"/>
    <x v="9"/>
    <s v="Royal Challengers Bangalore"/>
    <s v="Royal Challengers Bangalore"/>
    <s v="Pune Warriors"/>
    <s v="Rising Pune Supergiants"/>
    <x v="24"/>
    <x v="15"/>
    <x v="15"/>
    <x v="10"/>
    <x v="1"/>
    <s v="N"/>
    <x v="2"/>
    <x v="2"/>
    <x v="0"/>
    <x v="1"/>
    <n v="130"/>
    <s v="Won By 130 Runs"/>
    <s v="NA"/>
    <x v="89"/>
    <n v="0"/>
  </r>
  <r>
    <n v="598026"/>
    <s v="Chennai"/>
    <d v="2013-04-22T00:00:00"/>
    <x v="9"/>
    <s v="Chennai Super Kings"/>
    <s v="Chennai Super Kings"/>
    <s v="Rajasthan Royals"/>
    <s v="Rajasthan Royals"/>
    <x v="33"/>
    <x v="10"/>
    <x v="0"/>
    <x v="0"/>
    <x v="0"/>
    <s v="N"/>
    <x v="9"/>
    <x v="9"/>
    <x v="0"/>
    <x v="0"/>
    <n v="5"/>
    <s v="Won By 5 Wickets"/>
    <s v="NA"/>
    <x v="162"/>
    <n v="5"/>
  </r>
  <r>
    <n v="598025"/>
    <s v="Chandigarh"/>
    <d v="2013-04-21T00:00:00"/>
    <x v="9"/>
    <s v="Kings XI Punjab"/>
    <s v="Punjab Kings"/>
    <s v="Pune Warriors"/>
    <s v="Rising Pune Supergiants"/>
    <x v="32"/>
    <x v="14"/>
    <x v="10"/>
    <x v="6"/>
    <x v="1"/>
    <s v="N"/>
    <x v="10"/>
    <x v="10"/>
    <x v="1"/>
    <x v="0"/>
    <n v="7"/>
    <s v="Won By 7 Wickets"/>
    <s v="NA"/>
    <x v="3"/>
    <n v="7"/>
  </r>
  <r>
    <n v="598024"/>
    <s v="Delhi"/>
    <d v="2013-04-21T00:00:00"/>
    <x v="9"/>
    <s v="Delhi Daredevils"/>
    <s v="Delhi Capitals"/>
    <s v="Mumbai Indians"/>
    <s v="Mumbai Indians"/>
    <x v="25"/>
    <x v="18"/>
    <x v="4"/>
    <x v="4"/>
    <x v="0"/>
    <s v="N"/>
    <x v="12"/>
    <x v="12"/>
    <x v="0"/>
    <x v="0"/>
    <n v="9"/>
    <s v="Won By 9 Wickets"/>
    <s v="NA"/>
    <x v="161"/>
    <n v="9"/>
  </r>
  <r>
    <n v="598023"/>
    <s v="Bangalore"/>
    <d v="2013-04-20T00:00:00"/>
    <x v="9"/>
    <s v="Royal Challengers Bangalore"/>
    <s v="Royal Challengers Bangalore"/>
    <s v="Rajasthan Royals"/>
    <s v="Rajasthan Royals"/>
    <x v="24"/>
    <x v="15"/>
    <x v="8"/>
    <x v="8"/>
    <x v="1"/>
    <s v="N"/>
    <x v="2"/>
    <x v="2"/>
    <x v="1"/>
    <x v="0"/>
    <n v="7"/>
    <s v="Won By 7 Wickets"/>
    <s v="NA"/>
    <x v="178"/>
    <n v="7"/>
  </r>
  <r>
    <n v="598022"/>
    <s v="Kolkata"/>
    <d v="2013-04-20T00:00:00"/>
    <x v="9"/>
    <s v="Kolkata Knight Riders"/>
    <s v="Kolkata Knight Riders"/>
    <s v="Chennai Super Kings"/>
    <s v="Chennai Super Kings"/>
    <x v="19"/>
    <x v="1"/>
    <x v="7"/>
    <x v="7"/>
    <x v="0"/>
    <s v="N"/>
    <x v="9"/>
    <x v="9"/>
    <x v="0"/>
    <x v="0"/>
    <n v="4"/>
    <s v="Won By 4 Wickets"/>
    <s v="NA"/>
    <x v="67"/>
    <n v="4"/>
  </r>
  <r>
    <n v="598021"/>
    <s v="Hyderabad"/>
    <d v="2013-04-19T00:00:00"/>
    <x v="9"/>
    <s v="Sunrisers Hyderabad"/>
    <s v="Sunrisers Hyderabad"/>
    <s v="Kings XI Punjab"/>
    <s v="Punjab Kings"/>
    <x v="23"/>
    <x v="12"/>
    <x v="10"/>
    <x v="6"/>
    <x v="0"/>
    <s v="N"/>
    <x v="6"/>
    <x v="6"/>
    <x v="0"/>
    <x v="0"/>
    <n v="5"/>
    <s v="Won By 5 Wickets"/>
    <s v="NA"/>
    <x v="179"/>
    <n v="5"/>
  </r>
  <r>
    <n v="598020"/>
    <s v="Delhi"/>
    <d v="2013-04-18T00:00:00"/>
    <x v="9"/>
    <s v="Delhi Daredevils"/>
    <s v="Delhi Capitals"/>
    <s v="Chennai Super Kings"/>
    <s v="Chennai Super Kings"/>
    <x v="25"/>
    <x v="18"/>
    <x v="5"/>
    <x v="5"/>
    <x v="0"/>
    <s v="N"/>
    <x v="9"/>
    <x v="9"/>
    <x v="1"/>
    <x v="1"/>
    <n v="86"/>
    <s v="Won By 86 Runs"/>
    <s v="NA"/>
    <x v="162"/>
    <n v="0"/>
  </r>
  <r>
    <n v="598019"/>
    <s v="Jaipur"/>
    <d v="2013-04-17T00:00:00"/>
    <x v="9"/>
    <s v="Rajasthan Royals"/>
    <s v="Rajasthan Royals"/>
    <s v="Mumbai Indians"/>
    <s v="Mumbai Indians"/>
    <x v="20"/>
    <x v="16"/>
    <x v="0"/>
    <x v="0"/>
    <x v="0"/>
    <s v="N"/>
    <x v="1"/>
    <x v="1"/>
    <x v="1"/>
    <x v="1"/>
    <n v="87"/>
    <s v="Won By 87 Runs"/>
    <s v="NA"/>
    <x v="144"/>
    <n v="0"/>
  </r>
  <r>
    <n v="598018"/>
    <s v="Pune"/>
    <d v="2013-04-17T00:00:00"/>
    <x v="9"/>
    <s v="Pune Warriors"/>
    <s v="Rising Pune Supergiants"/>
    <s v="Sunrisers Hyderabad"/>
    <s v="Sunrisers Hyderabad"/>
    <x v="21"/>
    <x v="5"/>
    <x v="15"/>
    <x v="10"/>
    <x v="1"/>
    <s v="N"/>
    <x v="6"/>
    <x v="6"/>
    <x v="0"/>
    <x v="1"/>
    <n v="11"/>
    <s v="Won By 11 Runs"/>
    <s v="NA"/>
    <x v="79"/>
    <n v="0"/>
  </r>
  <r>
    <n v="598016"/>
    <s v="Chandigarh"/>
    <d v="2013-04-16T00:00:00"/>
    <x v="9"/>
    <s v="Kings XI Punjab"/>
    <s v="Punjab Kings"/>
    <s v="Kolkata Knight Riders"/>
    <s v="Kolkata Knight Riders"/>
    <x v="32"/>
    <x v="14"/>
    <x v="7"/>
    <x v="7"/>
    <x v="1"/>
    <s v="N"/>
    <x v="10"/>
    <x v="10"/>
    <x v="0"/>
    <x v="1"/>
    <n v="4"/>
    <s v="Won By 4 Runs"/>
    <s v="NA"/>
    <x v="180"/>
    <n v="0"/>
  </r>
  <r>
    <n v="598017"/>
    <s v="Bangalore"/>
    <d v="2013-04-16T00:00:00"/>
    <x v="9"/>
    <s v="Royal Challengers Bangalore"/>
    <s v="Royal Challengers Bangalore"/>
    <s v="Delhi Daredevils"/>
    <s v="Delhi Capitals"/>
    <x v="24"/>
    <x v="15"/>
    <x v="8"/>
    <x v="8"/>
    <x v="1"/>
    <s v="Y"/>
    <x v="2"/>
    <x v="2"/>
    <x v="1"/>
    <x v="2"/>
    <s v="NA"/>
    <s v="Won By NA SuperOver"/>
    <s v="NA"/>
    <x v="7"/>
    <n v="0"/>
  </r>
  <r>
    <n v="598015"/>
    <s v="Chennai"/>
    <d v="2013-04-15T00:00:00"/>
    <x v="9"/>
    <s v="Chennai Super Kings"/>
    <s v="Chennai Super Kings"/>
    <s v="Pune Warriors"/>
    <s v="Rising Pune Supergiants"/>
    <x v="33"/>
    <x v="10"/>
    <x v="15"/>
    <x v="10"/>
    <x v="0"/>
    <s v="N"/>
    <x v="16"/>
    <x v="16"/>
    <x v="1"/>
    <x v="1"/>
    <n v="24"/>
    <s v="Won By 24 Runs"/>
    <s v="NA"/>
    <x v="104"/>
    <n v="0"/>
  </r>
  <r>
    <n v="598014"/>
    <s v="Jaipur"/>
    <d v="2013-04-14T00:00:00"/>
    <x v="9"/>
    <s v="Rajasthan Royals"/>
    <s v="Rajasthan Royals"/>
    <s v="Kings XI Punjab"/>
    <s v="Punjab Kings"/>
    <x v="20"/>
    <x v="16"/>
    <x v="0"/>
    <x v="0"/>
    <x v="1"/>
    <s v="N"/>
    <x v="1"/>
    <x v="1"/>
    <x v="1"/>
    <x v="0"/>
    <n v="6"/>
    <s v="Won By 6 Wickets"/>
    <s v="NA"/>
    <x v="159"/>
    <n v="6"/>
  </r>
  <r>
    <n v="598013"/>
    <s v="Kolkata"/>
    <d v="2013-04-14T00:00:00"/>
    <x v="9"/>
    <s v="Kolkata Knight Riders"/>
    <s v="Kolkata Knight Riders"/>
    <s v="Sunrisers Hyderabad"/>
    <s v="Sunrisers Hyderabad"/>
    <x v="19"/>
    <x v="1"/>
    <x v="7"/>
    <x v="7"/>
    <x v="0"/>
    <s v="N"/>
    <x v="8"/>
    <x v="8"/>
    <x v="1"/>
    <x v="1"/>
    <n v="48"/>
    <s v="Won By 48 Runs"/>
    <s v="NA"/>
    <x v="127"/>
    <n v="0"/>
  </r>
  <r>
    <n v="598012"/>
    <s v="Chennai"/>
    <d v="2013-04-13T00:00:00"/>
    <x v="9"/>
    <s v="Chennai Super Kings"/>
    <s v="Chennai Super Kings"/>
    <s v="Royal Challengers Bangalore"/>
    <s v="Royal Challengers Bangalore"/>
    <x v="33"/>
    <x v="10"/>
    <x v="5"/>
    <x v="5"/>
    <x v="1"/>
    <s v="N"/>
    <x v="9"/>
    <x v="9"/>
    <x v="1"/>
    <x v="0"/>
    <n v="4"/>
    <s v="Won By 4 Wickets"/>
    <s v="NA"/>
    <x v="67"/>
    <n v="4"/>
  </r>
  <r>
    <n v="598011"/>
    <s v="Mumbai"/>
    <d v="2013-04-13T00:00:00"/>
    <x v="9"/>
    <s v="Mumbai Indians"/>
    <s v="Mumbai Indians"/>
    <s v="Pune Warriors"/>
    <s v="Rising Pune Supergiants"/>
    <x v="16"/>
    <x v="2"/>
    <x v="4"/>
    <x v="4"/>
    <x v="0"/>
    <s v="N"/>
    <x v="4"/>
    <x v="4"/>
    <x v="1"/>
    <x v="1"/>
    <n v="41"/>
    <s v="Won By 41 Runs"/>
    <s v="NA"/>
    <x v="95"/>
    <n v="0"/>
  </r>
  <r>
    <n v="598010"/>
    <s v="Delhi"/>
    <d v="2013-04-12T00:00:00"/>
    <x v="9"/>
    <s v="Delhi Daredevils"/>
    <s v="Delhi Capitals"/>
    <s v="Sunrisers Hyderabad"/>
    <s v="Sunrisers Hyderabad"/>
    <x v="25"/>
    <x v="18"/>
    <x v="11"/>
    <x v="9"/>
    <x v="0"/>
    <s v="N"/>
    <x v="6"/>
    <x v="6"/>
    <x v="0"/>
    <x v="0"/>
    <n v="3"/>
    <s v="Won By 3 Wickets"/>
    <s v="NA"/>
    <x v="79"/>
    <n v="3"/>
  </r>
  <r>
    <n v="598009"/>
    <s v="Pune"/>
    <d v="2013-04-11T00:00:00"/>
    <x v="9"/>
    <s v="Pune Warriors"/>
    <s v="Rising Pune Supergiants"/>
    <s v="Rajasthan Royals"/>
    <s v="Rajasthan Royals"/>
    <x v="36"/>
    <x v="25"/>
    <x v="0"/>
    <x v="0"/>
    <x v="0"/>
    <s v="N"/>
    <x v="16"/>
    <x v="16"/>
    <x v="0"/>
    <x v="0"/>
    <n v="7"/>
    <s v="Won By 7 Wickets"/>
    <s v="NA"/>
    <x v="148"/>
    <n v="7"/>
  </r>
  <r>
    <n v="598008"/>
    <s v="Bangalore"/>
    <d v="2013-04-11T00:00:00"/>
    <x v="9"/>
    <s v="Royal Challengers Bangalore"/>
    <s v="Royal Challengers Bangalore"/>
    <s v="Kolkata Knight Riders"/>
    <s v="Kolkata Knight Riders"/>
    <x v="24"/>
    <x v="15"/>
    <x v="8"/>
    <x v="8"/>
    <x v="1"/>
    <s v="N"/>
    <x v="2"/>
    <x v="2"/>
    <x v="1"/>
    <x v="0"/>
    <n v="8"/>
    <s v="Won By 8 Wickets"/>
    <s v="NA"/>
    <x v="89"/>
    <n v="8"/>
  </r>
  <r>
    <n v="598007"/>
    <s v="Chandigarh"/>
    <d v="2013-04-10T00:00:00"/>
    <x v="9"/>
    <s v="Kings XI Punjab"/>
    <s v="Punjab Kings"/>
    <s v="Chennai Super Kings"/>
    <s v="Chennai Super Kings"/>
    <x v="32"/>
    <x v="14"/>
    <x v="5"/>
    <x v="5"/>
    <x v="1"/>
    <s v="N"/>
    <x v="9"/>
    <x v="9"/>
    <x v="1"/>
    <x v="0"/>
    <n v="10"/>
    <s v="Won By 10 Wickets"/>
    <s v="NA"/>
    <x v="162"/>
    <n v="10"/>
  </r>
  <r>
    <n v="598048"/>
    <s v="Bangalore"/>
    <d v="2013-04-09T00:00:00"/>
    <x v="9"/>
    <s v="Royal Challengers Bangalore"/>
    <s v="Royal Challengers Bangalore"/>
    <s v="Sunrisers Hyderabad"/>
    <s v="Sunrisers Hyderabad"/>
    <x v="24"/>
    <x v="15"/>
    <x v="3"/>
    <x v="3"/>
    <x v="0"/>
    <s v="N"/>
    <x v="2"/>
    <x v="2"/>
    <x v="0"/>
    <x v="0"/>
    <n v="7"/>
    <s v="Won By 7 Wickets"/>
    <s v="NA"/>
    <x v="7"/>
    <n v="7"/>
  </r>
  <r>
    <n v="598006"/>
    <s v="Mumbai"/>
    <d v="2013-04-09T00:00:00"/>
    <x v="9"/>
    <s v="Mumbai Indians"/>
    <s v="Mumbai Indians"/>
    <s v="Delhi Daredevils"/>
    <s v="Delhi Capitals"/>
    <x v="16"/>
    <x v="2"/>
    <x v="4"/>
    <x v="4"/>
    <x v="0"/>
    <s v="N"/>
    <x v="4"/>
    <x v="4"/>
    <x v="1"/>
    <x v="1"/>
    <n v="44"/>
    <s v="Won By 44 Runs"/>
    <s v="NA"/>
    <x v="42"/>
    <n v="0"/>
  </r>
  <r>
    <n v="598005"/>
    <s v="Jaipur"/>
    <d v="2013-04-08T00:00:00"/>
    <x v="9"/>
    <s v="Rajasthan Royals"/>
    <s v="Rajasthan Royals"/>
    <s v="Kolkata Knight Riders"/>
    <s v="Kolkata Knight Riders"/>
    <x v="20"/>
    <x v="16"/>
    <x v="7"/>
    <x v="7"/>
    <x v="1"/>
    <s v="N"/>
    <x v="1"/>
    <x v="1"/>
    <x v="0"/>
    <x v="1"/>
    <n v="19"/>
    <s v="Won By 19 Runs"/>
    <s v="NA"/>
    <x v="181"/>
    <n v="0"/>
  </r>
  <r>
    <n v="598004"/>
    <s v="Hyderabad"/>
    <d v="2013-04-07T00:00:00"/>
    <x v="9"/>
    <s v="Sunrisers Hyderabad"/>
    <s v="Sunrisers Hyderabad"/>
    <s v="Royal Challengers Bangalore"/>
    <s v="Royal Challengers Bangalore"/>
    <x v="23"/>
    <x v="12"/>
    <x v="8"/>
    <x v="8"/>
    <x v="0"/>
    <s v="Y"/>
    <x v="6"/>
    <x v="6"/>
    <x v="0"/>
    <x v="2"/>
    <s v="NA"/>
    <s v="Won By NA SuperOver"/>
    <s v="NA"/>
    <x v="179"/>
    <n v="0"/>
  </r>
  <r>
    <n v="598003"/>
    <s v="Pune"/>
    <d v="2013-04-07T00:00:00"/>
    <x v="9"/>
    <s v="Pune Warriors"/>
    <s v="Rising Pune Supergiants"/>
    <s v="Kings XI Punjab"/>
    <s v="Punjab Kings"/>
    <x v="36"/>
    <x v="25"/>
    <x v="15"/>
    <x v="10"/>
    <x v="0"/>
    <s v="N"/>
    <x v="10"/>
    <x v="10"/>
    <x v="0"/>
    <x v="0"/>
    <n v="8"/>
    <s v="Won By 8 Wickets"/>
    <s v="NA"/>
    <x v="147"/>
    <n v="8"/>
  </r>
  <r>
    <n v="598002"/>
    <s v="Chennai"/>
    <d v="2013-04-06T00:00:00"/>
    <x v="9"/>
    <s v="Chennai Super Kings"/>
    <s v="Chennai Super Kings"/>
    <s v="Mumbai Indians"/>
    <s v="Mumbai Indians"/>
    <x v="33"/>
    <x v="10"/>
    <x v="4"/>
    <x v="4"/>
    <x v="0"/>
    <s v="N"/>
    <x v="4"/>
    <x v="4"/>
    <x v="1"/>
    <x v="1"/>
    <n v="9"/>
    <s v="Won By 9 Runs"/>
    <s v="NA"/>
    <x v="65"/>
    <n v="0"/>
  </r>
  <r>
    <n v="598001"/>
    <s v="Delhi"/>
    <d v="2013-04-06T00:00:00"/>
    <x v="9"/>
    <s v="Delhi Daredevils"/>
    <s v="Delhi Capitals"/>
    <s v="Rajasthan Royals"/>
    <s v="Rajasthan Royals"/>
    <x v="25"/>
    <x v="18"/>
    <x v="0"/>
    <x v="0"/>
    <x v="0"/>
    <s v="N"/>
    <x v="1"/>
    <x v="1"/>
    <x v="1"/>
    <x v="1"/>
    <n v="5"/>
    <s v="Won By 5 Runs"/>
    <s v="NA"/>
    <x v="182"/>
    <n v="0"/>
  </r>
  <r>
    <n v="598000"/>
    <s v="Hyderabad"/>
    <d v="2013-04-05T00:00:00"/>
    <x v="9"/>
    <s v="Sunrisers Hyderabad"/>
    <s v="Sunrisers Hyderabad"/>
    <s v="Pune Warriors"/>
    <s v="Rising Pune Supergiants"/>
    <x v="23"/>
    <x v="12"/>
    <x v="15"/>
    <x v="10"/>
    <x v="1"/>
    <s v="N"/>
    <x v="6"/>
    <x v="6"/>
    <x v="0"/>
    <x v="1"/>
    <n v="22"/>
    <s v="Won By 22 Runs"/>
    <s v="NA"/>
    <x v="79"/>
    <n v="0"/>
  </r>
  <r>
    <n v="597999"/>
    <s v="Bangalore"/>
    <d v="2013-04-04T00:00:00"/>
    <x v="9"/>
    <s v="Royal Challengers Bangalore"/>
    <s v="Royal Challengers Bangalore"/>
    <s v="Mumbai Indians"/>
    <s v="Mumbai Indians"/>
    <x v="24"/>
    <x v="15"/>
    <x v="4"/>
    <x v="4"/>
    <x v="1"/>
    <s v="N"/>
    <x v="2"/>
    <x v="2"/>
    <x v="0"/>
    <x v="1"/>
    <n v="2"/>
    <s v="Won By 2 Runs"/>
    <s v="NA"/>
    <x v="89"/>
    <n v="0"/>
  </r>
  <r>
    <n v="597998"/>
    <s v="Kolkata"/>
    <d v="2013-04-03T00:00:00"/>
    <x v="9"/>
    <s v="Kolkata Knight Riders"/>
    <s v="Kolkata Knight Riders"/>
    <s v="Delhi Daredevils"/>
    <s v="Delhi Capitals"/>
    <x v="19"/>
    <x v="1"/>
    <x v="7"/>
    <x v="7"/>
    <x v="1"/>
    <s v="N"/>
    <x v="8"/>
    <x v="8"/>
    <x v="1"/>
    <x v="0"/>
    <n v="6"/>
    <s v="Won By 6 Wickets"/>
    <s v="NA"/>
    <x v="57"/>
    <n v="6"/>
  </r>
  <r>
    <n v="548381"/>
    <s v="Chennai"/>
    <d v="2012-05-27T00:00:00"/>
    <x v="10"/>
    <s v="Kolkata Knight Riders"/>
    <s v="Kolkata Knight Riders"/>
    <s v="Chennai Super Kings"/>
    <s v="Chennai Super Kings"/>
    <x v="33"/>
    <x v="10"/>
    <x v="5"/>
    <x v="5"/>
    <x v="0"/>
    <s v="N"/>
    <x v="8"/>
    <x v="8"/>
    <x v="0"/>
    <x v="0"/>
    <n v="5"/>
    <s v="Won By 5 Wickets"/>
    <s v="NA"/>
    <x v="183"/>
    <n v="5"/>
  </r>
  <r>
    <n v="548380"/>
    <s v="Chennai"/>
    <d v="2012-05-25T00:00:00"/>
    <x v="10"/>
    <s v="Delhi Daredevils"/>
    <s v="Delhi Capitals"/>
    <s v="Chennai Super Kings"/>
    <s v="Chennai Super Kings"/>
    <x v="33"/>
    <x v="10"/>
    <x v="11"/>
    <x v="9"/>
    <x v="1"/>
    <s v="N"/>
    <x v="9"/>
    <x v="9"/>
    <x v="0"/>
    <x v="1"/>
    <n v="86"/>
    <s v="Won By 86 Runs"/>
    <s v="NA"/>
    <x v="165"/>
    <n v="0"/>
  </r>
  <r>
    <n v="548379"/>
    <s v="Bangalore"/>
    <d v="2012-05-23T00:00:00"/>
    <x v="10"/>
    <s v="Chennai Super Kings"/>
    <s v="Chennai Super Kings"/>
    <s v="Mumbai Indians"/>
    <s v="Mumbai Indians"/>
    <x v="24"/>
    <x v="15"/>
    <x v="4"/>
    <x v="4"/>
    <x v="1"/>
    <s v="N"/>
    <x v="9"/>
    <x v="9"/>
    <x v="0"/>
    <x v="1"/>
    <n v="38"/>
    <s v="Won By 38 Runs"/>
    <s v="NA"/>
    <x v="99"/>
    <n v="0"/>
  </r>
  <r>
    <n v="548378"/>
    <s v="Pune"/>
    <d v="2012-05-22T00:00:00"/>
    <x v="10"/>
    <s v="Delhi Daredevils"/>
    <s v="Delhi Capitals"/>
    <s v="Kolkata Knight Riders"/>
    <s v="Kolkata Knight Riders"/>
    <x v="36"/>
    <x v="25"/>
    <x v="7"/>
    <x v="7"/>
    <x v="0"/>
    <s v="N"/>
    <x v="8"/>
    <x v="8"/>
    <x v="1"/>
    <x v="1"/>
    <n v="18"/>
    <s v="Won By 18 Runs"/>
    <s v="NA"/>
    <x v="139"/>
    <n v="0"/>
  </r>
  <r>
    <n v="548377"/>
    <s v="Jaipur"/>
    <d v="2012-05-20T00:00:00"/>
    <x v="10"/>
    <s v="Rajasthan Royals"/>
    <s v="Rajasthan Royals"/>
    <s v="Mumbai Indians"/>
    <s v="Mumbai Indians"/>
    <x v="20"/>
    <x v="16"/>
    <x v="0"/>
    <x v="0"/>
    <x v="0"/>
    <s v="N"/>
    <x v="4"/>
    <x v="4"/>
    <x v="0"/>
    <x v="0"/>
    <n v="10"/>
    <s v="Won By 10 Wickets"/>
    <s v="NA"/>
    <x v="125"/>
    <n v="10"/>
  </r>
  <r>
    <n v="548376"/>
    <s v="Hyderabad"/>
    <d v="2012-05-20T00:00:00"/>
    <x v="10"/>
    <s v="Deccan Chargers"/>
    <s v="Delhi Capitals"/>
    <s v="Royal Challengers Bangalore"/>
    <s v="Royal Challengers Bangalore"/>
    <x v="23"/>
    <x v="12"/>
    <x v="8"/>
    <x v="8"/>
    <x v="1"/>
    <s v="N"/>
    <x v="17"/>
    <x v="17"/>
    <x v="0"/>
    <x v="1"/>
    <n v="9"/>
    <s v="Won By 9 Runs"/>
    <s v="NA"/>
    <x v="163"/>
    <n v="0"/>
  </r>
  <r>
    <n v="548375"/>
    <s v="Pune"/>
    <d v="2012-05-19T00:00:00"/>
    <x v="10"/>
    <s v="Pune Warriors"/>
    <s v="Rising Pune Supergiants"/>
    <s v="Kolkata Knight Riders"/>
    <s v="Kolkata Knight Riders"/>
    <x v="36"/>
    <x v="25"/>
    <x v="7"/>
    <x v="7"/>
    <x v="0"/>
    <s v="N"/>
    <x v="8"/>
    <x v="8"/>
    <x v="1"/>
    <x v="1"/>
    <n v="34"/>
    <s v="Won By 34 Runs"/>
    <s v="NA"/>
    <x v="184"/>
    <n v="0"/>
  </r>
  <r>
    <n v="548374"/>
    <s v="Dharamsala"/>
    <d v="2012-05-19T00:00:00"/>
    <x v="10"/>
    <s v="Kings XI Punjab"/>
    <s v="Punjab Kings"/>
    <s v="Delhi Daredevils"/>
    <s v="Delhi Capitals"/>
    <x v="37"/>
    <x v="26"/>
    <x v="11"/>
    <x v="9"/>
    <x v="1"/>
    <s v="N"/>
    <x v="12"/>
    <x v="12"/>
    <x v="1"/>
    <x v="0"/>
    <n v="6"/>
    <s v="Won By 6 Wickets"/>
    <s v="NA"/>
    <x v="51"/>
    <n v="6"/>
  </r>
  <r>
    <n v="548373"/>
    <s v="Hyderabad"/>
    <d v="2012-05-18T00:00:00"/>
    <x v="10"/>
    <s v="Deccan Chargers"/>
    <s v="Delhi Capitals"/>
    <s v="Rajasthan Royals"/>
    <s v="Rajasthan Royals"/>
    <x v="23"/>
    <x v="12"/>
    <x v="0"/>
    <x v="0"/>
    <x v="0"/>
    <s v="N"/>
    <x v="17"/>
    <x v="17"/>
    <x v="0"/>
    <x v="0"/>
    <n v="5"/>
    <s v="Won By 5 Wickets"/>
    <s v="NA"/>
    <x v="163"/>
    <n v="5"/>
  </r>
  <r>
    <n v="548371"/>
    <s v="Dharamsala"/>
    <d v="2012-05-17T00:00:00"/>
    <x v="10"/>
    <s v="Kings XI Punjab"/>
    <s v="Punjab Kings"/>
    <s v="Chennai Super Kings"/>
    <s v="Chennai Super Kings"/>
    <x v="37"/>
    <x v="26"/>
    <x v="10"/>
    <x v="6"/>
    <x v="1"/>
    <s v="N"/>
    <x v="10"/>
    <x v="10"/>
    <x v="1"/>
    <x v="0"/>
    <n v="6"/>
    <s v="Won By 6 Wickets"/>
    <s v="NA"/>
    <x v="171"/>
    <n v="6"/>
  </r>
  <r>
    <n v="548372"/>
    <s v="Delhi"/>
    <d v="2012-05-17T00:00:00"/>
    <x v="10"/>
    <s v="Delhi Daredevils"/>
    <s v="Delhi Capitals"/>
    <s v="Royal Challengers Bangalore"/>
    <s v="Royal Challengers Bangalore"/>
    <x v="25"/>
    <x v="18"/>
    <x v="11"/>
    <x v="9"/>
    <x v="1"/>
    <s v="N"/>
    <x v="2"/>
    <x v="2"/>
    <x v="0"/>
    <x v="1"/>
    <n v="21"/>
    <s v="Won By 21 Runs"/>
    <s v="NA"/>
    <x v="89"/>
    <n v="0"/>
  </r>
  <r>
    <n v="548370"/>
    <s v="Mumbai"/>
    <d v="2012-05-16T00:00:00"/>
    <x v="10"/>
    <s v="Mumbai Indians"/>
    <s v="Mumbai Indians"/>
    <s v="Kolkata Knight Riders"/>
    <s v="Kolkata Knight Riders"/>
    <x v="16"/>
    <x v="2"/>
    <x v="4"/>
    <x v="4"/>
    <x v="1"/>
    <s v="N"/>
    <x v="8"/>
    <x v="8"/>
    <x v="0"/>
    <x v="1"/>
    <n v="32"/>
    <s v="Won By 32 Runs"/>
    <s v="NA"/>
    <x v="57"/>
    <n v="0"/>
  </r>
  <r>
    <n v="548369"/>
    <s v="Delhi"/>
    <d v="2012-05-15T00:00:00"/>
    <x v="10"/>
    <s v="Delhi Daredevils"/>
    <s v="Delhi Capitals"/>
    <s v="Kings XI Punjab"/>
    <s v="Punjab Kings"/>
    <x v="25"/>
    <x v="18"/>
    <x v="10"/>
    <x v="6"/>
    <x v="0"/>
    <s v="N"/>
    <x v="12"/>
    <x v="12"/>
    <x v="0"/>
    <x v="0"/>
    <n v="5"/>
    <s v="Won By 5 Wickets"/>
    <s v="NA"/>
    <x v="51"/>
    <n v="5"/>
  </r>
  <r>
    <n v="548368"/>
    <s v="Kolkata"/>
    <d v="2012-05-14T00:00:00"/>
    <x v="10"/>
    <s v="Kolkata Knight Riders"/>
    <s v="Kolkata Knight Riders"/>
    <s v="Chennai Super Kings"/>
    <s v="Chennai Super Kings"/>
    <x v="19"/>
    <x v="1"/>
    <x v="5"/>
    <x v="5"/>
    <x v="1"/>
    <s v="N"/>
    <x v="9"/>
    <x v="9"/>
    <x v="1"/>
    <x v="0"/>
    <n v="5"/>
    <s v="Won By 5 Wickets"/>
    <s v="NA"/>
    <x v="162"/>
    <n v="5"/>
  </r>
  <r>
    <n v="548367"/>
    <s v="Bangalore"/>
    <d v="2012-05-14T00:00:00"/>
    <x v="10"/>
    <s v="Royal Challengers Bangalore"/>
    <s v="Royal Challengers Bangalore"/>
    <s v="Mumbai Indians"/>
    <s v="Mumbai Indians"/>
    <x v="24"/>
    <x v="15"/>
    <x v="4"/>
    <x v="4"/>
    <x v="1"/>
    <s v="N"/>
    <x v="4"/>
    <x v="4"/>
    <x v="1"/>
    <x v="0"/>
    <n v="5"/>
    <s v="Won By 5 Wickets"/>
    <s v="NA"/>
    <x v="96"/>
    <n v="5"/>
  </r>
  <r>
    <n v="548366"/>
    <s v="Chandigarh"/>
    <d v="2012-05-13T00:00:00"/>
    <x v="10"/>
    <s v="Kings XI Punjab"/>
    <s v="Punjab Kings"/>
    <s v="Deccan Chargers"/>
    <s v="Delhi Capitals"/>
    <x v="32"/>
    <x v="14"/>
    <x v="16"/>
    <x v="9"/>
    <x v="0"/>
    <s v="N"/>
    <x v="10"/>
    <x v="10"/>
    <x v="0"/>
    <x v="0"/>
    <n v="4"/>
    <s v="Won By 4 Wickets"/>
    <s v="NA"/>
    <x v="185"/>
    <n v="4"/>
  </r>
  <r>
    <n v="548365"/>
    <s v="Jaipur"/>
    <d v="2012-05-13T00:00:00"/>
    <x v="10"/>
    <s v="Rajasthan Royals"/>
    <s v="Rajasthan Royals"/>
    <s v="Pune Warriors"/>
    <s v="Rising Pune Supergiants"/>
    <x v="20"/>
    <x v="16"/>
    <x v="0"/>
    <x v="0"/>
    <x v="0"/>
    <s v="N"/>
    <x v="1"/>
    <x v="1"/>
    <x v="1"/>
    <x v="1"/>
    <n v="45"/>
    <s v="Won By 45 Runs"/>
    <s v="NA"/>
    <x v="186"/>
    <n v="0"/>
  </r>
  <r>
    <n v="548364"/>
    <s v="Chennai"/>
    <d v="2012-05-12T00:00:00"/>
    <x v="10"/>
    <s v="Chennai Super Kings"/>
    <s v="Chennai Super Kings"/>
    <s v="Delhi Daredevils"/>
    <s v="Delhi Capitals"/>
    <x v="33"/>
    <x v="10"/>
    <x v="5"/>
    <x v="5"/>
    <x v="1"/>
    <s v="N"/>
    <x v="9"/>
    <x v="9"/>
    <x v="1"/>
    <x v="0"/>
    <n v="9"/>
    <s v="Won By 9 Wickets"/>
    <s v="NA"/>
    <x v="187"/>
    <n v="9"/>
  </r>
  <r>
    <n v="548363"/>
    <s v="Kolkata"/>
    <d v="2012-05-12T00:00:00"/>
    <x v="10"/>
    <s v="Kolkata Knight Riders"/>
    <s v="Kolkata Knight Riders"/>
    <s v="Mumbai Indians"/>
    <s v="Mumbai Indians"/>
    <x v="19"/>
    <x v="1"/>
    <x v="4"/>
    <x v="4"/>
    <x v="0"/>
    <s v="N"/>
    <x v="4"/>
    <x v="4"/>
    <x v="1"/>
    <x v="1"/>
    <n v="27"/>
    <s v="Won By 27 Runs"/>
    <s v="NA"/>
    <x v="95"/>
    <n v="0"/>
  </r>
  <r>
    <n v="548362"/>
    <s v="Pune"/>
    <d v="2012-05-11T00:00:00"/>
    <x v="10"/>
    <s v="Pune Warriors"/>
    <s v="Rising Pune Supergiants"/>
    <s v="Royal Challengers Bangalore"/>
    <s v="Royal Challengers Bangalore"/>
    <x v="36"/>
    <x v="25"/>
    <x v="15"/>
    <x v="10"/>
    <x v="1"/>
    <s v="N"/>
    <x v="2"/>
    <x v="2"/>
    <x v="0"/>
    <x v="1"/>
    <n v="35"/>
    <s v="Won By 35 Runs"/>
    <s v="NA"/>
    <x v="89"/>
    <n v="0"/>
  </r>
  <r>
    <n v="548361"/>
    <s v="Jaipur"/>
    <d v="2012-05-10T00:00:00"/>
    <x v="10"/>
    <s v="Rajasthan Royals"/>
    <s v="Rajasthan Royals"/>
    <s v="Chennai Super Kings"/>
    <s v="Chennai Super Kings"/>
    <x v="20"/>
    <x v="16"/>
    <x v="5"/>
    <x v="5"/>
    <x v="1"/>
    <s v="N"/>
    <x v="9"/>
    <x v="9"/>
    <x v="1"/>
    <x v="0"/>
    <n v="4"/>
    <s v="Won By 4 Wickets"/>
    <s v="NA"/>
    <x v="187"/>
    <n v="4"/>
  </r>
  <r>
    <n v="548329"/>
    <s v="Hyderabad"/>
    <d v="2012-05-10T00:00:00"/>
    <x v="10"/>
    <s v="Deccan Chargers"/>
    <s v="Delhi Capitals"/>
    <s v="Delhi Daredevils"/>
    <s v="Delhi Capitals"/>
    <x v="23"/>
    <x v="12"/>
    <x v="16"/>
    <x v="9"/>
    <x v="0"/>
    <s v="N"/>
    <x v="12"/>
    <x v="12"/>
    <x v="0"/>
    <x v="0"/>
    <n v="9"/>
    <s v="Won By 9 Wickets"/>
    <s v="NA"/>
    <x v="23"/>
    <n v="9"/>
  </r>
  <r>
    <n v="548360"/>
    <s v="Mumbai"/>
    <d v="2012-05-09T00:00:00"/>
    <x v="10"/>
    <s v="Mumbai Indians"/>
    <s v="Mumbai Indians"/>
    <s v="Royal Challengers Bangalore"/>
    <s v="Royal Challengers Bangalore"/>
    <x v="16"/>
    <x v="2"/>
    <x v="8"/>
    <x v="8"/>
    <x v="1"/>
    <s v="N"/>
    <x v="2"/>
    <x v="2"/>
    <x v="1"/>
    <x v="0"/>
    <n v="9"/>
    <s v="Won By 9 Wickets"/>
    <s v="NA"/>
    <x v="89"/>
    <n v="9"/>
  </r>
  <r>
    <n v="548359"/>
    <s v="Hyderabad"/>
    <d v="2012-05-08T00:00:00"/>
    <x v="10"/>
    <s v="Deccan Chargers"/>
    <s v="Delhi Capitals"/>
    <s v="Kings XI Punjab"/>
    <s v="Punjab Kings"/>
    <x v="23"/>
    <x v="12"/>
    <x v="16"/>
    <x v="9"/>
    <x v="1"/>
    <s v="N"/>
    <x v="10"/>
    <x v="10"/>
    <x v="0"/>
    <x v="1"/>
    <n v="25"/>
    <s v="Won By 25 Runs"/>
    <s v="NA"/>
    <x v="152"/>
    <n v="0"/>
  </r>
  <r>
    <n v="548358"/>
    <s v="Pune"/>
    <d v="2012-05-08T00:00:00"/>
    <x v="10"/>
    <s v="Pune Warriors"/>
    <s v="Rising Pune Supergiants"/>
    <s v="Rajasthan Royals"/>
    <s v="Rajasthan Royals"/>
    <x v="36"/>
    <x v="25"/>
    <x v="15"/>
    <x v="10"/>
    <x v="0"/>
    <s v="N"/>
    <x v="1"/>
    <x v="1"/>
    <x v="0"/>
    <x v="0"/>
    <n v="7"/>
    <s v="Won By 7 Wickets"/>
    <s v="NA"/>
    <x v="93"/>
    <n v="7"/>
  </r>
  <r>
    <n v="548357"/>
    <s v="Delhi"/>
    <d v="2012-05-07T00:00:00"/>
    <x v="10"/>
    <s v="Delhi Daredevils"/>
    <s v="Delhi Capitals"/>
    <s v="Kolkata Knight Riders"/>
    <s v="Kolkata Knight Riders"/>
    <x v="25"/>
    <x v="18"/>
    <x v="11"/>
    <x v="9"/>
    <x v="0"/>
    <s v="N"/>
    <x v="8"/>
    <x v="8"/>
    <x v="0"/>
    <x v="0"/>
    <n v="6"/>
    <s v="Won By 6 Wickets"/>
    <s v="NA"/>
    <x v="166"/>
    <n v="6"/>
  </r>
  <r>
    <n v="548356"/>
    <s v="Bangalore"/>
    <d v="2012-05-06T00:00:00"/>
    <x v="10"/>
    <s v="Royal Challengers Bangalore"/>
    <s v="Royal Challengers Bangalore"/>
    <s v="Deccan Chargers"/>
    <s v="Delhi Capitals"/>
    <x v="24"/>
    <x v="15"/>
    <x v="8"/>
    <x v="8"/>
    <x v="1"/>
    <s v="N"/>
    <x v="2"/>
    <x v="2"/>
    <x v="1"/>
    <x v="0"/>
    <n v="5"/>
    <s v="Won By 5 Wickets"/>
    <s v="NA"/>
    <x v="75"/>
    <n v="5"/>
  </r>
  <r>
    <n v="548355"/>
    <s v="Mumbai"/>
    <d v="2012-05-06T00:00:00"/>
    <x v="10"/>
    <s v="Mumbai Indians"/>
    <s v="Mumbai Indians"/>
    <s v="Chennai Super Kings"/>
    <s v="Chennai Super Kings"/>
    <x v="16"/>
    <x v="2"/>
    <x v="4"/>
    <x v="4"/>
    <x v="1"/>
    <s v="N"/>
    <x v="4"/>
    <x v="4"/>
    <x v="1"/>
    <x v="0"/>
    <n v="2"/>
    <s v="Won By 2 Wickets"/>
    <s v="NA"/>
    <x v="125"/>
    <n v="2"/>
  </r>
  <r>
    <n v="548354"/>
    <s v="Chandigarh"/>
    <d v="2012-05-05T00:00:00"/>
    <x v="10"/>
    <s v="Kings XI Punjab"/>
    <s v="Punjab Kings"/>
    <s v="Rajasthan Royals"/>
    <s v="Rajasthan Royals"/>
    <x v="32"/>
    <x v="14"/>
    <x v="0"/>
    <x v="0"/>
    <x v="0"/>
    <s v="N"/>
    <x v="1"/>
    <x v="1"/>
    <x v="1"/>
    <x v="1"/>
    <n v="43"/>
    <s v="Won By 43 Runs"/>
    <s v="NA"/>
    <x v="93"/>
    <n v="0"/>
  </r>
  <r>
    <n v="548353"/>
    <s v="Kolkata"/>
    <d v="2012-05-05T00:00:00"/>
    <x v="10"/>
    <s v="Kolkata Knight Riders"/>
    <s v="Kolkata Knight Riders"/>
    <s v="Pune Warriors"/>
    <s v="Rising Pune Supergiants"/>
    <x v="19"/>
    <x v="1"/>
    <x v="7"/>
    <x v="7"/>
    <x v="0"/>
    <s v="N"/>
    <x v="8"/>
    <x v="8"/>
    <x v="1"/>
    <x v="1"/>
    <n v="7"/>
    <s v="Won By 7 Runs"/>
    <s v="NA"/>
    <x v="57"/>
    <n v="0"/>
  </r>
  <r>
    <n v="548352"/>
    <s v="Chennai"/>
    <d v="2012-05-04T00:00:00"/>
    <x v="10"/>
    <s v="Chennai Super Kings"/>
    <s v="Chennai Super Kings"/>
    <s v="Deccan Chargers"/>
    <s v="Delhi Capitals"/>
    <x v="33"/>
    <x v="10"/>
    <x v="5"/>
    <x v="5"/>
    <x v="0"/>
    <s v="N"/>
    <x v="9"/>
    <x v="9"/>
    <x v="1"/>
    <x v="1"/>
    <n v="10"/>
    <s v="Won By 10 Runs"/>
    <s v="NA"/>
    <x v="132"/>
    <n v="0"/>
  </r>
  <r>
    <n v="548351"/>
    <s v="Pune"/>
    <d v="2012-05-03T00:00:00"/>
    <x v="10"/>
    <s v="Pune Warriors"/>
    <s v="Rising Pune Supergiants"/>
    <s v="Mumbai Indians"/>
    <s v="Mumbai Indians"/>
    <x v="36"/>
    <x v="25"/>
    <x v="4"/>
    <x v="4"/>
    <x v="0"/>
    <s v="N"/>
    <x v="4"/>
    <x v="4"/>
    <x v="1"/>
    <x v="1"/>
    <n v="1"/>
    <s v="Won By 1 Runs"/>
    <s v="NA"/>
    <x v="105"/>
    <n v="0"/>
  </r>
  <r>
    <n v="548350"/>
    <s v="Bangalore"/>
    <d v="2012-05-02T00:00:00"/>
    <x v="10"/>
    <s v="Royal Challengers Bangalore"/>
    <s v="Royal Challengers Bangalore"/>
    <s v="Kings XI Punjab"/>
    <s v="Punjab Kings"/>
    <x v="24"/>
    <x v="15"/>
    <x v="10"/>
    <x v="6"/>
    <x v="1"/>
    <s v="N"/>
    <x v="10"/>
    <x v="10"/>
    <x v="1"/>
    <x v="0"/>
    <n v="4"/>
    <s v="Won By 4 Wickets"/>
    <s v="NA"/>
    <x v="169"/>
    <n v="4"/>
  </r>
  <r>
    <n v="548349"/>
    <s v="Jaipur"/>
    <d v="2012-05-01T00:00:00"/>
    <x v="10"/>
    <s v="Rajasthan Royals"/>
    <s v="Rajasthan Royals"/>
    <s v="Delhi Daredevils"/>
    <s v="Delhi Capitals"/>
    <x v="20"/>
    <x v="16"/>
    <x v="0"/>
    <x v="0"/>
    <x v="0"/>
    <s v="N"/>
    <x v="12"/>
    <x v="12"/>
    <x v="0"/>
    <x v="0"/>
    <n v="6"/>
    <s v="Won By 6 Wickets"/>
    <s v="NA"/>
    <x v="149"/>
    <n v="6"/>
  </r>
  <r>
    <n v="548348"/>
    <s v="Cuttack"/>
    <d v="2012-05-01T00:00:00"/>
    <x v="10"/>
    <s v="Deccan Chargers"/>
    <s v="Delhi Capitals"/>
    <s v="Pune Warriors"/>
    <s v="Rising Pune Supergiants"/>
    <x v="35"/>
    <x v="24"/>
    <x v="16"/>
    <x v="9"/>
    <x v="0"/>
    <s v="N"/>
    <x v="17"/>
    <x v="17"/>
    <x v="1"/>
    <x v="1"/>
    <n v="13"/>
    <s v="Won By 13 Runs"/>
    <s v="NA"/>
    <x v="188"/>
    <n v="0"/>
  </r>
  <r>
    <n v="548347"/>
    <s v="Chennai"/>
    <d v="2012-04-30T00:00:00"/>
    <x v="10"/>
    <s v="Chennai Super Kings"/>
    <s v="Chennai Super Kings"/>
    <s v="Kolkata Knight Riders"/>
    <s v="Kolkata Knight Riders"/>
    <x v="33"/>
    <x v="10"/>
    <x v="5"/>
    <x v="5"/>
    <x v="0"/>
    <s v="N"/>
    <x v="8"/>
    <x v="8"/>
    <x v="0"/>
    <x v="0"/>
    <n v="5"/>
    <s v="Won By 5 Wickets"/>
    <s v="NA"/>
    <x v="127"/>
    <n v="5"/>
  </r>
  <r>
    <n v="548346"/>
    <s v="Mumbai"/>
    <d v="2012-04-29T00:00:00"/>
    <x v="10"/>
    <s v="Mumbai Indians"/>
    <s v="Mumbai Indians"/>
    <s v="Deccan Chargers"/>
    <s v="Delhi Capitals"/>
    <x v="16"/>
    <x v="2"/>
    <x v="4"/>
    <x v="4"/>
    <x v="1"/>
    <s v="N"/>
    <x v="4"/>
    <x v="4"/>
    <x v="1"/>
    <x v="0"/>
    <n v="5"/>
    <s v="Won By 5 Wickets"/>
    <s v="NA"/>
    <x v="163"/>
    <n v="5"/>
  </r>
  <r>
    <n v="548345"/>
    <s v="Delhi"/>
    <d v="2012-04-29T00:00:00"/>
    <x v="10"/>
    <s v="Delhi Daredevils"/>
    <s v="Delhi Capitals"/>
    <s v="Rajasthan Royals"/>
    <s v="Rajasthan Royals"/>
    <x v="25"/>
    <x v="18"/>
    <x v="11"/>
    <x v="9"/>
    <x v="0"/>
    <s v="N"/>
    <x v="12"/>
    <x v="12"/>
    <x v="1"/>
    <x v="1"/>
    <n v="1"/>
    <s v="Won By 1 Runs"/>
    <s v="NA"/>
    <x v="161"/>
    <n v="0"/>
  </r>
  <r>
    <n v="548344"/>
    <s v="Kolkata"/>
    <d v="2012-04-28T00:00:00"/>
    <x v="10"/>
    <s v="Kolkata Knight Riders"/>
    <s v="Kolkata Knight Riders"/>
    <s v="Royal Challengers Bangalore"/>
    <s v="Royal Challengers Bangalore"/>
    <x v="19"/>
    <x v="1"/>
    <x v="7"/>
    <x v="7"/>
    <x v="0"/>
    <s v="N"/>
    <x v="8"/>
    <x v="8"/>
    <x v="1"/>
    <x v="1"/>
    <n v="47"/>
    <s v="Won By 47 Runs"/>
    <s v="NA"/>
    <x v="127"/>
    <n v="0"/>
  </r>
  <r>
    <n v="548343"/>
    <s v="Chennai"/>
    <d v="2012-04-28T00:00:00"/>
    <x v="10"/>
    <s v="Chennai Super Kings"/>
    <s v="Chennai Super Kings"/>
    <s v="Kings XI Punjab"/>
    <s v="Punjab Kings"/>
    <x v="33"/>
    <x v="10"/>
    <x v="10"/>
    <x v="6"/>
    <x v="0"/>
    <s v="N"/>
    <x v="10"/>
    <x v="10"/>
    <x v="1"/>
    <x v="1"/>
    <n v="7"/>
    <s v="Won By 7 Runs"/>
    <s v="NA"/>
    <x v="152"/>
    <n v="0"/>
  </r>
  <r>
    <n v="548342"/>
    <s v="Delhi"/>
    <d v="2012-04-27T00:00:00"/>
    <x v="10"/>
    <s v="Delhi Daredevils"/>
    <s v="Delhi Capitals"/>
    <s v="Mumbai Indians"/>
    <s v="Mumbai Indians"/>
    <x v="25"/>
    <x v="18"/>
    <x v="4"/>
    <x v="4"/>
    <x v="1"/>
    <s v="N"/>
    <x v="12"/>
    <x v="12"/>
    <x v="0"/>
    <x v="1"/>
    <n v="37"/>
    <s v="Won By 37 Runs"/>
    <s v="NA"/>
    <x v="161"/>
    <n v="0"/>
  </r>
  <r>
    <n v="548341"/>
    <s v="Pune"/>
    <d v="2012-04-26T00:00:00"/>
    <x v="10"/>
    <s v="Pune Warriors"/>
    <s v="Rising Pune Supergiants"/>
    <s v="Deccan Chargers"/>
    <s v="Delhi Capitals"/>
    <x v="36"/>
    <x v="25"/>
    <x v="16"/>
    <x v="9"/>
    <x v="0"/>
    <s v="N"/>
    <x v="17"/>
    <x v="17"/>
    <x v="1"/>
    <x v="1"/>
    <n v="18"/>
    <s v="Won By 18 Runs"/>
    <s v="NA"/>
    <x v="189"/>
    <n v="0"/>
  </r>
  <r>
    <n v="548339"/>
    <s v="Chandigarh"/>
    <d v="2012-04-25T00:00:00"/>
    <x v="10"/>
    <s v="Kings XI Punjab"/>
    <s v="Punjab Kings"/>
    <s v="Mumbai Indians"/>
    <s v="Mumbai Indians"/>
    <x v="32"/>
    <x v="14"/>
    <x v="10"/>
    <x v="6"/>
    <x v="0"/>
    <s v="N"/>
    <x v="4"/>
    <x v="4"/>
    <x v="0"/>
    <x v="0"/>
    <n v="4"/>
    <s v="Won By 4 Wickets"/>
    <s v="NA"/>
    <x v="96"/>
    <n v="4"/>
  </r>
  <r>
    <n v="548337"/>
    <s v="Pune"/>
    <d v="2012-04-24T00:00:00"/>
    <x v="10"/>
    <s v="Pune Warriors"/>
    <s v="Rising Pune Supergiants"/>
    <s v="Delhi Daredevils"/>
    <s v="Delhi Capitals"/>
    <x v="36"/>
    <x v="25"/>
    <x v="15"/>
    <x v="10"/>
    <x v="0"/>
    <s v="N"/>
    <x v="12"/>
    <x v="12"/>
    <x v="0"/>
    <x v="0"/>
    <n v="8"/>
    <s v="Won By 8 Wickets"/>
    <s v="NA"/>
    <x v="161"/>
    <n v="8"/>
  </r>
  <r>
    <n v="548336"/>
    <s v="Jaipur"/>
    <d v="2012-04-23T00:00:00"/>
    <x v="10"/>
    <s v="Rajasthan Royals"/>
    <s v="Rajasthan Royals"/>
    <s v="Royal Challengers Bangalore"/>
    <s v="Royal Challengers Bangalore"/>
    <x v="20"/>
    <x v="16"/>
    <x v="0"/>
    <x v="0"/>
    <x v="1"/>
    <s v="N"/>
    <x v="2"/>
    <x v="2"/>
    <x v="0"/>
    <x v="1"/>
    <n v="46"/>
    <s v="Won By 46 Runs"/>
    <s v="NA"/>
    <x v="75"/>
    <n v="0"/>
  </r>
  <r>
    <n v="548334"/>
    <s v="Mumbai"/>
    <d v="2012-04-22T00:00:00"/>
    <x v="10"/>
    <s v="Mumbai Indians"/>
    <s v="Mumbai Indians"/>
    <s v="Kings XI Punjab"/>
    <s v="Punjab Kings"/>
    <x v="16"/>
    <x v="2"/>
    <x v="4"/>
    <x v="4"/>
    <x v="0"/>
    <s v="N"/>
    <x v="10"/>
    <x v="10"/>
    <x v="0"/>
    <x v="0"/>
    <n v="6"/>
    <s v="Won By 6 Wickets"/>
    <s v="NA"/>
    <x v="155"/>
    <n v="6"/>
  </r>
  <r>
    <n v="548335"/>
    <s v="Cuttack"/>
    <d v="2012-04-22T00:00:00"/>
    <x v="10"/>
    <s v="Deccan Chargers"/>
    <s v="Delhi Capitals"/>
    <s v="Kolkata Knight Riders"/>
    <s v="Kolkata Knight Riders"/>
    <x v="35"/>
    <x v="24"/>
    <x v="7"/>
    <x v="7"/>
    <x v="1"/>
    <s v="N"/>
    <x v="8"/>
    <x v="8"/>
    <x v="1"/>
    <x v="0"/>
    <n v="5"/>
    <s v="Won By 5 Wickets"/>
    <s v="NA"/>
    <x v="190"/>
    <n v="5"/>
  </r>
  <r>
    <n v="548333"/>
    <s v="Delhi"/>
    <d v="2012-04-21T00:00:00"/>
    <x v="10"/>
    <s v="Delhi Daredevils"/>
    <s v="Delhi Capitals"/>
    <s v="Pune Warriors"/>
    <s v="Rising Pune Supergiants"/>
    <x v="25"/>
    <x v="18"/>
    <x v="11"/>
    <x v="9"/>
    <x v="1"/>
    <s v="N"/>
    <x v="16"/>
    <x v="16"/>
    <x v="0"/>
    <x v="1"/>
    <n v="20"/>
    <s v="Won By 20 Runs"/>
    <s v="NA"/>
    <x v="191"/>
    <n v="0"/>
  </r>
  <r>
    <n v="548332"/>
    <s v="Chennai"/>
    <d v="2012-04-21T00:00:00"/>
    <x v="10"/>
    <s v="Chennai Super Kings"/>
    <s v="Chennai Super Kings"/>
    <s v="Rajasthan Royals"/>
    <s v="Rajasthan Royals"/>
    <x v="33"/>
    <x v="10"/>
    <x v="0"/>
    <x v="0"/>
    <x v="0"/>
    <s v="N"/>
    <x v="9"/>
    <x v="9"/>
    <x v="0"/>
    <x v="0"/>
    <n v="7"/>
    <s v="Won By 7 Wickets"/>
    <s v="NA"/>
    <x v="40"/>
    <n v="7"/>
  </r>
  <r>
    <n v="548331"/>
    <s v="Chandigarh"/>
    <d v="2012-04-20T00:00:00"/>
    <x v="10"/>
    <s v="Kings XI Punjab"/>
    <s v="Punjab Kings"/>
    <s v="Royal Challengers Bangalore"/>
    <s v="Royal Challengers Bangalore"/>
    <x v="32"/>
    <x v="14"/>
    <x v="8"/>
    <x v="8"/>
    <x v="1"/>
    <s v="N"/>
    <x v="2"/>
    <x v="2"/>
    <x v="1"/>
    <x v="0"/>
    <n v="5"/>
    <s v="Won By 5 Wickets"/>
    <s v="NA"/>
    <x v="89"/>
    <n v="5"/>
  </r>
  <r>
    <n v="548330"/>
    <s v="Chennai"/>
    <d v="2012-04-19T00:00:00"/>
    <x v="10"/>
    <s v="Chennai Super Kings"/>
    <s v="Chennai Super Kings"/>
    <s v="Pune Warriors"/>
    <s v="Rising Pune Supergiants"/>
    <x v="33"/>
    <x v="10"/>
    <x v="15"/>
    <x v="10"/>
    <x v="1"/>
    <s v="N"/>
    <x v="9"/>
    <x v="9"/>
    <x v="0"/>
    <x v="1"/>
    <n v="13"/>
    <s v="Won By 13 Runs"/>
    <s v="NA"/>
    <x v="192"/>
    <n v="0"/>
  </r>
  <r>
    <n v="548321"/>
    <s v="Delhi"/>
    <d v="2012-04-19T00:00:00"/>
    <x v="10"/>
    <s v="Delhi Daredevils"/>
    <s v="Delhi Capitals"/>
    <s v="Deccan Chargers"/>
    <s v="Delhi Capitals"/>
    <x v="25"/>
    <x v="18"/>
    <x v="16"/>
    <x v="9"/>
    <x v="0"/>
    <s v="N"/>
    <x v="12"/>
    <x v="12"/>
    <x v="0"/>
    <x v="0"/>
    <n v="5"/>
    <s v="Won By 5 Wickets"/>
    <s v="NA"/>
    <x v="193"/>
    <n v="5"/>
  </r>
  <r>
    <n v="548328"/>
    <s v="Chandigarh"/>
    <d v="2012-04-18T00:00:00"/>
    <x v="10"/>
    <s v="Kings XI Punjab"/>
    <s v="Punjab Kings"/>
    <s v="Kolkata Knight Riders"/>
    <s v="Kolkata Knight Riders"/>
    <x v="32"/>
    <x v="14"/>
    <x v="10"/>
    <x v="6"/>
    <x v="0"/>
    <s v="N"/>
    <x v="8"/>
    <x v="8"/>
    <x v="0"/>
    <x v="0"/>
    <n v="8"/>
    <s v="Won By 8 Wickets"/>
    <s v="NA"/>
    <x v="127"/>
    <n v="8"/>
  </r>
  <r>
    <n v="548327"/>
    <s v="Bangalore"/>
    <d v="2012-04-17T00:00:00"/>
    <x v="10"/>
    <s v="Royal Challengers Bangalore"/>
    <s v="Royal Challengers Bangalore"/>
    <s v="Pune Warriors"/>
    <s v="Rising Pune Supergiants"/>
    <x v="24"/>
    <x v="15"/>
    <x v="15"/>
    <x v="10"/>
    <x v="0"/>
    <s v="N"/>
    <x v="2"/>
    <x v="2"/>
    <x v="0"/>
    <x v="0"/>
    <n v="6"/>
    <s v="Won By 6 Wickets"/>
    <s v="NA"/>
    <x v="89"/>
    <n v="6"/>
  </r>
  <r>
    <n v="548326"/>
    <s v="Jaipur"/>
    <d v="2012-04-17T00:00:00"/>
    <x v="10"/>
    <s v="Rajasthan Royals"/>
    <s v="Rajasthan Royals"/>
    <s v="Deccan Chargers"/>
    <s v="Delhi Capitals"/>
    <x v="20"/>
    <x v="16"/>
    <x v="16"/>
    <x v="9"/>
    <x v="0"/>
    <s v="N"/>
    <x v="1"/>
    <x v="1"/>
    <x v="0"/>
    <x v="0"/>
    <n v="5"/>
    <s v="Won By 5 Wickets"/>
    <s v="NA"/>
    <x v="167"/>
    <n v="5"/>
  </r>
  <r>
    <n v="548325"/>
    <s v="Mumbai"/>
    <d v="2012-04-16T00:00:00"/>
    <x v="10"/>
    <s v="Mumbai Indians"/>
    <s v="Mumbai Indians"/>
    <s v="Delhi Daredevils"/>
    <s v="Delhi Capitals"/>
    <x v="16"/>
    <x v="2"/>
    <x v="11"/>
    <x v="9"/>
    <x v="1"/>
    <s v="N"/>
    <x v="12"/>
    <x v="12"/>
    <x v="1"/>
    <x v="0"/>
    <n v="7"/>
    <s v="Won By 7 Wickets"/>
    <s v="NA"/>
    <x v="86"/>
    <n v="7"/>
  </r>
  <r>
    <n v="548324"/>
    <s v="Bangalore"/>
    <d v="2012-04-15T00:00:00"/>
    <x v="10"/>
    <s v="Royal Challengers Bangalore"/>
    <s v="Royal Challengers Bangalore"/>
    <s v="Rajasthan Royals"/>
    <s v="Rajasthan Royals"/>
    <x v="24"/>
    <x v="15"/>
    <x v="0"/>
    <x v="0"/>
    <x v="0"/>
    <s v="N"/>
    <x v="1"/>
    <x v="1"/>
    <x v="1"/>
    <x v="1"/>
    <n v="59"/>
    <s v="Won By 59 Runs"/>
    <s v="NA"/>
    <x v="144"/>
    <n v="0"/>
  </r>
  <r>
    <n v="548323"/>
    <s v="Kolkata"/>
    <d v="2012-04-15T00:00:00"/>
    <x v="10"/>
    <s v="Kolkata Knight Riders"/>
    <s v="Kolkata Knight Riders"/>
    <s v="Kings XI Punjab"/>
    <s v="Punjab Kings"/>
    <x v="19"/>
    <x v="1"/>
    <x v="7"/>
    <x v="7"/>
    <x v="1"/>
    <s v="N"/>
    <x v="10"/>
    <x v="10"/>
    <x v="0"/>
    <x v="1"/>
    <n v="2"/>
    <s v="Won By 2 Runs"/>
    <s v="NA"/>
    <x v="57"/>
    <n v="0"/>
  </r>
  <r>
    <n v="548322"/>
    <s v="Pune"/>
    <d v="2012-04-14T00:00:00"/>
    <x v="10"/>
    <s v="Pune Warriors"/>
    <s v="Rising Pune Supergiants"/>
    <s v="Chennai Super Kings"/>
    <s v="Chennai Super Kings"/>
    <x v="36"/>
    <x v="25"/>
    <x v="5"/>
    <x v="5"/>
    <x v="0"/>
    <s v="N"/>
    <x v="16"/>
    <x v="16"/>
    <x v="0"/>
    <x v="0"/>
    <n v="7"/>
    <s v="Won By 7 Wickets"/>
    <s v="NA"/>
    <x v="194"/>
    <n v="7"/>
  </r>
  <r>
    <n v="548320"/>
    <s v="Kolkata"/>
    <d v="2012-04-13T00:00:00"/>
    <x v="10"/>
    <s v="Kolkata Knight Riders"/>
    <s v="Kolkata Knight Riders"/>
    <s v="Rajasthan Royals"/>
    <s v="Rajasthan Royals"/>
    <x v="19"/>
    <x v="1"/>
    <x v="0"/>
    <x v="0"/>
    <x v="0"/>
    <s v="N"/>
    <x v="8"/>
    <x v="8"/>
    <x v="0"/>
    <x v="0"/>
    <n v="5"/>
    <s v="Won By 5 Wickets"/>
    <s v="NA"/>
    <x v="184"/>
    <n v="5"/>
  </r>
  <r>
    <n v="548319"/>
    <s v="Chandigarh"/>
    <d v="2012-04-12T00:00:00"/>
    <x v="10"/>
    <s v="Kings XI Punjab"/>
    <s v="Punjab Kings"/>
    <s v="Pune Warriors"/>
    <s v="Rising Pune Supergiants"/>
    <x v="32"/>
    <x v="14"/>
    <x v="10"/>
    <x v="6"/>
    <x v="1"/>
    <s v="N"/>
    <x v="10"/>
    <x v="10"/>
    <x v="1"/>
    <x v="0"/>
    <n v="7"/>
    <s v="Won By 7 Wickets"/>
    <s v="NA"/>
    <x v="195"/>
    <n v="7"/>
  </r>
  <r>
    <n v="548318"/>
    <s v="Chennai"/>
    <d v="2012-04-12T00:00:00"/>
    <x v="10"/>
    <s v="Chennai Super Kings"/>
    <s v="Chennai Super Kings"/>
    <s v="Royal Challengers Bangalore"/>
    <s v="Royal Challengers Bangalore"/>
    <x v="33"/>
    <x v="10"/>
    <x v="8"/>
    <x v="8"/>
    <x v="0"/>
    <s v="N"/>
    <x v="9"/>
    <x v="9"/>
    <x v="0"/>
    <x v="0"/>
    <n v="5"/>
    <s v="Won By 5 Wickets"/>
    <s v="NA"/>
    <x v="40"/>
    <n v="5"/>
  </r>
  <r>
    <n v="548317"/>
    <s v="Mumbai"/>
    <d v="2012-04-11T00:00:00"/>
    <x v="10"/>
    <s v="Mumbai Indians"/>
    <s v="Mumbai Indians"/>
    <s v="Rajasthan Royals"/>
    <s v="Rajasthan Royals"/>
    <x v="16"/>
    <x v="2"/>
    <x v="0"/>
    <x v="0"/>
    <x v="1"/>
    <s v="N"/>
    <x v="4"/>
    <x v="4"/>
    <x v="0"/>
    <x v="1"/>
    <n v="27"/>
    <s v="Won By 27 Runs"/>
    <s v="NA"/>
    <x v="65"/>
    <n v="0"/>
  </r>
  <r>
    <n v="548316"/>
    <s v="Delhi"/>
    <d v="2012-04-10T00:00:00"/>
    <x v="10"/>
    <s v="Delhi Daredevils"/>
    <s v="Delhi Capitals"/>
    <s v="Chennai Super Kings"/>
    <s v="Chennai Super Kings"/>
    <x v="25"/>
    <x v="18"/>
    <x v="11"/>
    <x v="9"/>
    <x v="1"/>
    <s v="N"/>
    <x v="12"/>
    <x v="12"/>
    <x v="1"/>
    <x v="0"/>
    <n v="8"/>
    <s v="Won By 8 Wickets"/>
    <s v="NA"/>
    <x v="160"/>
    <n v="8"/>
  </r>
  <r>
    <n v="548315"/>
    <s v="Bangalore"/>
    <d v="2012-04-10T00:00:00"/>
    <x v="10"/>
    <s v="Royal Challengers Bangalore"/>
    <s v="Royal Challengers Bangalore"/>
    <s v="Kolkata Knight Riders"/>
    <s v="Kolkata Knight Riders"/>
    <x v="24"/>
    <x v="15"/>
    <x v="8"/>
    <x v="8"/>
    <x v="1"/>
    <s v="N"/>
    <x v="8"/>
    <x v="8"/>
    <x v="0"/>
    <x v="1"/>
    <n v="42"/>
    <s v="Won By 42 Runs"/>
    <s v="NA"/>
    <x v="196"/>
    <n v="0"/>
  </r>
  <r>
    <n v="548314"/>
    <s v="Visakhapatnam"/>
    <d v="2012-04-09T00:00:00"/>
    <x v="10"/>
    <s v="Deccan Chargers"/>
    <s v="Delhi Capitals"/>
    <s v="Mumbai Indians"/>
    <s v="Mumbai Indians"/>
    <x v="13"/>
    <x v="13"/>
    <x v="16"/>
    <x v="9"/>
    <x v="0"/>
    <s v="N"/>
    <x v="4"/>
    <x v="4"/>
    <x v="0"/>
    <x v="0"/>
    <n v="5"/>
    <s v="Won By 5 Wickets"/>
    <s v="NA"/>
    <x v="95"/>
    <n v="5"/>
  </r>
  <r>
    <n v="548313"/>
    <s v="Pune"/>
    <d v="2012-04-08T00:00:00"/>
    <x v="10"/>
    <s v="Pune Warriors"/>
    <s v="Rising Pune Supergiants"/>
    <s v="Kings XI Punjab"/>
    <s v="Punjab Kings"/>
    <x v="36"/>
    <x v="25"/>
    <x v="15"/>
    <x v="10"/>
    <x v="0"/>
    <s v="N"/>
    <x v="16"/>
    <x v="16"/>
    <x v="1"/>
    <x v="1"/>
    <n v="22"/>
    <s v="Won By 22 Runs"/>
    <s v="NA"/>
    <x v="197"/>
    <n v="0"/>
  </r>
  <r>
    <n v="548312"/>
    <s v="Jaipur"/>
    <d v="2012-04-08T00:00:00"/>
    <x v="10"/>
    <s v="Rajasthan Royals"/>
    <s v="Rajasthan Royals"/>
    <s v="Kolkata Knight Riders"/>
    <s v="Kolkata Knight Riders"/>
    <x v="20"/>
    <x v="16"/>
    <x v="7"/>
    <x v="7"/>
    <x v="1"/>
    <s v="N"/>
    <x v="1"/>
    <x v="1"/>
    <x v="0"/>
    <x v="1"/>
    <n v="22"/>
    <s v="Won By 22 Runs"/>
    <s v="NA"/>
    <x v="167"/>
    <n v="0"/>
  </r>
  <r>
    <n v="548311"/>
    <s v="Visakhapatnam"/>
    <d v="2012-04-07T00:00:00"/>
    <x v="10"/>
    <s v="Deccan Chargers"/>
    <s v="Delhi Capitals"/>
    <s v="Chennai Super Kings"/>
    <s v="Chennai Super Kings"/>
    <x v="13"/>
    <x v="13"/>
    <x v="16"/>
    <x v="9"/>
    <x v="1"/>
    <s v="N"/>
    <x v="9"/>
    <x v="9"/>
    <x v="0"/>
    <x v="1"/>
    <n v="74"/>
    <s v="Won By 74 Runs"/>
    <s v="NA"/>
    <x v="67"/>
    <n v="0"/>
  </r>
  <r>
    <n v="548310"/>
    <s v="Bangalore"/>
    <d v="2012-04-07T00:00:00"/>
    <x v="10"/>
    <s v="Royal Challengers Bangalore"/>
    <s v="Royal Challengers Bangalore"/>
    <s v="Delhi Daredevils"/>
    <s v="Delhi Capitals"/>
    <x v="24"/>
    <x v="15"/>
    <x v="11"/>
    <x v="9"/>
    <x v="1"/>
    <s v="N"/>
    <x v="2"/>
    <x v="2"/>
    <x v="0"/>
    <x v="1"/>
    <n v="20"/>
    <s v="Won By 20 Runs"/>
    <s v="NA"/>
    <x v="75"/>
    <n v="0"/>
  </r>
  <r>
    <n v="548309"/>
    <s v="Jaipur"/>
    <d v="2012-04-06T00:00:00"/>
    <x v="10"/>
    <s v="Rajasthan Royals"/>
    <s v="Rajasthan Royals"/>
    <s v="Kings XI Punjab"/>
    <s v="Punjab Kings"/>
    <x v="20"/>
    <x v="16"/>
    <x v="10"/>
    <x v="6"/>
    <x v="1"/>
    <s v="N"/>
    <x v="1"/>
    <x v="1"/>
    <x v="0"/>
    <x v="1"/>
    <n v="31"/>
    <s v="Won By 31 Runs"/>
    <s v="NA"/>
    <x v="144"/>
    <n v="0"/>
  </r>
  <r>
    <n v="548308"/>
    <s v="Mumbai"/>
    <d v="2012-04-06T00:00:00"/>
    <x v="10"/>
    <s v="Mumbai Indians"/>
    <s v="Mumbai Indians"/>
    <s v="Pune Warriors"/>
    <s v="Rising Pune Supergiants"/>
    <x v="16"/>
    <x v="2"/>
    <x v="4"/>
    <x v="4"/>
    <x v="1"/>
    <s v="N"/>
    <x v="16"/>
    <x v="16"/>
    <x v="0"/>
    <x v="1"/>
    <n v="28"/>
    <s v="Won By 28 Runs"/>
    <s v="NA"/>
    <x v="104"/>
    <n v="0"/>
  </r>
  <r>
    <n v="548307"/>
    <s v="Kolkata"/>
    <d v="2012-04-05T00:00:00"/>
    <x v="10"/>
    <s v="Kolkata Knight Riders"/>
    <s v="Kolkata Knight Riders"/>
    <s v="Delhi Daredevils"/>
    <s v="Delhi Capitals"/>
    <x v="19"/>
    <x v="1"/>
    <x v="11"/>
    <x v="9"/>
    <x v="1"/>
    <s v="N"/>
    <x v="12"/>
    <x v="12"/>
    <x v="1"/>
    <x v="0"/>
    <n v="8"/>
    <s v="Won By 8 Wickets"/>
    <s v="NA"/>
    <x v="198"/>
    <n v="8"/>
  </r>
  <r>
    <n v="548306"/>
    <s v="Chennai"/>
    <d v="2012-04-04T00:00:00"/>
    <x v="10"/>
    <s v="Chennai Super Kings"/>
    <s v="Chennai Super Kings"/>
    <s v="Mumbai Indians"/>
    <s v="Mumbai Indians"/>
    <x v="33"/>
    <x v="10"/>
    <x v="4"/>
    <x v="4"/>
    <x v="1"/>
    <s v="N"/>
    <x v="4"/>
    <x v="4"/>
    <x v="1"/>
    <x v="0"/>
    <n v="8"/>
    <s v="Won By 8 Wickets"/>
    <s v="NA"/>
    <x v="199"/>
    <n v="8"/>
  </r>
  <r>
    <n v="501271"/>
    <s v="Chennai"/>
    <d v="2011-05-28T00:00:00"/>
    <x v="11"/>
    <s v="Chennai Super Kings"/>
    <s v="Chennai Super Kings"/>
    <s v="Royal Challengers Bangalore"/>
    <s v="Royal Challengers Bangalore"/>
    <x v="33"/>
    <x v="10"/>
    <x v="5"/>
    <x v="5"/>
    <x v="0"/>
    <s v="N"/>
    <x v="9"/>
    <x v="9"/>
    <x v="1"/>
    <x v="1"/>
    <n v="58"/>
    <s v="Won By 58 Runs"/>
    <s v="NA"/>
    <x v="165"/>
    <n v="0"/>
  </r>
  <r>
    <n v="501270"/>
    <s v="Chennai"/>
    <d v="2011-05-27T00:00:00"/>
    <x v="11"/>
    <s v="Royal Challengers Bangalore"/>
    <s v="Royal Challengers Bangalore"/>
    <s v="Mumbai Indians"/>
    <s v="Mumbai Indians"/>
    <x v="33"/>
    <x v="10"/>
    <x v="4"/>
    <x v="4"/>
    <x v="1"/>
    <s v="N"/>
    <x v="2"/>
    <x v="2"/>
    <x v="0"/>
    <x v="1"/>
    <n v="43"/>
    <s v="Won By 43 Runs"/>
    <s v="NA"/>
    <x v="89"/>
    <n v="0"/>
  </r>
  <r>
    <n v="501269"/>
    <s v="Mumbai"/>
    <d v="2011-05-25T00:00:00"/>
    <x v="11"/>
    <s v="Mumbai Indians"/>
    <s v="Mumbai Indians"/>
    <s v="Kolkata Knight Riders"/>
    <s v="Kolkata Knight Riders"/>
    <x v="16"/>
    <x v="2"/>
    <x v="4"/>
    <x v="4"/>
    <x v="1"/>
    <s v="N"/>
    <x v="4"/>
    <x v="4"/>
    <x v="1"/>
    <x v="0"/>
    <n v="4"/>
    <s v="Won By 4 Wickets"/>
    <s v="NA"/>
    <x v="200"/>
    <n v="4"/>
  </r>
  <r>
    <n v="501268"/>
    <s v="Mumbai"/>
    <d v="2011-05-24T00:00:00"/>
    <x v="11"/>
    <s v="Royal Challengers Bangalore"/>
    <s v="Royal Challengers Bangalore"/>
    <s v="Chennai Super Kings"/>
    <s v="Chennai Super Kings"/>
    <x v="16"/>
    <x v="2"/>
    <x v="5"/>
    <x v="5"/>
    <x v="1"/>
    <s v="N"/>
    <x v="9"/>
    <x v="9"/>
    <x v="1"/>
    <x v="0"/>
    <n v="6"/>
    <s v="Won By 6 Wickets"/>
    <s v="NA"/>
    <x v="132"/>
    <n v="6"/>
  </r>
  <r>
    <n v="501267"/>
    <s v="Kolkata"/>
    <d v="2011-05-22T00:00:00"/>
    <x v="11"/>
    <s v="Kolkata Knight Riders"/>
    <s v="Kolkata Knight Riders"/>
    <s v="Mumbai Indians"/>
    <s v="Mumbai Indians"/>
    <x v="19"/>
    <x v="1"/>
    <x v="4"/>
    <x v="4"/>
    <x v="1"/>
    <s v="N"/>
    <x v="4"/>
    <x v="4"/>
    <x v="1"/>
    <x v="0"/>
    <n v="5"/>
    <s v="Won By 5 Wickets"/>
    <s v="NA"/>
    <x v="201"/>
    <n v="5"/>
  </r>
  <r>
    <n v="501266"/>
    <s v="Bangalore"/>
    <d v="2011-05-22T00:00:00"/>
    <x v="11"/>
    <s v="Royal Challengers Bangalore"/>
    <s v="Royal Challengers Bangalore"/>
    <s v="Chennai Super Kings"/>
    <s v="Chennai Super Kings"/>
    <x v="24"/>
    <x v="15"/>
    <x v="8"/>
    <x v="8"/>
    <x v="1"/>
    <s v="N"/>
    <x v="2"/>
    <x v="2"/>
    <x v="1"/>
    <x v="0"/>
    <n v="8"/>
    <s v="Won By 8 Wickets"/>
    <s v="NA"/>
    <x v="89"/>
    <n v="8"/>
  </r>
  <r>
    <n v="501265"/>
    <s v="Delhi"/>
    <d v="2011-05-21T00:00:00"/>
    <x v="11"/>
    <s v="Delhi Daredevils"/>
    <s v="Delhi Capitals"/>
    <s v="Pune Warriors"/>
    <s v="Rising Pune Supergiants"/>
    <x v="25"/>
    <x v="18"/>
    <x v="11"/>
    <x v="9"/>
    <x v="0"/>
    <s v="NA"/>
    <x v="11"/>
    <x v="11"/>
    <x v="0"/>
    <x v="3"/>
    <s v="NA"/>
    <s v="Won By NA NoResults"/>
    <s v="NA"/>
    <x v="100"/>
    <n v="0"/>
  </r>
  <r>
    <n v="501264"/>
    <s v="Dharamsala"/>
    <d v="2011-05-21T00:00:00"/>
    <x v="11"/>
    <s v="Kings XI Punjab"/>
    <s v="Punjab Kings"/>
    <s v="Deccan Chargers"/>
    <s v="Delhi Capitals"/>
    <x v="37"/>
    <x v="26"/>
    <x v="10"/>
    <x v="6"/>
    <x v="1"/>
    <s v="N"/>
    <x v="17"/>
    <x v="17"/>
    <x v="0"/>
    <x v="1"/>
    <n v="82"/>
    <s v="Won By 82 Runs"/>
    <s v="NA"/>
    <x v="35"/>
    <n v="0"/>
  </r>
  <r>
    <n v="501263"/>
    <s v="Mumbai"/>
    <d v="2011-05-20T00:00:00"/>
    <x v="11"/>
    <s v="Mumbai Indians"/>
    <s v="Mumbai Indians"/>
    <s v="Rajasthan Royals"/>
    <s v="Rajasthan Royals"/>
    <x v="16"/>
    <x v="2"/>
    <x v="4"/>
    <x v="4"/>
    <x v="0"/>
    <s v="N"/>
    <x v="1"/>
    <x v="1"/>
    <x v="0"/>
    <x v="0"/>
    <n v="10"/>
    <s v="Won By 10 Wickets"/>
    <s v="NA"/>
    <x v="93"/>
    <n v="10"/>
  </r>
  <r>
    <n v="501262"/>
    <s v="Mumbai"/>
    <d v="2011-05-19T00:00:00"/>
    <x v="11"/>
    <s v="Pune Warriors"/>
    <s v="Rising Pune Supergiants"/>
    <s v="Kolkata Knight Riders"/>
    <s v="Kolkata Knight Riders"/>
    <x v="38"/>
    <x v="4"/>
    <x v="7"/>
    <x v="7"/>
    <x v="1"/>
    <s v="N"/>
    <x v="8"/>
    <x v="8"/>
    <x v="1"/>
    <x v="0"/>
    <n v="7"/>
    <s v="Won By 7 Wickets"/>
    <s v="NA"/>
    <x v="139"/>
    <n v="7"/>
  </r>
  <r>
    <n v="501261"/>
    <s v="Chennai"/>
    <d v="2011-05-18T00:00:00"/>
    <x v="11"/>
    <s v="Chennai Super Kings"/>
    <s v="Chennai Super Kings"/>
    <s v="Kochi Tuskers Kerala"/>
    <s v="Kochi Tuskers Kerala"/>
    <x v="33"/>
    <x v="10"/>
    <x v="5"/>
    <x v="5"/>
    <x v="0"/>
    <s v="N"/>
    <x v="9"/>
    <x v="9"/>
    <x v="1"/>
    <x v="1"/>
    <n v="11"/>
    <s v="Won By 11 Runs"/>
    <s v="NA"/>
    <x v="12"/>
    <n v="0"/>
  </r>
  <r>
    <n v="501260"/>
    <s v="Dharamsala"/>
    <d v="2011-05-17T00:00:00"/>
    <x v="11"/>
    <s v="Kings XI Punjab"/>
    <s v="Punjab Kings"/>
    <s v="Royal Challengers Bangalore"/>
    <s v="Royal Challengers Bangalore"/>
    <x v="37"/>
    <x v="26"/>
    <x v="10"/>
    <x v="6"/>
    <x v="0"/>
    <s v="N"/>
    <x v="10"/>
    <x v="10"/>
    <x v="1"/>
    <x v="1"/>
    <n v="111"/>
    <s v="Won By 111 Runs"/>
    <s v="NA"/>
    <x v="171"/>
    <n v="0"/>
  </r>
  <r>
    <n v="501259"/>
    <s v="Mumbai"/>
    <d v="2011-05-16T00:00:00"/>
    <x v="11"/>
    <s v="Pune Warriors"/>
    <s v="Rising Pune Supergiants"/>
    <s v="Deccan Chargers"/>
    <s v="Delhi Capitals"/>
    <x v="38"/>
    <x v="4"/>
    <x v="16"/>
    <x v="9"/>
    <x v="1"/>
    <s v="N"/>
    <x v="17"/>
    <x v="17"/>
    <x v="1"/>
    <x v="0"/>
    <n v="6"/>
    <s v="Won By 6 Wickets"/>
    <s v="NA"/>
    <x v="79"/>
    <n v="6"/>
  </r>
  <r>
    <n v="501258"/>
    <s v="Indore"/>
    <d v="2011-05-15T00:00:00"/>
    <x v="11"/>
    <s v="Kochi Tuskers Kerala"/>
    <s v="Kochi Tuskers Kerala"/>
    <s v="Rajasthan Royals"/>
    <s v="Rajasthan Royals"/>
    <x v="22"/>
    <x v="17"/>
    <x v="17"/>
    <x v="11"/>
    <x v="1"/>
    <s v="N"/>
    <x v="18"/>
    <x v="18"/>
    <x v="1"/>
    <x v="0"/>
    <n v="8"/>
    <s v="Won By 8 Wickets"/>
    <s v="NA"/>
    <x v="167"/>
    <n v="8"/>
  </r>
  <r>
    <n v="501257"/>
    <s v="Dharamsala"/>
    <d v="2011-05-15T00:00:00"/>
    <x v="11"/>
    <s v="Kings XI Punjab"/>
    <s v="Punjab Kings"/>
    <s v="Delhi Daredevils"/>
    <s v="Delhi Capitals"/>
    <x v="37"/>
    <x v="26"/>
    <x v="11"/>
    <x v="9"/>
    <x v="1"/>
    <s v="N"/>
    <x v="10"/>
    <x v="10"/>
    <x v="0"/>
    <x v="1"/>
    <n v="29"/>
    <s v="Won By 29 Runs"/>
    <s v="NA"/>
    <x v="151"/>
    <n v="0"/>
  </r>
  <r>
    <n v="501255"/>
    <s v="Bangalore"/>
    <d v="2011-05-14T00:00:00"/>
    <x v="11"/>
    <s v="Royal Challengers Bangalore"/>
    <s v="Royal Challengers Bangalore"/>
    <s v="Kolkata Knight Riders"/>
    <s v="Kolkata Knight Riders"/>
    <x v="24"/>
    <x v="15"/>
    <x v="8"/>
    <x v="8"/>
    <x v="1"/>
    <s v="N"/>
    <x v="2"/>
    <x v="2"/>
    <x v="1"/>
    <x v="0"/>
    <n v="4"/>
    <s v="Won By 4 Wickets"/>
    <s v="D/L"/>
    <x v="89"/>
    <n v="4"/>
  </r>
  <r>
    <n v="501256"/>
    <s v="Mumbai"/>
    <d v="2011-05-14T00:00:00"/>
    <x v="11"/>
    <s v="Mumbai Indians"/>
    <s v="Mumbai Indians"/>
    <s v="Deccan Chargers"/>
    <s v="Delhi Capitals"/>
    <x v="16"/>
    <x v="2"/>
    <x v="16"/>
    <x v="9"/>
    <x v="0"/>
    <s v="N"/>
    <x v="17"/>
    <x v="17"/>
    <x v="1"/>
    <x v="1"/>
    <n v="10"/>
    <s v="Won By 10 Runs"/>
    <s v="NA"/>
    <x v="79"/>
    <n v="0"/>
  </r>
  <r>
    <n v="501254"/>
    <s v="Indore"/>
    <d v="2011-05-13T00:00:00"/>
    <x v="11"/>
    <s v="Kochi Tuskers Kerala"/>
    <s v="Kochi Tuskers Kerala"/>
    <s v="Kings XI Punjab"/>
    <s v="Punjab Kings"/>
    <x v="22"/>
    <x v="17"/>
    <x v="10"/>
    <x v="6"/>
    <x v="1"/>
    <s v="N"/>
    <x v="10"/>
    <x v="10"/>
    <x v="1"/>
    <x v="0"/>
    <n v="6"/>
    <s v="Won By 6 Wickets"/>
    <s v="NA"/>
    <x v="42"/>
    <n v="6"/>
  </r>
  <r>
    <n v="501253"/>
    <s v="Chennai"/>
    <d v="2011-05-12T00:00:00"/>
    <x v="11"/>
    <s v="Chennai Super Kings"/>
    <s v="Chennai Super Kings"/>
    <s v="Delhi Daredevils"/>
    <s v="Delhi Capitals"/>
    <x v="33"/>
    <x v="10"/>
    <x v="5"/>
    <x v="5"/>
    <x v="0"/>
    <s v="N"/>
    <x v="9"/>
    <x v="9"/>
    <x v="1"/>
    <x v="1"/>
    <n v="18"/>
    <s v="Won By 18 Runs"/>
    <s v="NA"/>
    <x v="99"/>
    <n v="0"/>
  </r>
  <r>
    <n v="501252"/>
    <s v="Jaipur"/>
    <d v="2011-05-11T00:00:00"/>
    <x v="11"/>
    <s v="Rajasthan Royals"/>
    <s v="Rajasthan Royals"/>
    <s v="Royal Challengers Bangalore"/>
    <s v="Royal Challengers Bangalore"/>
    <x v="20"/>
    <x v="16"/>
    <x v="8"/>
    <x v="8"/>
    <x v="1"/>
    <s v="N"/>
    <x v="2"/>
    <x v="2"/>
    <x v="1"/>
    <x v="0"/>
    <n v="9"/>
    <s v="Won By 9 Wickets"/>
    <s v="NA"/>
    <x v="202"/>
    <n v="9"/>
  </r>
  <r>
    <n v="501251"/>
    <s v="Chandigarh"/>
    <d v="2011-05-10T00:00:00"/>
    <x v="11"/>
    <s v="Kings XI Punjab"/>
    <s v="Punjab Kings"/>
    <s v="Mumbai Indians"/>
    <s v="Mumbai Indians"/>
    <x v="32"/>
    <x v="14"/>
    <x v="4"/>
    <x v="4"/>
    <x v="1"/>
    <s v="N"/>
    <x v="10"/>
    <x v="10"/>
    <x v="0"/>
    <x v="1"/>
    <n v="76"/>
    <s v="Won By 76 Runs"/>
    <s v="NA"/>
    <x v="203"/>
    <n v="0"/>
  </r>
  <r>
    <n v="501250"/>
    <s v="Hyderabad"/>
    <d v="2011-05-10T00:00:00"/>
    <x v="11"/>
    <s v="Deccan Chargers"/>
    <s v="Delhi Capitals"/>
    <s v="Pune Warriors"/>
    <s v="Rising Pune Supergiants"/>
    <x v="23"/>
    <x v="12"/>
    <x v="16"/>
    <x v="9"/>
    <x v="0"/>
    <s v="N"/>
    <x v="16"/>
    <x v="16"/>
    <x v="0"/>
    <x v="0"/>
    <n v="6"/>
    <s v="Won By 6 Wickets"/>
    <s v="NA"/>
    <x v="16"/>
    <n v="6"/>
  </r>
  <r>
    <n v="501249"/>
    <s v="Jaipur"/>
    <d v="2011-05-09T00:00:00"/>
    <x v="11"/>
    <s v="Rajasthan Royals"/>
    <s v="Rajasthan Royals"/>
    <s v="Chennai Super Kings"/>
    <s v="Chennai Super Kings"/>
    <x v="20"/>
    <x v="16"/>
    <x v="0"/>
    <x v="0"/>
    <x v="1"/>
    <s v="N"/>
    <x v="9"/>
    <x v="9"/>
    <x v="0"/>
    <x v="1"/>
    <n v="63"/>
    <s v="Won By 63 Runs"/>
    <s v="NA"/>
    <x v="165"/>
    <n v="0"/>
  </r>
  <r>
    <n v="501248"/>
    <s v="Chandigarh"/>
    <d v="2011-05-08T00:00:00"/>
    <x v="11"/>
    <s v="Kings XI Punjab"/>
    <s v="Punjab Kings"/>
    <s v="Pune Warriors"/>
    <s v="Rising Pune Supergiants"/>
    <x v="32"/>
    <x v="14"/>
    <x v="10"/>
    <x v="6"/>
    <x v="0"/>
    <s v="N"/>
    <x v="16"/>
    <x v="16"/>
    <x v="0"/>
    <x v="0"/>
    <n v="5"/>
    <s v="Won By 5 Wickets"/>
    <s v="NA"/>
    <x v="204"/>
    <n v="5"/>
  </r>
  <r>
    <n v="501247"/>
    <s v="Bangalore"/>
    <d v="2011-05-08T00:00:00"/>
    <x v="11"/>
    <s v="Royal Challengers Bangalore"/>
    <s v="Royal Challengers Bangalore"/>
    <s v="Kochi Tuskers Kerala"/>
    <s v="Kochi Tuskers Kerala"/>
    <x v="24"/>
    <x v="15"/>
    <x v="17"/>
    <x v="11"/>
    <x v="0"/>
    <s v="N"/>
    <x v="2"/>
    <x v="2"/>
    <x v="0"/>
    <x v="0"/>
    <n v="9"/>
    <s v="Won By 9 Wickets"/>
    <s v="NA"/>
    <x v="89"/>
    <n v="9"/>
  </r>
  <r>
    <n v="501246"/>
    <s v="Mumbai"/>
    <d v="2011-05-07T00:00:00"/>
    <x v="11"/>
    <s v="Mumbai Indians"/>
    <s v="Mumbai Indians"/>
    <s v="Delhi Daredevils"/>
    <s v="Delhi Capitals"/>
    <x v="16"/>
    <x v="2"/>
    <x v="11"/>
    <x v="9"/>
    <x v="1"/>
    <s v="N"/>
    <x v="4"/>
    <x v="4"/>
    <x v="0"/>
    <x v="1"/>
    <n v="32"/>
    <s v="Won By 32 Runs"/>
    <s v="NA"/>
    <x v="96"/>
    <n v="0"/>
  </r>
  <r>
    <n v="501245"/>
    <s v="Kolkata"/>
    <d v="2011-05-07T00:00:00"/>
    <x v="11"/>
    <s v="Kolkata Knight Riders"/>
    <s v="Kolkata Knight Riders"/>
    <s v="Chennai Super Kings"/>
    <s v="Chennai Super Kings"/>
    <x v="19"/>
    <x v="1"/>
    <x v="5"/>
    <x v="5"/>
    <x v="0"/>
    <s v="N"/>
    <x v="8"/>
    <x v="8"/>
    <x v="0"/>
    <x v="1"/>
    <n v="10"/>
    <s v="Won By 10 Runs"/>
    <s v="D/L"/>
    <x v="205"/>
    <n v="0"/>
  </r>
  <r>
    <n v="501244"/>
    <s v="Bangalore"/>
    <d v="2011-05-06T00:00:00"/>
    <x v="11"/>
    <s v="Royal Challengers Bangalore"/>
    <s v="Royal Challengers Bangalore"/>
    <s v="Kings XI Punjab"/>
    <s v="Punjab Kings"/>
    <x v="24"/>
    <x v="15"/>
    <x v="10"/>
    <x v="6"/>
    <x v="1"/>
    <s v="N"/>
    <x v="2"/>
    <x v="2"/>
    <x v="0"/>
    <x v="1"/>
    <n v="85"/>
    <s v="Won By 85 Runs"/>
    <s v="NA"/>
    <x v="89"/>
    <n v="0"/>
  </r>
  <r>
    <n v="501243"/>
    <s v="Hyderabad"/>
    <d v="2011-05-05T00:00:00"/>
    <x v="11"/>
    <s v="Deccan Chargers"/>
    <s v="Delhi Capitals"/>
    <s v="Delhi Daredevils"/>
    <s v="Delhi Capitals"/>
    <x v="23"/>
    <x v="12"/>
    <x v="11"/>
    <x v="9"/>
    <x v="1"/>
    <s v="N"/>
    <x v="12"/>
    <x v="12"/>
    <x v="1"/>
    <x v="0"/>
    <n v="4"/>
    <s v="Won By 4 Wickets"/>
    <s v="NA"/>
    <x v="161"/>
    <n v="4"/>
  </r>
  <r>
    <n v="501242"/>
    <s v="Kochi"/>
    <d v="2011-05-05T00:00:00"/>
    <x v="11"/>
    <s v="Kochi Tuskers Kerala"/>
    <s v="Kochi Tuskers Kerala"/>
    <s v="Kolkata Knight Riders"/>
    <s v="Kolkata Knight Riders"/>
    <x v="39"/>
    <x v="27"/>
    <x v="7"/>
    <x v="7"/>
    <x v="1"/>
    <s v="N"/>
    <x v="18"/>
    <x v="18"/>
    <x v="0"/>
    <x v="1"/>
    <n v="17"/>
    <s v="Won By 17 Runs"/>
    <s v="NA"/>
    <x v="167"/>
    <n v="0"/>
  </r>
  <r>
    <n v="501241"/>
    <s v="Mumbai"/>
    <d v="2011-05-04T00:00:00"/>
    <x v="11"/>
    <s v="Pune Warriors"/>
    <s v="Rising Pune Supergiants"/>
    <s v="Mumbai Indians"/>
    <s v="Mumbai Indians"/>
    <x v="38"/>
    <x v="4"/>
    <x v="15"/>
    <x v="10"/>
    <x v="1"/>
    <s v="N"/>
    <x v="4"/>
    <x v="4"/>
    <x v="0"/>
    <x v="1"/>
    <n v="21"/>
    <s v="Won By 21 Runs"/>
    <s v="NA"/>
    <x v="204"/>
    <n v="0"/>
  </r>
  <r>
    <n v="501240"/>
    <s v="Chennai"/>
    <d v="2011-05-04T00:00:00"/>
    <x v="11"/>
    <s v="Chennai Super Kings"/>
    <s v="Chennai Super Kings"/>
    <s v="Rajasthan Royals"/>
    <s v="Rajasthan Royals"/>
    <x v="33"/>
    <x v="10"/>
    <x v="0"/>
    <x v="0"/>
    <x v="0"/>
    <s v="N"/>
    <x v="9"/>
    <x v="9"/>
    <x v="0"/>
    <x v="0"/>
    <n v="8"/>
    <s v="Won By 8 Wickets"/>
    <s v="NA"/>
    <x v="162"/>
    <n v="8"/>
  </r>
  <r>
    <n v="501239"/>
    <s v="Hyderabad"/>
    <d v="2011-05-03T00:00:00"/>
    <x v="11"/>
    <s v="Deccan Chargers"/>
    <s v="Delhi Capitals"/>
    <s v="Kolkata Knight Riders"/>
    <s v="Kolkata Knight Riders"/>
    <x v="23"/>
    <x v="12"/>
    <x v="16"/>
    <x v="9"/>
    <x v="1"/>
    <s v="N"/>
    <x v="8"/>
    <x v="8"/>
    <x v="0"/>
    <x v="1"/>
    <n v="20"/>
    <s v="Won By 20 Runs"/>
    <s v="NA"/>
    <x v="139"/>
    <n v="0"/>
  </r>
  <r>
    <n v="501238"/>
    <s v="Delhi"/>
    <d v="2011-05-02T00:00:00"/>
    <x v="11"/>
    <s v="Delhi Daredevils"/>
    <s v="Delhi Capitals"/>
    <s v="Kochi Tuskers Kerala"/>
    <s v="Kochi Tuskers Kerala"/>
    <x v="25"/>
    <x v="18"/>
    <x v="17"/>
    <x v="11"/>
    <x v="1"/>
    <s v="N"/>
    <x v="18"/>
    <x v="18"/>
    <x v="1"/>
    <x v="0"/>
    <n v="7"/>
    <s v="Won By 7 Wickets"/>
    <s v="NA"/>
    <x v="206"/>
    <n v="7"/>
  </r>
  <r>
    <n v="501237"/>
    <s v="Mumbai"/>
    <d v="2011-05-02T00:00:00"/>
    <x v="11"/>
    <s v="Mumbai Indians"/>
    <s v="Mumbai Indians"/>
    <s v="Kings XI Punjab"/>
    <s v="Punjab Kings"/>
    <x v="16"/>
    <x v="2"/>
    <x v="10"/>
    <x v="6"/>
    <x v="1"/>
    <s v="N"/>
    <x v="4"/>
    <x v="4"/>
    <x v="0"/>
    <x v="1"/>
    <n v="23"/>
    <s v="Won By 23 Runs"/>
    <s v="NA"/>
    <x v="65"/>
    <n v="0"/>
  </r>
  <r>
    <n v="501235"/>
    <s v="Jaipur"/>
    <d v="2011-05-01T00:00:00"/>
    <x v="11"/>
    <s v="Rajasthan Royals"/>
    <s v="Rajasthan Royals"/>
    <s v="Pune Warriors"/>
    <s v="Rising Pune Supergiants"/>
    <x v="20"/>
    <x v="16"/>
    <x v="0"/>
    <x v="0"/>
    <x v="1"/>
    <s v="N"/>
    <x v="1"/>
    <x v="1"/>
    <x v="1"/>
    <x v="0"/>
    <n v="6"/>
    <s v="Won By 6 Wickets"/>
    <s v="NA"/>
    <x v="207"/>
    <n v="6"/>
  </r>
  <r>
    <n v="501236"/>
    <s v="Chennai"/>
    <d v="2011-05-01T00:00:00"/>
    <x v="11"/>
    <s v="Chennai Super Kings"/>
    <s v="Chennai Super Kings"/>
    <s v="Deccan Chargers"/>
    <s v="Delhi Capitals"/>
    <x v="33"/>
    <x v="10"/>
    <x v="5"/>
    <x v="5"/>
    <x v="0"/>
    <s v="N"/>
    <x v="9"/>
    <x v="9"/>
    <x v="1"/>
    <x v="1"/>
    <n v="19"/>
    <s v="Won By 19 Runs"/>
    <s v="NA"/>
    <x v="208"/>
    <n v="0"/>
  </r>
  <r>
    <n v="501233"/>
    <s v="Kochi"/>
    <d v="2011-04-30T00:00:00"/>
    <x v="11"/>
    <s v="Kochi Tuskers Kerala"/>
    <s v="Kochi Tuskers Kerala"/>
    <s v="Delhi Daredevils"/>
    <s v="Delhi Capitals"/>
    <x v="39"/>
    <x v="27"/>
    <x v="11"/>
    <x v="9"/>
    <x v="0"/>
    <s v="N"/>
    <x v="12"/>
    <x v="12"/>
    <x v="1"/>
    <x v="1"/>
    <n v="38"/>
    <s v="Won By 38 Runs"/>
    <s v="NA"/>
    <x v="161"/>
    <n v="0"/>
  </r>
  <r>
    <n v="501234"/>
    <s v="Kolkata"/>
    <d v="2011-04-30T00:00:00"/>
    <x v="11"/>
    <s v="Kolkata Knight Riders"/>
    <s v="Kolkata Knight Riders"/>
    <s v="Kings XI Punjab"/>
    <s v="Punjab Kings"/>
    <x v="19"/>
    <x v="1"/>
    <x v="7"/>
    <x v="7"/>
    <x v="1"/>
    <s v="N"/>
    <x v="8"/>
    <x v="8"/>
    <x v="1"/>
    <x v="0"/>
    <n v="8"/>
    <s v="Won By 8 Wickets"/>
    <s v="NA"/>
    <x v="205"/>
    <n v="8"/>
  </r>
  <r>
    <n v="501232"/>
    <s v="Bangalore"/>
    <d v="2011-04-29T00:00:00"/>
    <x v="11"/>
    <s v="Royal Challengers Bangalore"/>
    <s v="Royal Challengers Bangalore"/>
    <s v="Pune Warriors"/>
    <s v="Rising Pune Supergiants"/>
    <x v="24"/>
    <x v="15"/>
    <x v="15"/>
    <x v="10"/>
    <x v="1"/>
    <s v="N"/>
    <x v="2"/>
    <x v="2"/>
    <x v="0"/>
    <x v="1"/>
    <n v="26"/>
    <s v="Won By 26 Runs"/>
    <s v="NA"/>
    <x v="7"/>
    <n v="0"/>
  </r>
  <r>
    <n v="501231"/>
    <s v="Jaipur"/>
    <d v="2011-04-29T00:00:00"/>
    <x v="11"/>
    <s v="Rajasthan Royals"/>
    <s v="Rajasthan Royals"/>
    <s v="Mumbai Indians"/>
    <s v="Mumbai Indians"/>
    <x v="20"/>
    <x v="16"/>
    <x v="0"/>
    <x v="0"/>
    <x v="1"/>
    <s v="N"/>
    <x v="1"/>
    <x v="1"/>
    <x v="1"/>
    <x v="0"/>
    <n v="7"/>
    <s v="Won By 7 Wickets"/>
    <s v="NA"/>
    <x v="209"/>
    <n v="7"/>
  </r>
  <r>
    <n v="501230"/>
    <s v="Delhi"/>
    <d v="2011-04-28T00:00:00"/>
    <x v="11"/>
    <s v="Delhi Daredevils"/>
    <s v="Delhi Capitals"/>
    <s v="Kolkata Knight Riders"/>
    <s v="Kolkata Knight Riders"/>
    <x v="25"/>
    <x v="18"/>
    <x v="11"/>
    <x v="9"/>
    <x v="1"/>
    <s v="N"/>
    <x v="8"/>
    <x v="8"/>
    <x v="0"/>
    <x v="1"/>
    <n v="17"/>
    <s v="Won By 17 Runs"/>
    <s v="NA"/>
    <x v="210"/>
    <n v="0"/>
  </r>
  <r>
    <n v="501228"/>
    <s v="Mumbai"/>
    <d v="2011-04-27T00:00:00"/>
    <x v="11"/>
    <s v="Pune Warriors"/>
    <s v="Rising Pune Supergiants"/>
    <s v="Chennai Super Kings"/>
    <s v="Chennai Super Kings"/>
    <x v="38"/>
    <x v="4"/>
    <x v="15"/>
    <x v="10"/>
    <x v="0"/>
    <s v="N"/>
    <x v="9"/>
    <x v="9"/>
    <x v="0"/>
    <x v="0"/>
    <n v="8"/>
    <s v="Won By 8 Wickets"/>
    <s v="NA"/>
    <x v="211"/>
    <n v="8"/>
  </r>
  <r>
    <n v="501229"/>
    <s v="Kochi"/>
    <d v="2011-04-27T00:00:00"/>
    <x v="11"/>
    <s v="Kochi Tuskers Kerala"/>
    <s v="Kochi Tuskers Kerala"/>
    <s v="Deccan Chargers"/>
    <s v="Delhi Capitals"/>
    <x v="39"/>
    <x v="27"/>
    <x v="17"/>
    <x v="11"/>
    <x v="1"/>
    <s v="N"/>
    <x v="17"/>
    <x v="17"/>
    <x v="0"/>
    <x v="1"/>
    <n v="55"/>
    <s v="Won By 55 Runs"/>
    <s v="NA"/>
    <x v="176"/>
    <n v="0"/>
  </r>
  <r>
    <n v="501227"/>
    <s v="Delhi"/>
    <d v="2011-04-26T00:00:00"/>
    <x v="11"/>
    <s v="Delhi Daredevils"/>
    <s v="Delhi Capitals"/>
    <s v="Royal Challengers Bangalore"/>
    <s v="Royal Challengers Bangalore"/>
    <x v="25"/>
    <x v="18"/>
    <x v="8"/>
    <x v="8"/>
    <x v="1"/>
    <s v="N"/>
    <x v="2"/>
    <x v="2"/>
    <x v="1"/>
    <x v="0"/>
    <n v="3"/>
    <s v="Won By 3 Wickets"/>
    <s v="NA"/>
    <x v="7"/>
    <n v="3"/>
  </r>
  <r>
    <n v="501226"/>
    <s v="Chennai"/>
    <d v="2011-04-25T00:00:00"/>
    <x v="11"/>
    <s v="Chennai Super Kings"/>
    <s v="Chennai Super Kings"/>
    <s v="Pune Warriors"/>
    <s v="Rising Pune Supergiants"/>
    <x v="33"/>
    <x v="10"/>
    <x v="15"/>
    <x v="10"/>
    <x v="1"/>
    <s v="N"/>
    <x v="9"/>
    <x v="9"/>
    <x v="0"/>
    <x v="1"/>
    <n v="25"/>
    <s v="Won By 25 Runs"/>
    <s v="NA"/>
    <x v="162"/>
    <n v="0"/>
  </r>
  <r>
    <n v="501225"/>
    <s v="Jaipur"/>
    <d v="2011-04-24T00:00:00"/>
    <x v="11"/>
    <s v="Rajasthan Royals"/>
    <s v="Rajasthan Royals"/>
    <s v="Kochi Tuskers Kerala"/>
    <s v="Kochi Tuskers Kerala"/>
    <x v="20"/>
    <x v="16"/>
    <x v="0"/>
    <x v="0"/>
    <x v="1"/>
    <s v="N"/>
    <x v="1"/>
    <x v="1"/>
    <x v="1"/>
    <x v="0"/>
    <n v="8"/>
    <s v="Won By 8 Wickets"/>
    <s v="NA"/>
    <x v="212"/>
    <n v="8"/>
  </r>
  <r>
    <n v="501224"/>
    <s v="Hyderabad"/>
    <d v="2011-04-24T00:00:00"/>
    <x v="11"/>
    <s v="Deccan Chargers"/>
    <s v="Delhi Capitals"/>
    <s v="Mumbai Indians"/>
    <s v="Mumbai Indians"/>
    <x v="23"/>
    <x v="12"/>
    <x v="16"/>
    <x v="9"/>
    <x v="1"/>
    <s v="N"/>
    <x v="4"/>
    <x v="4"/>
    <x v="0"/>
    <x v="1"/>
    <n v="37"/>
    <s v="Won By 37 Runs"/>
    <s v="NA"/>
    <x v="105"/>
    <n v="0"/>
  </r>
  <r>
    <n v="501223"/>
    <s v="Delhi"/>
    <d v="2011-04-23T00:00:00"/>
    <x v="11"/>
    <s v="Delhi Daredevils"/>
    <s v="Delhi Capitals"/>
    <s v="Kings XI Punjab"/>
    <s v="Punjab Kings"/>
    <x v="25"/>
    <x v="18"/>
    <x v="10"/>
    <x v="6"/>
    <x v="1"/>
    <s v="N"/>
    <x v="12"/>
    <x v="12"/>
    <x v="0"/>
    <x v="1"/>
    <n v="29"/>
    <s v="Won By 29 Runs"/>
    <s v="NA"/>
    <x v="23"/>
    <n v="0"/>
  </r>
  <r>
    <n v="501222"/>
    <s v="Kolkata"/>
    <d v="2011-04-22T00:00:00"/>
    <x v="11"/>
    <s v="Kolkata Knight Riders"/>
    <s v="Kolkata Knight Riders"/>
    <s v="Royal Challengers Bangalore"/>
    <s v="Royal Challengers Bangalore"/>
    <x v="19"/>
    <x v="1"/>
    <x v="8"/>
    <x v="8"/>
    <x v="1"/>
    <s v="N"/>
    <x v="2"/>
    <x v="2"/>
    <x v="1"/>
    <x v="0"/>
    <n v="9"/>
    <s v="Won By 9 Wickets"/>
    <s v="NA"/>
    <x v="89"/>
    <n v="9"/>
  </r>
  <r>
    <n v="501221"/>
    <s v="Mumbai"/>
    <d v="2011-04-22T00:00:00"/>
    <x v="11"/>
    <s v="Mumbai Indians"/>
    <s v="Mumbai Indians"/>
    <s v="Chennai Super Kings"/>
    <s v="Chennai Super Kings"/>
    <x v="16"/>
    <x v="2"/>
    <x v="5"/>
    <x v="5"/>
    <x v="1"/>
    <s v="N"/>
    <x v="4"/>
    <x v="4"/>
    <x v="0"/>
    <x v="1"/>
    <n v="8"/>
    <s v="Won By 8 Runs"/>
    <s v="NA"/>
    <x v="110"/>
    <n v="0"/>
  </r>
  <r>
    <n v="501220"/>
    <s v="Chandigarh"/>
    <d v="2011-04-21T00:00:00"/>
    <x v="11"/>
    <s v="Kings XI Punjab"/>
    <s v="Punjab Kings"/>
    <s v="Rajasthan Royals"/>
    <s v="Rajasthan Royals"/>
    <x v="32"/>
    <x v="14"/>
    <x v="0"/>
    <x v="0"/>
    <x v="1"/>
    <s v="N"/>
    <x v="10"/>
    <x v="10"/>
    <x v="0"/>
    <x v="1"/>
    <n v="48"/>
    <s v="Won By 48 Runs"/>
    <s v="NA"/>
    <x v="155"/>
    <n v="0"/>
  </r>
  <r>
    <n v="501218"/>
    <s v="Mumbai"/>
    <d v="2011-04-20T00:00:00"/>
    <x v="11"/>
    <s v="Mumbai Indians"/>
    <s v="Mumbai Indians"/>
    <s v="Pune Warriors"/>
    <s v="Rising Pune Supergiants"/>
    <x v="16"/>
    <x v="2"/>
    <x v="15"/>
    <x v="10"/>
    <x v="0"/>
    <s v="N"/>
    <x v="4"/>
    <x v="4"/>
    <x v="0"/>
    <x v="0"/>
    <n v="7"/>
    <s v="Won By 7 Wickets"/>
    <s v="NA"/>
    <x v="200"/>
    <n v="7"/>
  </r>
  <r>
    <n v="501219"/>
    <s v="Kolkata"/>
    <d v="2011-04-20T00:00:00"/>
    <x v="11"/>
    <s v="Kolkata Knight Riders"/>
    <s v="Kolkata Knight Riders"/>
    <s v="Kochi Tuskers Kerala"/>
    <s v="Kochi Tuskers Kerala"/>
    <x v="19"/>
    <x v="1"/>
    <x v="7"/>
    <x v="7"/>
    <x v="1"/>
    <s v="N"/>
    <x v="18"/>
    <x v="18"/>
    <x v="0"/>
    <x v="1"/>
    <n v="6"/>
    <s v="Won By 6 Runs"/>
    <s v="NA"/>
    <x v="213"/>
    <n v="0"/>
  </r>
  <r>
    <n v="501216"/>
    <s v="Delhi"/>
    <d v="2011-04-19T00:00:00"/>
    <x v="11"/>
    <s v="Delhi Daredevils"/>
    <s v="Delhi Capitals"/>
    <s v="Deccan Chargers"/>
    <s v="Delhi Capitals"/>
    <x v="25"/>
    <x v="18"/>
    <x v="16"/>
    <x v="9"/>
    <x v="0"/>
    <s v="N"/>
    <x v="17"/>
    <x v="17"/>
    <x v="1"/>
    <x v="1"/>
    <n v="16"/>
    <s v="Won By 16 Runs"/>
    <s v="NA"/>
    <x v="214"/>
    <n v="0"/>
  </r>
  <r>
    <n v="501215"/>
    <s v="Kochi"/>
    <d v="2011-04-18T00:00:00"/>
    <x v="11"/>
    <s v="Kochi Tuskers Kerala"/>
    <s v="Kochi Tuskers Kerala"/>
    <s v="Chennai Super Kings"/>
    <s v="Chennai Super Kings"/>
    <x v="39"/>
    <x v="27"/>
    <x v="17"/>
    <x v="11"/>
    <x v="1"/>
    <s v="N"/>
    <x v="18"/>
    <x v="18"/>
    <x v="1"/>
    <x v="0"/>
    <n v="7"/>
    <s v="Won By 7 Wickets"/>
    <s v="D/L"/>
    <x v="153"/>
    <n v="7"/>
  </r>
  <r>
    <n v="501214"/>
    <s v="Kolkata"/>
    <d v="2011-04-17T00:00:00"/>
    <x v="11"/>
    <s v="Kolkata Knight Riders"/>
    <s v="Kolkata Knight Riders"/>
    <s v="Rajasthan Royals"/>
    <s v="Rajasthan Royals"/>
    <x v="19"/>
    <x v="1"/>
    <x v="7"/>
    <x v="7"/>
    <x v="1"/>
    <s v="N"/>
    <x v="8"/>
    <x v="8"/>
    <x v="1"/>
    <x v="0"/>
    <n v="8"/>
    <s v="Won By 8 Wickets"/>
    <s v="NA"/>
    <x v="196"/>
    <n v="8"/>
  </r>
  <r>
    <n v="501213"/>
    <s v="Mumbai"/>
    <d v="2011-04-17T00:00:00"/>
    <x v="11"/>
    <s v="Pune Warriors"/>
    <s v="Rising Pune Supergiants"/>
    <s v="Delhi Daredevils"/>
    <s v="Delhi Capitals"/>
    <x v="38"/>
    <x v="4"/>
    <x v="11"/>
    <x v="9"/>
    <x v="1"/>
    <s v="N"/>
    <x v="12"/>
    <x v="12"/>
    <x v="1"/>
    <x v="0"/>
    <n v="3"/>
    <s v="Won By 3 Wickets"/>
    <s v="NA"/>
    <x v="136"/>
    <n v="3"/>
  </r>
  <r>
    <n v="501212"/>
    <s v="Hyderabad"/>
    <d v="2011-04-16T00:00:00"/>
    <x v="11"/>
    <s v="Deccan Chargers"/>
    <s v="Delhi Capitals"/>
    <s v="Kings XI Punjab"/>
    <s v="Punjab Kings"/>
    <x v="23"/>
    <x v="12"/>
    <x v="10"/>
    <x v="6"/>
    <x v="1"/>
    <s v="N"/>
    <x v="10"/>
    <x v="10"/>
    <x v="1"/>
    <x v="0"/>
    <n v="8"/>
    <s v="Won By 8 Wickets"/>
    <s v="NA"/>
    <x v="215"/>
    <n v="8"/>
  </r>
  <r>
    <n v="501211"/>
    <s v="Chennai"/>
    <d v="2011-04-16T00:00:00"/>
    <x v="11"/>
    <s v="Chennai Super Kings"/>
    <s v="Chennai Super Kings"/>
    <s v="Royal Challengers Bangalore"/>
    <s v="Royal Challengers Bangalore"/>
    <x v="33"/>
    <x v="10"/>
    <x v="5"/>
    <x v="5"/>
    <x v="0"/>
    <s v="N"/>
    <x v="9"/>
    <x v="9"/>
    <x v="1"/>
    <x v="1"/>
    <n v="21"/>
    <s v="Won By 21 Runs"/>
    <s v="NA"/>
    <x v="162"/>
    <n v="0"/>
  </r>
  <r>
    <n v="501210"/>
    <s v="Mumbai"/>
    <d v="2011-04-15T00:00:00"/>
    <x v="11"/>
    <s v="Mumbai Indians"/>
    <s v="Mumbai Indians"/>
    <s v="Kochi Tuskers Kerala"/>
    <s v="Kochi Tuskers Kerala"/>
    <x v="16"/>
    <x v="2"/>
    <x v="17"/>
    <x v="11"/>
    <x v="1"/>
    <s v="N"/>
    <x v="18"/>
    <x v="18"/>
    <x v="1"/>
    <x v="0"/>
    <n v="8"/>
    <s v="Won By 8 Wickets"/>
    <s v="NA"/>
    <x v="153"/>
    <n v="8"/>
  </r>
  <r>
    <n v="501209"/>
    <s v="Jaipur"/>
    <d v="2011-04-15T00:00:00"/>
    <x v="11"/>
    <s v="Rajasthan Royals"/>
    <s v="Rajasthan Royals"/>
    <s v="Kolkata Knight Riders"/>
    <s v="Kolkata Knight Riders"/>
    <x v="20"/>
    <x v="16"/>
    <x v="7"/>
    <x v="7"/>
    <x v="1"/>
    <s v="N"/>
    <x v="8"/>
    <x v="8"/>
    <x v="1"/>
    <x v="0"/>
    <n v="9"/>
    <s v="Won By 9 Wickets"/>
    <s v="NA"/>
    <x v="127"/>
    <n v="9"/>
  </r>
  <r>
    <n v="501208"/>
    <s v="Hyderabad"/>
    <d v="2011-04-14T00:00:00"/>
    <x v="11"/>
    <s v="Deccan Chargers"/>
    <s v="Delhi Capitals"/>
    <s v="Royal Challengers Bangalore"/>
    <s v="Royal Challengers Bangalore"/>
    <x v="23"/>
    <x v="12"/>
    <x v="8"/>
    <x v="8"/>
    <x v="1"/>
    <s v="N"/>
    <x v="17"/>
    <x v="17"/>
    <x v="0"/>
    <x v="1"/>
    <n v="33"/>
    <s v="Won By 33 Runs"/>
    <s v="NA"/>
    <x v="163"/>
    <n v="0"/>
  </r>
  <r>
    <n v="501207"/>
    <s v="Mumbai"/>
    <d v="2011-04-13T00:00:00"/>
    <x v="11"/>
    <s v="Pune Warriors"/>
    <s v="Rising Pune Supergiants"/>
    <s v="Kochi Tuskers Kerala"/>
    <s v="Kochi Tuskers Kerala"/>
    <x v="38"/>
    <x v="4"/>
    <x v="17"/>
    <x v="11"/>
    <x v="0"/>
    <s v="N"/>
    <x v="16"/>
    <x v="16"/>
    <x v="0"/>
    <x v="0"/>
    <n v="4"/>
    <s v="Won By 4 Wickets"/>
    <s v="NA"/>
    <x v="216"/>
    <n v="4"/>
  </r>
  <r>
    <n v="501206"/>
    <s v="Chandigarh"/>
    <d v="2011-04-13T00:00:00"/>
    <x v="11"/>
    <s v="Kings XI Punjab"/>
    <s v="Punjab Kings"/>
    <s v="Chennai Super Kings"/>
    <s v="Chennai Super Kings"/>
    <x v="32"/>
    <x v="14"/>
    <x v="10"/>
    <x v="6"/>
    <x v="1"/>
    <s v="N"/>
    <x v="10"/>
    <x v="10"/>
    <x v="1"/>
    <x v="0"/>
    <n v="6"/>
    <s v="Won By 6 Wickets"/>
    <s v="NA"/>
    <x v="215"/>
    <n v="6"/>
  </r>
  <r>
    <n v="501204"/>
    <s v="Jaipur"/>
    <d v="2011-04-12T00:00:00"/>
    <x v="11"/>
    <s v="Rajasthan Royals"/>
    <s v="Rajasthan Royals"/>
    <s v="Delhi Daredevils"/>
    <s v="Delhi Capitals"/>
    <x v="20"/>
    <x v="16"/>
    <x v="11"/>
    <x v="9"/>
    <x v="0"/>
    <s v="N"/>
    <x v="1"/>
    <x v="1"/>
    <x v="0"/>
    <x v="0"/>
    <n v="6"/>
    <s v="Won By 6 Wickets"/>
    <s v="NA"/>
    <x v="212"/>
    <n v="6"/>
  </r>
  <r>
    <n v="501205"/>
    <s v="Bangalore"/>
    <d v="2011-04-12T00:00:00"/>
    <x v="11"/>
    <s v="Royal Challengers Bangalore"/>
    <s v="Royal Challengers Bangalore"/>
    <s v="Mumbai Indians"/>
    <s v="Mumbai Indians"/>
    <x v="24"/>
    <x v="15"/>
    <x v="4"/>
    <x v="4"/>
    <x v="1"/>
    <s v="N"/>
    <x v="4"/>
    <x v="4"/>
    <x v="1"/>
    <x v="0"/>
    <n v="9"/>
    <s v="Won By 9 Wickets"/>
    <s v="NA"/>
    <x v="174"/>
    <n v="9"/>
  </r>
  <r>
    <n v="501203"/>
    <s v="Kolkata"/>
    <d v="2011-04-11T00:00:00"/>
    <x v="11"/>
    <s v="Kolkata Knight Riders"/>
    <s v="Kolkata Knight Riders"/>
    <s v="Deccan Chargers"/>
    <s v="Delhi Capitals"/>
    <x v="19"/>
    <x v="1"/>
    <x v="7"/>
    <x v="7"/>
    <x v="0"/>
    <s v="N"/>
    <x v="8"/>
    <x v="8"/>
    <x v="1"/>
    <x v="1"/>
    <n v="9"/>
    <s v="Won By 9 Runs"/>
    <s v="NA"/>
    <x v="166"/>
    <n v="0"/>
  </r>
  <r>
    <n v="501202"/>
    <s v="Mumbai"/>
    <d v="2011-04-10T00:00:00"/>
    <x v="11"/>
    <s v="Pune Warriors"/>
    <s v="Rising Pune Supergiants"/>
    <s v="Kings XI Punjab"/>
    <s v="Punjab Kings"/>
    <x v="38"/>
    <x v="4"/>
    <x v="10"/>
    <x v="6"/>
    <x v="0"/>
    <s v="N"/>
    <x v="16"/>
    <x v="16"/>
    <x v="0"/>
    <x v="0"/>
    <n v="7"/>
    <s v="Won By 7 Wickets"/>
    <s v="NA"/>
    <x v="217"/>
    <n v="7"/>
  </r>
  <r>
    <n v="501201"/>
    <s v="Delhi"/>
    <d v="2011-04-10T00:00:00"/>
    <x v="11"/>
    <s v="Delhi Daredevils"/>
    <s v="Delhi Capitals"/>
    <s v="Mumbai Indians"/>
    <s v="Mumbai Indians"/>
    <x v="25"/>
    <x v="18"/>
    <x v="11"/>
    <x v="9"/>
    <x v="0"/>
    <s v="N"/>
    <x v="4"/>
    <x v="4"/>
    <x v="0"/>
    <x v="0"/>
    <n v="8"/>
    <s v="Won By 8 Wickets"/>
    <s v="NA"/>
    <x v="105"/>
    <n v="8"/>
  </r>
  <r>
    <n v="501200"/>
    <s v="Kochi"/>
    <d v="2011-04-09T00:00:00"/>
    <x v="11"/>
    <s v="Kochi Tuskers Kerala"/>
    <s v="Kochi Tuskers Kerala"/>
    <s v="Royal Challengers Bangalore"/>
    <s v="Royal Challengers Bangalore"/>
    <x v="39"/>
    <x v="27"/>
    <x v="17"/>
    <x v="11"/>
    <x v="0"/>
    <s v="N"/>
    <x v="2"/>
    <x v="2"/>
    <x v="0"/>
    <x v="0"/>
    <n v="6"/>
    <s v="Won By 6 Wickets"/>
    <s v="NA"/>
    <x v="75"/>
    <n v="6"/>
  </r>
  <r>
    <n v="501199"/>
    <s v="Hyderabad"/>
    <d v="2011-04-09T00:00:00"/>
    <x v="11"/>
    <s v="Deccan Chargers"/>
    <s v="Delhi Capitals"/>
    <s v="Rajasthan Royals"/>
    <s v="Rajasthan Royals"/>
    <x v="23"/>
    <x v="12"/>
    <x v="0"/>
    <x v="0"/>
    <x v="1"/>
    <s v="N"/>
    <x v="1"/>
    <x v="1"/>
    <x v="1"/>
    <x v="0"/>
    <n v="8"/>
    <s v="Won By 8 Wickets"/>
    <s v="NA"/>
    <x v="181"/>
    <n v="8"/>
  </r>
  <r>
    <n v="501198"/>
    <s v="Chennai"/>
    <d v="2011-04-08T00:00:00"/>
    <x v="11"/>
    <s v="Chennai Super Kings"/>
    <s v="Chennai Super Kings"/>
    <s v="Kolkata Knight Riders"/>
    <s v="Kolkata Knight Riders"/>
    <x v="33"/>
    <x v="10"/>
    <x v="5"/>
    <x v="5"/>
    <x v="0"/>
    <s v="N"/>
    <x v="9"/>
    <x v="9"/>
    <x v="1"/>
    <x v="1"/>
    <n v="2"/>
    <s v="Won By 2 Runs"/>
    <s v="NA"/>
    <x v="218"/>
    <n v="0"/>
  </r>
  <r>
    <n v="419165"/>
    <s v="Mumbai"/>
    <d v="2010-04-25T00:00:00"/>
    <x v="12"/>
    <s v="Chennai Super Kings"/>
    <s v="Chennai Super Kings"/>
    <s v="Mumbai Indians"/>
    <s v="Mumbai Indians"/>
    <x v="38"/>
    <x v="4"/>
    <x v="5"/>
    <x v="5"/>
    <x v="0"/>
    <s v="N"/>
    <x v="9"/>
    <x v="9"/>
    <x v="1"/>
    <x v="1"/>
    <n v="22"/>
    <s v="Won By 22 Runs"/>
    <s v="NA"/>
    <x v="132"/>
    <n v="0"/>
  </r>
  <r>
    <n v="419164"/>
    <s v="Mumbai"/>
    <d v="2010-04-24T00:00:00"/>
    <x v="12"/>
    <s v="Royal Challengers Bangalore"/>
    <s v="Royal Challengers Bangalore"/>
    <s v="Deccan Chargers"/>
    <s v="Delhi Capitals"/>
    <x v="38"/>
    <x v="4"/>
    <x v="16"/>
    <x v="9"/>
    <x v="0"/>
    <s v="N"/>
    <x v="2"/>
    <x v="2"/>
    <x v="0"/>
    <x v="0"/>
    <n v="9"/>
    <s v="Won By 9 Wickets"/>
    <s v="NA"/>
    <x v="219"/>
    <n v="9"/>
  </r>
  <r>
    <n v="419163"/>
    <s v="Mumbai"/>
    <d v="2010-04-22T00:00:00"/>
    <x v="12"/>
    <s v="Chennai Super Kings"/>
    <s v="Chennai Super Kings"/>
    <s v="Deccan Chargers"/>
    <s v="Delhi Capitals"/>
    <x v="38"/>
    <x v="4"/>
    <x v="5"/>
    <x v="5"/>
    <x v="0"/>
    <s v="N"/>
    <x v="9"/>
    <x v="9"/>
    <x v="1"/>
    <x v="1"/>
    <n v="38"/>
    <s v="Won By 38 Runs"/>
    <s v="NA"/>
    <x v="211"/>
    <n v="0"/>
  </r>
  <r>
    <n v="419162"/>
    <s v="Mumbai"/>
    <d v="2010-04-21T00:00:00"/>
    <x v="12"/>
    <s v="Royal Challengers Bangalore"/>
    <s v="Royal Challengers Bangalore"/>
    <s v="Mumbai Indians"/>
    <s v="Mumbai Indians"/>
    <x v="38"/>
    <x v="4"/>
    <x v="4"/>
    <x v="4"/>
    <x v="0"/>
    <s v="N"/>
    <x v="4"/>
    <x v="4"/>
    <x v="1"/>
    <x v="1"/>
    <n v="35"/>
    <s v="Won By 35 Runs"/>
    <s v="NA"/>
    <x v="65"/>
    <n v="0"/>
  </r>
  <r>
    <n v="419161"/>
    <s v="Kolkata"/>
    <d v="2010-04-19T00:00:00"/>
    <x v="12"/>
    <s v="Kolkata Knight Riders"/>
    <s v="Kolkata Knight Riders"/>
    <s v="Mumbai Indians"/>
    <s v="Mumbai Indians"/>
    <x v="19"/>
    <x v="1"/>
    <x v="4"/>
    <x v="4"/>
    <x v="0"/>
    <s v="N"/>
    <x v="8"/>
    <x v="8"/>
    <x v="0"/>
    <x v="0"/>
    <n v="9"/>
    <s v="Won By 9 Wickets"/>
    <s v="NA"/>
    <x v="220"/>
    <n v="9"/>
  </r>
  <r>
    <n v="419160"/>
    <s v="Delhi"/>
    <d v="2010-04-18T00:00:00"/>
    <x v="12"/>
    <s v="Delhi Daredevils"/>
    <s v="Delhi Capitals"/>
    <s v="Deccan Chargers"/>
    <s v="Delhi Capitals"/>
    <x v="25"/>
    <x v="18"/>
    <x v="16"/>
    <x v="9"/>
    <x v="0"/>
    <s v="N"/>
    <x v="17"/>
    <x v="17"/>
    <x v="1"/>
    <x v="1"/>
    <n v="11"/>
    <s v="Won By 11 Runs"/>
    <s v="NA"/>
    <x v="221"/>
    <n v="0"/>
  </r>
  <r>
    <n v="419159"/>
    <s v="Dharamsala"/>
    <d v="2010-04-18T00:00:00"/>
    <x v="12"/>
    <s v="Kings XI Punjab"/>
    <s v="Punjab Kings"/>
    <s v="Chennai Super Kings"/>
    <s v="Chennai Super Kings"/>
    <x v="37"/>
    <x v="26"/>
    <x v="5"/>
    <x v="5"/>
    <x v="1"/>
    <s v="N"/>
    <x v="9"/>
    <x v="9"/>
    <x v="1"/>
    <x v="0"/>
    <n v="6"/>
    <s v="Won By 6 Wickets"/>
    <s v="NA"/>
    <x v="99"/>
    <n v="6"/>
  </r>
  <r>
    <n v="419158"/>
    <s v="Kolkata"/>
    <d v="2010-04-17T00:00:00"/>
    <x v="12"/>
    <s v="Kolkata Knight Riders"/>
    <s v="Kolkata Knight Riders"/>
    <s v="Rajasthan Royals"/>
    <s v="Rajasthan Royals"/>
    <x v="19"/>
    <x v="1"/>
    <x v="0"/>
    <x v="0"/>
    <x v="0"/>
    <s v="N"/>
    <x v="8"/>
    <x v="8"/>
    <x v="0"/>
    <x v="0"/>
    <n v="8"/>
    <s v="Won By 8 Wickets"/>
    <s v="NA"/>
    <x v="82"/>
    <n v="8"/>
  </r>
  <r>
    <n v="419157"/>
    <s v="Bangalore"/>
    <d v="2010-04-17T00:00:00"/>
    <x v="12"/>
    <s v="Royal Challengers Bangalore"/>
    <s v="Royal Challengers Bangalore"/>
    <s v="Mumbai Indians"/>
    <s v="Mumbai Indians"/>
    <x v="24"/>
    <x v="15"/>
    <x v="8"/>
    <x v="8"/>
    <x v="1"/>
    <s v="N"/>
    <x v="4"/>
    <x v="4"/>
    <x v="0"/>
    <x v="1"/>
    <n v="57"/>
    <s v="Won By 57 Runs"/>
    <s v="NA"/>
    <x v="222"/>
    <n v="0"/>
  </r>
  <r>
    <n v="419156"/>
    <s v="Dharamsala"/>
    <d v="2010-04-16T00:00:00"/>
    <x v="12"/>
    <s v="Kings XI Punjab"/>
    <s v="Punjab Kings"/>
    <s v="Deccan Chargers"/>
    <s v="Delhi Capitals"/>
    <x v="37"/>
    <x v="26"/>
    <x v="16"/>
    <x v="9"/>
    <x v="1"/>
    <s v="N"/>
    <x v="17"/>
    <x v="17"/>
    <x v="1"/>
    <x v="0"/>
    <n v="5"/>
    <s v="Won By 5 Wickets"/>
    <s v="NA"/>
    <x v="95"/>
    <n v="5"/>
  </r>
  <r>
    <n v="419155"/>
    <s v="Chennai"/>
    <d v="2010-04-15T00:00:00"/>
    <x v="12"/>
    <s v="Chennai Super Kings"/>
    <s v="Chennai Super Kings"/>
    <s v="Delhi Daredevils"/>
    <s v="Delhi Capitals"/>
    <x v="33"/>
    <x v="10"/>
    <x v="5"/>
    <x v="5"/>
    <x v="0"/>
    <s v="N"/>
    <x v="12"/>
    <x v="12"/>
    <x v="0"/>
    <x v="0"/>
    <n v="6"/>
    <s v="Won By 6 Wickets"/>
    <s v="NA"/>
    <x v="127"/>
    <n v="6"/>
  </r>
  <r>
    <n v="419154"/>
    <s v="Jaipur"/>
    <d v="2010-04-14T00:00:00"/>
    <x v="12"/>
    <s v="Rajasthan Royals"/>
    <s v="Rajasthan Royals"/>
    <s v="Royal Challengers Bangalore"/>
    <s v="Royal Challengers Bangalore"/>
    <x v="20"/>
    <x v="16"/>
    <x v="0"/>
    <x v="0"/>
    <x v="0"/>
    <s v="N"/>
    <x v="2"/>
    <x v="2"/>
    <x v="0"/>
    <x v="0"/>
    <n v="5"/>
    <s v="Won By 5 Wickets"/>
    <s v="NA"/>
    <x v="193"/>
    <n v="5"/>
  </r>
  <r>
    <n v="419153"/>
    <s v="Chennai"/>
    <d v="2010-04-13T00:00:00"/>
    <x v="12"/>
    <s v="Chennai Super Kings"/>
    <s v="Chennai Super Kings"/>
    <s v="Kolkata Knight Riders"/>
    <s v="Kolkata Knight Riders"/>
    <x v="33"/>
    <x v="10"/>
    <x v="7"/>
    <x v="7"/>
    <x v="0"/>
    <s v="N"/>
    <x v="9"/>
    <x v="9"/>
    <x v="0"/>
    <x v="0"/>
    <n v="9"/>
    <s v="Won By 9 Wickets"/>
    <s v="NA"/>
    <x v="6"/>
    <n v="9"/>
  </r>
  <r>
    <n v="419152"/>
    <s v="Mumbai"/>
    <d v="2010-04-13T00:00:00"/>
    <x v="12"/>
    <s v="Mumbai Indians"/>
    <s v="Mumbai Indians"/>
    <s v="Delhi Daredevils"/>
    <s v="Delhi Capitals"/>
    <x v="31"/>
    <x v="3"/>
    <x v="4"/>
    <x v="4"/>
    <x v="0"/>
    <s v="N"/>
    <x v="4"/>
    <x v="4"/>
    <x v="1"/>
    <x v="1"/>
    <n v="39"/>
    <s v="Won By 39 Runs"/>
    <s v="NA"/>
    <x v="65"/>
    <n v="0"/>
  </r>
  <r>
    <n v="419151"/>
    <s v="Nagpur"/>
    <d v="2010-04-12T00:00:00"/>
    <x v="12"/>
    <s v="Deccan Chargers"/>
    <s v="Delhi Capitals"/>
    <s v="Royal Challengers Bangalore"/>
    <s v="Royal Challengers Bangalore"/>
    <x v="40"/>
    <x v="28"/>
    <x v="8"/>
    <x v="8"/>
    <x v="1"/>
    <s v="N"/>
    <x v="17"/>
    <x v="17"/>
    <x v="0"/>
    <x v="1"/>
    <n v="13"/>
    <s v="Won By 13 Runs"/>
    <s v="NA"/>
    <x v="177"/>
    <n v="0"/>
  </r>
  <r>
    <n v="419150"/>
    <s v="Jaipur"/>
    <d v="2010-04-11T00:00:00"/>
    <x v="12"/>
    <s v="Rajasthan Royals"/>
    <s v="Rajasthan Royals"/>
    <s v="Mumbai Indians"/>
    <s v="Mumbai Indians"/>
    <x v="20"/>
    <x v="16"/>
    <x v="0"/>
    <x v="0"/>
    <x v="1"/>
    <s v="N"/>
    <x v="4"/>
    <x v="4"/>
    <x v="0"/>
    <x v="1"/>
    <n v="37"/>
    <s v="Won By 37 Runs"/>
    <s v="NA"/>
    <x v="174"/>
    <n v="0"/>
  </r>
  <r>
    <n v="419149"/>
    <s v="Delhi"/>
    <d v="2010-04-11T00:00:00"/>
    <x v="12"/>
    <s v="Delhi Daredevils"/>
    <s v="Delhi Capitals"/>
    <s v="Kings XI Punjab"/>
    <s v="Punjab Kings"/>
    <x v="25"/>
    <x v="18"/>
    <x v="11"/>
    <x v="9"/>
    <x v="0"/>
    <s v="N"/>
    <x v="10"/>
    <x v="10"/>
    <x v="0"/>
    <x v="0"/>
    <n v="7"/>
    <s v="Won By 7 Wickets"/>
    <s v="NA"/>
    <x v="151"/>
    <n v="7"/>
  </r>
  <r>
    <n v="419148"/>
    <s v="Bangalore"/>
    <d v="2010-04-10T00:00:00"/>
    <x v="12"/>
    <s v="Royal Challengers Bangalore"/>
    <s v="Royal Challengers Bangalore"/>
    <s v="Kolkata Knight Riders"/>
    <s v="Kolkata Knight Riders"/>
    <x v="24"/>
    <x v="15"/>
    <x v="8"/>
    <x v="8"/>
    <x v="1"/>
    <s v="N"/>
    <x v="2"/>
    <x v="2"/>
    <x v="1"/>
    <x v="0"/>
    <n v="7"/>
    <s v="Won By 7 Wickets"/>
    <s v="NA"/>
    <x v="178"/>
    <n v="7"/>
  </r>
  <r>
    <n v="419147"/>
    <s v="Nagpur"/>
    <d v="2010-04-10T00:00:00"/>
    <x v="12"/>
    <s v="Deccan Chargers"/>
    <s v="Delhi Capitals"/>
    <s v="Chennai Super Kings"/>
    <s v="Chennai Super Kings"/>
    <x v="40"/>
    <x v="28"/>
    <x v="5"/>
    <x v="5"/>
    <x v="0"/>
    <s v="N"/>
    <x v="17"/>
    <x v="17"/>
    <x v="0"/>
    <x v="0"/>
    <n v="6"/>
    <s v="Won By 6 Wickets"/>
    <s v="NA"/>
    <x v="223"/>
    <n v="6"/>
  </r>
  <r>
    <n v="419146"/>
    <s v="Chandigarh"/>
    <d v="2010-04-09T00:00:00"/>
    <x v="12"/>
    <s v="Kings XI Punjab"/>
    <s v="Punjab Kings"/>
    <s v="Mumbai Indians"/>
    <s v="Mumbai Indians"/>
    <x v="32"/>
    <x v="14"/>
    <x v="4"/>
    <x v="4"/>
    <x v="0"/>
    <s v="N"/>
    <x v="10"/>
    <x v="10"/>
    <x v="0"/>
    <x v="0"/>
    <n v="6"/>
    <s v="Won By 6 Wickets"/>
    <s v="NA"/>
    <x v="188"/>
    <n v="6"/>
  </r>
  <r>
    <n v="419145"/>
    <s v="Bangalore"/>
    <d v="2010-04-08T00:00:00"/>
    <x v="12"/>
    <s v="Royal Challengers Bangalore"/>
    <s v="Royal Challengers Bangalore"/>
    <s v="Deccan Chargers"/>
    <s v="Delhi Capitals"/>
    <x v="24"/>
    <x v="15"/>
    <x v="16"/>
    <x v="9"/>
    <x v="1"/>
    <s v="N"/>
    <x v="17"/>
    <x v="17"/>
    <x v="1"/>
    <x v="0"/>
    <n v="7"/>
    <s v="Won By 7 Wickets"/>
    <s v="NA"/>
    <x v="224"/>
    <n v="7"/>
  </r>
  <r>
    <n v="419144"/>
    <s v="Kolkata"/>
    <d v="2010-04-07T00:00:00"/>
    <x v="12"/>
    <s v="Kolkata Knight Riders"/>
    <s v="Kolkata Knight Riders"/>
    <s v="Delhi Daredevils"/>
    <s v="Delhi Capitals"/>
    <x v="19"/>
    <x v="1"/>
    <x v="7"/>
    <x v="7"/>
    <x v="0"/>
    <s v="N"/>
    <x v="8"/>
    <x v="8"/>
    <x v="1"/>
    <x v="1"/>
    <n v="14"/>
    <s v="Won By 14 Runs"/>
    <s v="NA"/>
    <x v="191"/>
    <n v="0"/>
  </r>
  <r>
    <n v="419143"/>
    <s v="Jaipur"/>
    <d v="2010-04-07T00:00:00"/>
    <x v="12"/>
    <s v="Rajasthan Royals"/>
    <s v="Rajasthan Royals"/>
    <s v="Kings XI Punjab"/>
    <s v="Punjab Kings"/>
    <x v="20"/>
    <x v="16"/>
    <x v="10"/>
    <x v="6"/>
    <x v="0"/>
    <s v="N"/>
    <x v="1"/>
    <x v="1"/>
    <x v="0"/>
    <x v="0"/>
    <n v="9"/>
    <s v="Won By 9 Wickets"/>
    <s v="NA"/>
    <x v="225"/>
    <n v="9"/>
  </r>
  <r>
    <n v="419142"/>
    <s v="Chennai"/>
    <d v="2010-04-06T00:00:00"/>
    <x v="12"/>
    <s v="Chennai Super Kings"/>
    <s v="Chennai Super Kings"/>
    <s v="Mumbai Indians"/>
    <s v="Mumbai Indians"/>
    <x v="33"/>
    <x v="10"/>
    <x v="5"/>
    <x v="5"/>
    <x v="0"/>
    <s v="N"/>
    <x v="9"/>
    <x v="9"/>
    <x v="1"/>
    <x v="1"/>
    <n v="24"/>
    <s v="Won By 24 Runs"/>
    <s v="NA"/>
    <x v="132"/>
    <n v="0"/>
  </r>
  <r>
    <n v="419141"/>
    <s v="Nagpur"/>
    <d v="2010-04-05T00:00:00"/>
    <x v="12"/>
    <s v="Deccan Chargers"/>
    <s v="Delhi Capitals"/>
    <s v="Rajasthan Royals"/>
    <s v="Rajasthan Royals"/>
    <x v="40"/>
    <x v="28"/>
    <x v="0"/>
    <x v="0"/>
    <x v="0"/>
    <s v="N"/>
    <x v="1"/>
    <x v="1"/>
    <x v="1"/>
    <x v="1"/>
    <n v="2"/>
    <s v="Won By 2 Runs"/>
    <s v="NA"/>
    <x v="212"/>
    <n v="0"/>
  </r>
  <r>
    <n v="419139"/>
    <s v="Kolkata"/>
    <d v="2010-04-04T00:00:00"/>
    <x v="12"/>
    <s v="Kolkata Knight Riders"/>
    <s v="Kolkata Knight Riders"/>
    <s v="Kings XI Punjab"/>
    <s v="Punjab Kings"/>
    <x v="19"/>
    <x v="1"/>
    <x v="7"/>
    <x v="7"/>
    <x v="0"/>
    <s v="N"/>
    <x v="10"/>
    <x v="10"/>
    <x v="0"/>
    <x v="0"/>
    <n v="8"/>
    <s v="Won By 8 Wickets"/>
    <s v="NA"/>
    <x v="213"/>
    <n v="8"/>
  </r>
  <r>
    <n v="419140"/>
    <s v="Delhi"/>
    <d v="2010-04-04T00:00:00"/>
    <x v="12"/>
    <s v="Delhi Daredevils"/>
    <s v="Delhi Capitals"/>
    <s v="Royal Challengers Bangalore"/>
    <s v="Royal Challengers Bangalore"/>
    <x v="25"/>
    <x v="18"/>
    <x v="11"/>
    <x v="9"/>
    <x v="0"/>
    <s v="N"/>
    <x v="12"/>
    <x v="12"/>
    <x v="1"/>
    <x v="1"/>
    <n v="37"/>
    <s v="Won By 37 Runs"/>
    <s v="NA"/>
    <x v="226"/>
    <n v="0"/>
  </r>
  <r>
    <n v="419138"/>
    <s v="Mumbai"/>
    <d v="2010-04-03T00:00:00"/>
    <x v="12"/>
    <s v="Mumbai Indians"/>
    <s v="Mumbai Indians"/>
    <s v="Deccan Chargers"/>
    <s v="Delhi Capitals"/>
    <x v="31"/>
    <x v="3"/>
    <x v="4"/>
    <x v="4"/>
    <x v="0"/>
    <s v="N"/>
    <x v="4"/>
    <x v="4"/>
    <x v="1"/>
    <x v="1"/>
    <n v="63"/>
    <s v="Won By 63 Runs"/>
    <s v="NA"/>
    <x v="96"/>
    <n v="0"/>
  </r>
  <r>
    <n v="419137"/>
    <s v="Chennai"/>
    <d v="2010-04-03T00:00:00"/>
    <x v="12"/>
    <s v="Chennai Super Kings"/>
    <s v="Chennai Super Kings"/>
    <s v="Rajasthan Royals"/>
    <s v="Rajasthan Royals"/>
    <x v="33"/>
    <x v="10"/>
    <x v="5"/>
    <x v="5"/>
    <x v="0"/>
    <s v="N"/>
    <x v="9"/>
    <x v="9"/>
    <x v="1"/>
    <x v="1"/>
    <n v="23"/>
    <s v="Won By 23 Runs"/>
    <s v="NA"/>
    <x v="165"/>
    <n v="0"/>
  </r>
  <r>
    <n v="419136"/>
    <s v="Chandigarh"/>
    <d v="2010-04-02T00:00:00"/>
    <x v="12"/>
    <s v="Kings XI Punjab"/>
    <s v="Punjab Kings"/>
    <s v="Royal Challengers Bangalore"/>
    <s v="Royal Challengers Bangalore"/>
    <x v="32"/>
    <x v="14"/>
    <x v="10"/>
    <x v="6"/>
    <x v="0"/>
    <s v="N"/>
    <x v="2"/>
    <x v="2"/>
    <x v="0"/>
    <x v="0"/>
    <n v="6"/>
    <s v="Won By 6 Wickets"/>
    <s v="NA"/>
    <x v="193"/>
    <n v="6"/>
  </r>
  <r>
    <n v="419135"/>
    <s v="Kolkata"/>
    <d v="2010-04-01T00:00:00"/>
    <x v="12"/>
    <s v="Kolkata Knight Riders"/>
    <s v="Kolkata Knight Riders"/>
    <s v="Deccan Chargers"/>
    <s v="Delhi Capitals"/>
    <x v="19"/>
    <x v="1"/>
    <x v="7"/>
    <x v="7"/>
    <x v="0"/>
    <s v="N"/>
    <x v="8"/>
    <x v="8"/>
    <x v="1"/>
    <x v="1"/>
    <n v="24"/>
    <s v="Won By 24 Runs"/>
    <s v="NA"/>
    <x v="191"/>
    <n v="0"/>
  </r>
  <r>
    <n v="419134"/>
    <s v="Delhi"/>
    <d v="2010-03-31T00:00:00"/>
    <x v="12"/>
    <s v="Delhi Daredevils"/>
    <s v="Delhi Capitals"/>
    <s v="Rajasthan Royals"/>
    <s v="Rajasthan Royals"/>
    <x v="25"/>
    <x v="18"/>
    <x v="11"/>
    <x v="9"/>
    <x v="0"/>
    <s v="N"/>
    <x v="12"/>
    <x v="12"/>
    <x v="1"/>
    <x v="1"/>
    <n v="67"/>
    <s v="Won By 67 Runs"/>
    <s v="NA"/>
    <x v="42"/>
    <n v="0"/>
  </r>
  <r>
    <n v="419133"/>
    <s v="Chennai"/>
    <d v="2010-03-31T00:00:00"/>
    <x v="12"/>
    <s v="Chennai Super Kings"/>
    <s v="Chennai Super Kings"/>
    <s v="Royal Challengers Bangalore"/>
    <s v="Royal Challengers Bangalore"/>
    <x v="33"/>
    <x v="10"/>
    <x v="8"/>
    <x v="8"/>
    <x v="0"/>
    <s v="N"/>
    <x v="9"/>
    <x v="9"/>
    <x v="0"/>
    <x v="0"/>
    <n v="5"/>
    <s v="Won By 5 Wickets"/>
    <s v="NA"/>
    <x v="165"/>
    <n v="5"/>
  </r>
  <r>
    <n v="419132"/>
    <s v="Mumbai"/>
    <d v="2010-03-30T00:00:00"/>
    <x v="12"/>
    <s v="Mumbai Indians"/>
    <s v="Mumbai Indians"/>
    <s v="Kings XI Punjab"/>
    <s v="Punjab Kings"/>
    <x v="31"/>
    <x v="3"/>
    <x v="4"/>
    <x v="4"/>
    <x v="1"/>
    <s v="N"/>
    <x v="4"/>
    <x v="4"/>
    <x v="1"/>
    <x v="0"/>
    <n v="4"/>
    <s v="Won By 4 Wickets"/>
    <s v="NA"/>
    <x v="105"/>
    <n v="4"/>
  </r>
  <r>
    <n v="419131"/>
    <s v="Delhi"/>
    <d v="2010-03-29T00:00:00"/>
    <x v="12"/>
    <s v="Delhi Daredevils"/>
    <s v="Delhi Capitals"/>
    <s v="Kolkata Knight Riders"/>
    <s v="Kolkata Knight Riders"/>
    <x v="25"/>
    <x v="18"/>
    <x v="11"/>
    <x v="9"/>
    <x v="0"/>
    <s v="N"/>
    <x v="12"/>
    <x v="12"/>
    <x v="1"/>
    <x v="1"/>
    <n v="40"/>
    <s v="Won By 40 Runs"/>
    <s v="NA"/>
    <x v="23"/>
    <n v="0"/>
  </r>
  <r>
    <n v="419130"/>
    <s v="Mumbai"/>
    <d v="2010-03-28T00:00:00"/>
    <x v="12"/>
    <s v="Deccan Chargers"/>
    <s v="Delhi Capitals"/>
    <s v="Mumbai Indians"/>
    <s v="Mumbai Indians"/>
    <x v="38"/>
    <x v="4"/>
    <x v="16"/>
    <x v="9"/>
    <x v="1"/>
    <s v="N"/>
    <x v="4"/>
    <x v="4"/>
    <x v="0"/>
    <x v="1"/>
    <n v="41"/>
    <s v="Won By 41 Runs"/>
    <s v="NA"/>
    <x v="110"/>
    <n v="0"/>
  </r>
  <r>
    <n v="419129"/>
    <s v="Ahmedabad"/>
    <d v="2010-03-28T00:00:00"/>
    <x v="12"/>
    <s v="Rajasthan Royals"/>
    <s v="Rajasthan Royals"/>
    <s v="Chennai Super Kings"/>
    <s v="Chennai Super Kings"/>
    <x v="34"/>
    <x v="23"/>
    <x v="0"/>
    <x v="0"/>
    <x v="0"/>
    <s v="N"/>
    <x v="1"/>
    <x v="1"/>
    <x v="1"/>
    <x v="1"/>
    <n v="17"/>
    <s v="Won By 17 Runs"/>
    <s v="NA"/>
    <x v="227"/>
    <n v="0"/>
  </r>
  <r>
    <n v="419127"/>
    <s v="Chandigarh"/>
    <d v="2010-03-27T00:00:00"/>
    <x v="12"/>
    <s v="Kings XI Punjab"/>
    <s v="Punjab Kings"/>
    <s v="Kolkata Knight Riders"/>
    <s v="Kolkata Knight Riders"/>
    <x v="32"/>
    <x v="14"/>
    <x v="7"/>
    <x v="7"/>
    <x v="0"/>
    <s v="N"/>
    <x v="8"/>
    <x v="8"/>
    <x v="1"/>
    <x v="1"/>
    <n v="39"/>
    <s v="Won By 39 Runs"/>
    <s v="NA"/>
    <x v="210"/>
    <n v="0"/>
  </r>
  <r>
    <n v="419126"/>
    <s v="Ahmedabad"/>
    <d v="2010-03-26T00:00:00"/>
    <x v="12"/>
    <s v="Rajasthan Royals"/>
    <s v="Rajasthan Royals"/>
    <s v="Deccan Chargers"/>
    <s v="Delhi Capitals"/>
    <x v="34"/>
    <x v="23"/>
    <x v="16"/>
    <x v="9"/>
    <x v="0"/>
    <s v="N"/>
    <x v="1"/>
    <x v="1"/>
    <x v="0"/>
    <x v="0"/>
    <n v="8"/>
    <s v="Won By 8 Wickets"/>
    <s v="NA"/>
    <x v="139"/>
    <n v="8"/>
  </r>
  <r>
    <n v="419125"/>
    <s v="Mumbai"/>
    <d v="2010-03-25T00:00:00"/>
    <x v="12"/>
    <s v="Chennai Super Kings"/>
    <s v="Chennai Super Kings"/>
    <s v="Mumbai Indians"/>
    <s v="Mumbai Indians"/>
    <x v="3"/>
    <x v="3"/>
    <x v="4"/>
    <x v="4"/>
    <x v="1"/>
    <s v="N"/>
    <x v="4"/>
    <x v="4"/>
    <x v="1"/>
    <x v="0"/>
    <n v="5"/>
    <s v="Won By 5 Wickets"/>
    <s v="NA"/>
    <x v="174"/>
    <n v="5"/>
  </r>
  <r>
    <n v="419128"/>
    <s v="Bangalore"/>
    <d v="2010-03-25T00:00:00"/>
    <x v="12"/>
    <s v="Royal Challengers Bangalore"/>
    <s v="Royal Challengers Bangalore"/>
    <s v="Delhi Daredevils"/>
    <s v="Delhi Capitals"/>
    <x v="24"/>
    <x v="15"/>
    <x v="8"/>
    <x v="8"/>
    <x v="1"/>
    <s v="N"/>
    <x v="12"/>
    <x v="12"/>
    <x v="0"/>
    <x v="1"/>
    <n v="17"/>
    <s v="Won By 17 Runs"/>
    <s v="NA"/>
    <x v="135"/>
    <n v="0"/>
  </r>
  <r>
    <n v="419124"/>
    <s v="Chandigarh"/>
    <d v="2010-03-24T00:00:00"/>
    <x v="12"/>
    <s v="Kings XI Punjab"/>
    <s v="Punjab Kings"/>
    <s v="Rajasthan Royals"/>
    <s v="Rajasthan Royals"/>
    <x v="32"/>
    <x v="14"/>
    <x v="10"/>
    <x v="6"/>
    <x v="1"/>
    <s v="N"/>
    <x v="1"/>
    <x v="1"/>
    <x v="0"/>
    <x v="1"/>
    <n v="31"/>
    <s v="Won By 31 Runs"/>
    <s v="NA"/>
    <x v="228"/>
    <n v="0"/>
  </r>
  <r>
    <n v="419123"/>
    <s v="Bangalore"/>
    <d v="2010-03-23T00:00:00"/>
    <x v="12"/>
    <s v="Royal Challengers Bangalore"/>
    <s v="Royal Challengers Bangalore"/>
    <s v="Chennai Super Kings"/>
    <s v="Chennai Super Kings"/>
    <x v="24"/>
    <x v="15"/>
    <x v="5"/>
    <x v="5"/>
    <x v="1"/>
    <s v="N"/>
    <x v="2"/>
    <x v="2"/>
    <x v="0"/>
    <x v="1"/>
    <n v="36"/>
    <s v="Won By 36 Runs"/>
    <s v="NA"/>
    <x v="129"/>
    <n v="0"/>
  </r>
  <r>
    <n v="419122"/>
    <s v="Mumbai"/>
    <d v="2010-03-22T00:00:00"/>
    <x v="12"/>
    <s v="Mumbai Indians"/>
    <s v="Mumbai Indians"/>
    <s v="Kolkata Knight Riders"/>
    <s v="Kolkata Knight Riders"/>
    <x v="31"/>
    <x v="3"/>
    <x v="7"/>
    <x v="7"/>
    <x v="0"/>
    <s v="N"/>
    <x v="4"/>
    <x v="4"/>
    <x v="0"/>
    <x v="0"/>
    <n v="7"/>
    <s v="Won By 7 Wickets"/>
    <s v="NA"/>
    <x v="174"/>
    <n v="7"/>
  </r>
  <r>
    <n v="419121"/>
    <s v="Chennai"/>
    <d v="2010-03-21T00:00:00"/>
    <x v="12"/>
    <s v="Chennai Super Kings"/>
    <s v="Chennai Super Kings"/>
    <s v="Kings XI Punjab"/>
    <s v="Punjab Kings"/>
    <x v="33"/>
    <x v="10"/>
    <x v="5"/>
    <x v="5"/>
    <x v="1"/>
    <s v="Y"/>
    <x v="10"/>
    <x v="10"/>
    <x v="0"/>
    <x v="2"/>
    <s v="NA"/>
    <s v="Won By NA SuperOver"/>
    <s v="NA"/>
    <x v="229"/>
    <n v="0"/>
  </r>
  <r>
    <n v="419120"/>
    <s v="Cuttack"/>
    <d v="2010-03-21T00:00:00"/>
    <x v="12"/>
    <s v="Deccan Chargers"/>
    <s v="Delhi Capitals"/>
    <s v="Delhi Daredevils"/>
    <s v="Delhi Capitals"/>
    <x v="35"/>
    <x v="24"/>
    <x v="16"/>
    <x v="9"/>
    <x v="0"/>
    <s v="N"/>
    <x v="17"/>
    <x v="17"/>
    <x v="1"/>
    <x v="1"/>
    <n v="10"/>
    <s v="Won By 10 Runs"/>
    <s v="NA"/>
    <x v="221"/>
    <n v="0"/>
  </r>
  <r>
    <n v="419119"/>
    <s v="Mumbai"/>
    <d v="2010-03-20T00:00:00"/>
    <x v="12"/>
    <s v="Mumbai Indians"/>
    <s v="Mumbai Indians"/>
    <s v="Royal Challengers Bangalore"/>
    <s v="Royal Challengers Bangalore"/>
    <x v="31"/>
    <x v="3"/>
    <x v="4"/>
    <x v="4"/>
    <x v="0"/>
    <s v="N"/>
    <x v="2"/>
    <x v="2"/>
    <x v="0"/>
    <x v="0"/>
    <n v="7"/>
    <s v="Won By 7 Wickets"/>
    <s v="NA"/>
    <x v="166"/>
    <n v="7"/>
  </r>
  <r>
    <n v="419118"/>
    <s v="Ahmedabad"/>
    <d v="2010-03-20T00:00:00"/>
    <x v="12"/>
    <s v="Rajasthan Royals"/>
    <s v="Rajasthan Royals"/>
    <s v="Kolkata Knight Riders"/>
    <s v="Kolkata Knight Riders"/>
    <x v="34"/>
    <x v="23"/>
    <x v="0"/>
    <x v="0"/>
    <x v="0"/>
    <s v="N"/>
    <x v="1"/>
    <x v="1"/>
    <x v="1"/>
    <x v="1"/>
    <n v="34"/>
    <s v="Won By 34 Runs"/>
    <s v="NA"/>
    <x v="230"/>
    <n v="0"/>
  </r>
  <r>
    <n v="419116"/>
    <s v="Delhi"/>
    <d v="2010-03-19T00:00:00"/>
    <x v="12"/>
    <s v="Delhi Daredevils"/>
    <s v="Delhi Capitals"/>
    <s v="Chennai Super Kings"/>
    <s v="Chennai Super Kings"/>
    <x v="25"/>
    <x v="18"/>
    <x v="11"/>
    <x v="9"/>
    <x v="0"/>
    <s v="N"/>
    <x v="9"/>
    <x v="9"/>
    <x v="0"/>
    <x v="0"/>
    <n v="5"/>
    <s v="Won By 5 Wickets"/>
    <s v="NA"/>
    <x v="231"/>
    <n v="5"/>
  </r>
  <r>
    <n v="419117"/>
    <s v="Cuttack"/>
    <d v="2010-03-19T00:00:00"/>
    <x v="12"/>
    <s v="Deccan Chargers"/>
    <s v="Delhi Capitals"/>
    <s v="Kings XI Punjab"/>
    <s v="Punjab Kings"/>
    <x v="35"/>
    <x v="24"/>
    <x v="10"/>
    <x v="6"/>
    <x v="1"/>
    <s v="N"/>
    <x v="17"/>
    <x v="17"/>
    <x v="0"/>
    <x v="1"/>
    <n v="6"/>
    <s v="Won By 6 Runs"/>
    <s v="NA"/>
    <x v="221"/>
    <n v="0"/>
  </r>
  <r>
    <n v="419115"/>
    <s v="Bangalore"/>
    <d v="2010-03-18T00:00:00"/>
    <x v="12"/>
    <s v="Royal Challengers Bangalore"/>
    <s v="Royal Challengers Bangalore"/>
    <s v="Rajasthan Royals"/>
    <s v="Rajasthan Royals"/>
    <x v="24"/>
    <x v="15"/>
    <x v="8"/>
    <x v="8"/>
    <x v="1"/>
    <s v="N"/>
    <x v="2"/>
    <x v="2"/>
    <x v="1"/>
    <x v="0"/>
    <n v="10"/>
    <s v="Won By 10 Wickets"/>
    <s v="NA"/>
    <x v="166"/>
    <n v="10"/>
  </r>
  <r>
    <n v="419114"/>
    <s v="Delhi"/>
    <d v="2010-03-17T00:00:00"/>
    <x v="12"/>
    <s v="Delhi Daredevils"/>
    <s v="Delhi Capitals"/>
    <s v="Mumbai Indians"/>
    <s v="Mumbai Indians"/>
    <x v="25"/>
    <x v="18"/>
    <x v="11"/>
    <x v="9"/>
    <x v="1"/>
    <s v="N"/>
    <x v="4"/>
    <x v="4"/>
    <x v="0"/>
    <x v="1"/>
    <n v="98"/>
    <s v="Won By 98 Runs"/>
    <s v="NA"/>
    <x v="174"/>
    <n v="0"/>
  </r>
  <r>
    <n v="419113"/>
    <s v="Kolkata"/>
    <d v="2010-03-16T00:00:00"/>
    <x v="12"/>
    <s v="Kolkata Knight Riders"/>
    <s v="Kolkata Knight Riders"/>
    <s v="Chennai Super Kings"/>
    <s v="Chennai Super Kings"/>
    <x v="19"/>
    <x v="1"/>
    <x v="5"/>
    <x v="5"/>
    <x v="0"/>
    <s v="N"/>
    <x v="9"/>
    <x v="9"/>
    <x v="1"/>
    <x v="1"/>
    <n v="55"/>
    <s v="Won By 55 Runs"/>
    <s v="NA"/>
    <x v="99"/>
    <n v="0"/>
  </r>
  <r>
    <n v="419112"/>
    <s v="Bangalore"/>
    <d v="2010-03-16T00:00:00"/>
    <x v="12"/>
    <s v="Royal Challengers Bangalore"/>
    <s v="Royal Challengers Bangalore"/>
    <s v="Kings XI Punjab"/>
    <s v="Punjab Kings"/>
    <x v="24"/>
    <x v="15"/>
    <x v="10"/>
    <x v="6"/>
    <x v="0"/>
    <s v="N"/>
    <x v="2"/>
    <x v="2"/>
    <x v="0"/>
    <x v="0"/>
    <n v="8"/>
    <s v="Won By 8 Wickets"/>
    <s v="NA"/>
    <x v="166"/>
    <n v="8"/>
  </r>
  <r>
    <n v="419111"/>
    <s v="Ahmedabad"/>
    <d v="2010-03-15T00:00:00"/>
    <x v="12"/>
    <s v="Rajasthan Royals"/>
    <s v="Rajasthan Royals"/>
    <s v="Delhi Daredevils"/>
    <s v="Delhi Capitals"/>
    <x v="34"/>
    <x v="23"/>
    <x v="11"/>
    <x v="9"/>
    <x v="1"/>
    <s v="N"/>
    <x v="12"/>
    <x v="12"/>
    <x v="1"/>
    <x v="0"/>
    <n v="6"/>
    <s v="Won By 6 Wickets"/>
    <s v="NA"/>
    <x v="161"/>
    <n v="6"/>
  </r>
  <r>
    <n v="419109"/>
    <s v="Kolkata"/>
    <d v="2010-03-14T00:00:00"/>
    <x v="12"/>
    <s v="Kolkata Knight Riders"/>
    <s v="Kolkata Knight Riders"/>
    <s v="Royal Challengers Bangalore"/>
    <s v="Royal Challengers Bangalore"/>
    <x v="19"/>
    <x v="1"/>
    <x v="7"/>
    <x v="7"/>
    <x v="1"/>
    <s v="N"/>
    <x v="8"/>
    <x v="8"/>
    <x v="1"/>
    <x v="0"/>
    <n v="7"/>
    <s v="Won By 7 Wickets"/>
    <s v="NA"/>
    <x v="210"/>
    <n v="7"/>
  </r>
  <r>
    <n v="419110"/>
    <s v="Chennai"/>
    <d v="2010-03-14T00:00:00"/>
    <x v="12"/>
    <s v="Chennai Super Kings"/>
    <s v="Chennai Super Kings"/>
    <s v="Deccan Chargers"/>
    <s v="Delhi Capitals"/>
    <x v="33"/>
    <x v="10"/>
    <x v="16"/>
    <x v="9"/>
    <x v="0"/>
    <s v="N"/>
    <x v="17"/>
    <x v="17"/>
    <x v="1"/>
    <x v="1"/>
    <n v="31"/>
    <s v="Won By 31 Runs"/>
    <s v="NA"/>
    <x v="232"/>
    <n v="0"/>
  </r>
  <r>
    <n v="419108"/>
    <s v="Chandigarh"/>
    <d v="2010-03-13T00:00:00"/>
    <x v="12"/>
    <s v="Kings XI Punjab"/>
    <s v="Punjab Kings"/>
    <s v="Delhi Daredevils"/>
    <s v="Delhi Capitals"/>
    <x v="32"/>
    <x v="14"/>
    <x v="11"/>
    <x v="9"/>
    <x v="1"/>
    <s v="N"/>
    <x v="12"/>
    <x v="12"/>
    <x v="1"/>
    <x v="0"/>
    <n v="5"/>
    <s v="Won By 5 Wickets"/>
    <s v="NA"/>
    <x v="127"/>
    <n v="5"/>
  </r>
  <r>
    <n v="419107"/>
    <s v="Mumbai"/>
    <d v="2010-03-13T00:00:00"/>
    <x v="12"/>
    <s v="Mumbai Indians"/>
    <s v="Mumbai Indians"/>
    <s v="Rajasthan Royals"/>
    <s v="Rajasthan Royals"/>
    <x v="31"/>
    <x v="3"/>
    <x v="4"/>
    <x v="4"/>
    <x v="0"/>
    <s v="N"/>
    <x v="4"/>
    <x v="4"/>
    <x v="1"/>
    <x v="1"/>
    <n v="4"/>
    <s v="Won By 4 Runs"/>
    <s v="NA"/>
    <x v="139"/>
    <n v="0"/>
  </r>
  <r>
    <n v="419106"/>
    <s v="Mumbai"/>
    <d v="2010-03-12T00:00:00"/>
    <x v="12"/>
    <s v="Deccan Chargers"/>
    <s v="Delhi Capitals"/>
    <s v="Kolkata Knight Riders"/>
    <s v="Kolkata Knight Riders"/>
    <x v="38"/>
    <x v="4"/>
    <x v="16"/>
    <x v="9"/>
    <x v="1"/>
    <s v="N"/>
    <x v="8"/>
    <x v="8"/>
    <x v="0"/>
    <x v="1"/>
    <n v="11"/>
    <s v="Won By 11 Runs"/>
    <s v="NA"/>
    <x v="233"/>
    <n v="0"/>
  </r>
  <r>
    <n v="392239"/>
    <s v="Johannesburg"/>
    <d v="2009-05-24T00:00:00"/>
    <x v="13"/>
    <s v="Royal Challengers Bangalore"/>
    <s v="Royal Challengers Bangalore"/>
    <s v="Deccan Chargers"/>
    <s v="Delhi Capitals"/>
    <x v="41"/>
    <x v="29"/>
    <x v="8"/>
    <x v="8"/>
    <x v="1"/>
    <s v="N"/>
    <x v="17"/>
    <x v="17"/>
    <x v="0"/>
    <x v="1"/>
    <n v="6"/>
    <s v="Won By 6 Runs"/>
    <s v="NA"/>
    <x v="219"/>
    <n v="0"/>
  </r>
  <r>
    <n v="392238"/>
    <s v="Johannesburg"/>
    <d v="2009-05-23T00:00:00"/>
    <x v="13"/>
    <s v="Royal Challengers Bangalore"/>
    <s v="Royal Challengers Bangalore"/>
    <s v="Chennai Super Kings"/>
    <s v="Chennai Super Kings"/>
    <x v="41"/>
    <x v="29"/>
    <x v="8"/>
    <x v="8"/>
    <x v="1"/>
    <s v="N"/>
    <x v="2"/>
    <x v="2"/>
    <x v="1"/>
    <x v="0"/>
    <n v="6"/>
    <s v="Won By 6 Wickets"/>
    <s v="NA"/>
    <x v="91"/>
    <n v="6"/>
  </r>
  <r>
    <n v="392237"/>
    <s v="Centurion"/>
    <d v="2009-05-22T00:00:00"/>
    <x v="13"/>
    <s v="Delhi Daredevils"/>
    <s v="Delhi Capitals"/>
    <s v="Deccan Chargers"/>
    <s v="Delhi Capitals"/>
    <x v="42"/>
    <x v="30"/>
    <x v="16"/>
    <x v="9"/>
    <x v="1"/>
    <s v="N"/>
    <x v="17"/>
    <x v="17"/>
    <x v="1"/>
    <x v="0"/>
    <n v="6"/>
    <s v="Won By 6 Wickets"/>
    <s v="NA"/>
    <x v="171"/>
    <n v="6"/>
  </r>
  <r>
    <n v="392236"/>
    <s v="Centurion"/>
    <d v="2009-05-21T00:00:00"/>
    <x v="13"/>
    <s v="Royal Challengers Bangalore"/>
    <s v="Royal Challengers Bangalore"/>
    <s v="Deccan Chargers"/>
    <s v="Delhi Capitals"/>
    <x v="42"/>
    <x v="30"/>
    <x v="8"/>
    <x v="8"/>
    <x v="0"/>
    <s v="N"/>
    <x v="2"/>
    <x v="2"/>
    <x v="1"/>
    <x v="1"/>
    <n v="12"/>
    <s v="Won By 12 Runs"/>
    <s v="NA"/>
    <x v="91"/>
    <n v="0"/>
  </r>
  <r>
    <n v="392235"/>
    <s v="Centurion"/>
    <d v="2009-05-21T00:00:00"/>
    <x v="13"/>
    <s v="Delhi Daredevils"/>
    <s v="Delhi Capitals"/>
    <s v="Mumbai Indians"/>
    <s v="Mumbai Indians"/>
    <x v="42"/>
    <x v="30"/>
    <x v="11"/>
    <x v="9"/>
    <x v="1"/>
    <s v="N"/>
    <x v="12"/>
    <x v="12"/>
    <x v="1"/>
    <x v="0"/>
    <n v="4"/>
    <s v="Won By 4 Wickets"/>
    <s v="NA"/>
    <x v="161"/>
    <n v="4"/>
  </r>
  <r>
    <n v="392234"/>
    <s v="Durban"/>
    <d v="2009-05-20T00:00:00"/>
    <x v="13"/>
    <s v="Chennai Super Kings"/>
    <s v="Chennai Super Kings"/>
    <s v="Kings XI Punjab"/>
    <s v="Punjab Kings"/>
    <x v="43"/>
    <x v="31"/>
    <x v="5"/>
    <x v="5"/>
    <x v="0"/>
    <s v="N"/>
    <x v="9"/>
    <x v="9"/>
    <x v="1"/>
    <x v="1"/>
    <n v="24"/>
    <s v="Won By 24 Runs"/>
    <s v="NA"/>
    <x v="234"/>
    <n v="0"/>
  </r>
  <r>
    <n v="392233"/>
    <s v="Durban"/>
    <d v="2009-05-20T00:00:00"/>
    <x v="13"/>
    <s v="Kolkata Knight Riders"/>
    <s v="Kolkata Knight Riders"/>
    <s v="Rajasthan Royals"/>
    <s v="Rajasthan Royals"/>
    <x v="43"/>
    <x v="31"/>
    <x v="7"/>
    <x v="7"/>
    <x v="1"/>
    <s v="N"/>
    <x v="8"/>
    <x v="8"/>
    <x v="1"/>
    <x v="0"/>
    <n v="4"/>
    <s v="Won By 4 Wickets"/>
    <s v="NA"/>
    <x v="235"/>
    <n v="4"/>
  </r>
  <r>
    <n v="392232"/>
    <s v="Johannesburg"/>
    <d v="2009-05-19T00:00:00"/>
    <x v="13"/>
    <s v="Royal Challengers Bangalore"/>
    <s v="Royal Challengers Bangalore"/>
    <s v="Delhi Daredevils"/>
    <s v="Delhi Capitals"/>
    <x v="41"/>
    <x v="29"/>
    <x v="11"/>
    <x v="9"/>
    <x v="0"/>
    <s v="N"/>
    <x v="2"/>
    <x v="2"/>
    <x v="0"/>
    <x v="0"/>
    <n v="7"/>
    <s v="Won By 7 Wickets"/>
    <s v="NA"/>
    <x v="166"/>
    <n v="7"/>
  </r>
  <r>
    <n v="392231"/>
    <s v="Centurion"/>
    <d v="2009-05-18T00:00:00"/>
    <x v="13"/>
    <s v="Chennai Super Kings"/>
    <s v="Chennai Super Kings"/>
    <s v="Kolkata Knight Riders"/>
    <s v="Kolkata Knight Riders"/>
    <x v="42"/>
    <x v="30"/>
    <x v="5"/>
    <x v="5"/>
    <x v="0"/>
    <s v="N"/>
    <x v="8"/>
    <x v="8"/>
    <x v="0"/>
    <x v="0"/>
    <n v="7"/>
    <s v="Won By 7 Wickets"/>
    <s v="NA"/>
    <x v="167"/>
    <n v="7"/>
  </r>
  <r>
    <n v="392230"/>
    <s v="Bloemfontein"/>
    <d v="2009-05-17T00:00:00"/>
    <x v="13"/>
    <s v="Delhi Daredevils"/>
    <s v="Delhi Capitals"/>
    <s v="Rajasthan Royals"/>
    <s v="Rajasthan Royals"/>
    <x v="44"/>
    <x v="32"/>
    <x v="11"/>
    <x v="9"/>
    <x v="0"/>
    <s v="N"/>
    <x v="12"/>
    <x v="12"/>
    <x v="1"/>
    <x v="1"/>
    <n v="14"/>
    <s v="Won By 14 Runs"/>
    <s v="NA"/>
    <x v="75"/>
    <n v="0"/>
  </r>
  <r>
    <n v="392229"/>
    <s v="Johannesburg"/>
    <d v="2009-05-17T00:00:00"/>
    <x v="13"/>
    <s v="Deccan Chargers"/>
    <s v="Delhi Capitals"/>
    <s v="Kings XI Punjab"/>
    <s v="Punjab Kings"/>
    <x v="41"/>
    <x v="29"/>
    <x v="16"/>
    <x v="9"/>
    <x v="1"/>
    <s v="N"/>
    <x v="10"/>
    <x v="10"/>
    <x v="0"/>
    <x v="1"/>
    <n v="1"/>
    <s v="Won By 1 Runs"/>
    <s v="NA"/>
    <x v="136"/>
    <n v="0"/>
  </r>
  <r>
    <n v="392227"/>
    <s v="Port Elizabeth"/>
    <d v="2009-05-16T00:00:00"/>
    <x v="13"/>
    <s v="Chennai Super Kings"/>
    <s v="Chennai Super Kings"/>
    <s v="Mumbai Indians"/>
    <s v="Mumbai Indians"/>
    <x v="45"/>
    <x v="33"/>
    <x v="4"/>
    <x v="4"/>
    <x v="0"/>
    <s v="N"/>
    <x v="9"/>
    <x v="9"/>
    <x v="0"/>
    <x v="0"/>
    <n v="7"/>
    <s v="Won By 7 Wickets"/>
    <s v="NA"/>
    <x v="231"/>
    <n v="7"/>
  </r>
  <r>
    <n v="392228"/>
    <s v="Johannesburg"/>
    <d v="2009-05-16T00:00:00"/>
    <x v="13"/>
    <s v="Deccan Chargers"/>
    <s v="Delhi Capitals"/>
    <s v="Kolkata Knight Riders"/>
    <s v="Kolkata Knight Riders"/>
    <x v="41"/>
    <x v="29"/>
    <x v="16"/>
    <x v="9"/>
    <x v="1"/>
    <s v="N"/>
    <x v="17"/>
    <x v="17"/>
    <x v="1"/>
    <x v="0"/>
    <n v="6"/>
    <s v="Won By 6 Wickets"/>
    <s v="NA"/>
    <x v="95"/>
    <n v="6"/>
  </r>
  <r>
    <n v="392226"/>
    <s v="Bloemfontein"/>
    <d v="2009-05-15T00:00:00"/>
    <x v="13"/>
    <s v="Delhi Daredevils"/>
    <s v="Delhi Capitals"/>
    <s v="Kings XI Punjab"/>
    <s v="Punjab Kings"/>
    <x v="44"/>
    <x v="32"/>
    <x v="10"/>
    <x v="6"/>
    <x v="1"/>
    <s v="N"/>
    <x v="10"/>
    <x v="10"/>
    <x v="1"/>
    <x v="0"/>
    <n v="6"/>
    <s v="Won By 6 Wickets"/>
    <s v="NA"/>
    <x v="190"/>
    <n v="6"/>
  </r>
  <r>
    <n v="392225"/>
    <s v="Durban"/>
    <d v="2009-05-14T00:00:00"/>
    <x v="13"/>
    <s v="Mumbai Indians"/>
    <s v="Mumbai Indians"/>
    <s v="Rajasthan Royals"/>
    <s v="Rajasthan Royals"/>
    <x v="43"/>
    <x v="31"/>
    <x v="0"/>
    <x v="0"/>
    <x v="0"/>
    <s v="N"/>
    <x v="1"/>
    <x v="1"/>
    <x v="1"/>
    <x v="1"/>
    <n v="2"/>
    <s v="Won By 2 Runs"/>
    <s v="NA"/>
    <x v="212"/>
    <n v="0"/>
  </r>
  <r>
    <n v="392224"/>
    <s v="Durban"/>
    <d v="2009-05-14T00:00:00"/>
    <x v="13"/>
    <s v="Royal Challengers Bangalore"/>
    <s v="Royal Challengers Bangalore"/>
    <s v="Chennai Super Kings"/>
    <s v="Chennai Super Kings"/>
    <x v="43"/>
    <x v="31"/>
    <x v="5"/>
    <x v="5"/>
    <x v="0"/>
    <s v="N"/>
    <x v="2"/>
    <x v="2"/>
    <x v="0"/>
    <x v="0"/>
    <n v="2"/>
    <s v="Won By 2 Wickets"/>
    <s v="NA"/>
    <x v="207"/>
    <n v="2"/>
  </r>
  <r>
    <n v="392223"/>
    <s v="Durban"/>
    <d v="2009-05-13T00:00:00"/>
    <x v="13"/>
    <s v="Deccan Chargers"/>
    <s v="Delhi Capitals"/>
    <s v="Delhi Daredevils"/>
    <s v="Delhi Capitals"/>
    <x v="43"/>
    <x v="31"/>
    <x v="16"/>
    <x v="9"/>
    <x v="1"/>
    <s v="N"/>
    <x v="12"/>
    <x v="12"/>
    <x v="0"/>
    <x v="1"/>
    <n v="12"/>
    <s v="Won By 12 Runs"/>
    <s v="NA"/>
    <x v="236"/>
    <n v="0"/>
  </r>
  <r>
    <n v="392222"/>
    <s v="Centurion"/>
    <d v="2009-05-12T00:00:00"/>
    <x v="13"/>
    <s v="Kings XI Punjab"/>
    <s v="Punjab Kings"/>
    <s v="Mumbai Indians"/>
    <s v="Mumbai Indians"/>
    <x v="42"/>
    <x v="30"/>
    <x v="10"/>
    <x v="6"/>
    <x v="0"/>
    <s v="N"/>
    <x v="4"/>
    <x v="4"/>
    <x v="0"/>
    <x v="0"/>
    <n v="8"/>
    <s v="Won By 8 Wickets"/>
    <s v="NA"/>
    <x v="110"/>
    <n v="8"/>
  </r>
  <r>
    <n v="392221"/>
    <s v="Centurion"/>
    <d v="2009-05-12T00:00:00"/>
    <x v="13"/>
    <s v="Royal Challengers Bangalore"/>
    <s v="Royal Challengers Bangalore"/>
    <s v="Kolkata Knight Riders"/>
    <s v="Kolkata Knight Riders"/>
    <x v="42"/>
    <x v="30"/>
    <x v="8"/>
    <x v="8"/>
    <x v="1"/>
    <s v="N"/>
    <x v="2"/>
    <x v="2"/>
    <x v="1"/>
    <x v="0"/>
    <n v="6"/>
    <s v="Won By 6 Wickets"/>
    <s v="NA"/>
    <x v="207"/>
    <n v="6"/>
  </r>
  <r>
    <n v="392220"/>
    <s v="Kimberley"/>
    <d v="2009-05-11T00:00:00"/>
    <x v="13"/>
    <s v="Deccan Chargers"/>
    <s v="Delhi Capitals"/>
    <s v="Rajasthan Royals"/>
    <s v="Rajasthan Royals"/>
    <x v="46"/>
    <x v="34"/>
    <x v="16"/>
    <x v="9"/>
    <x v="0"/>
    <s v="N"/>
    <x v="17"/>
    <x v="17"/>
    <x v="1"/>
    <x v="1"/>
    <n v="53"/>
    <s v="Won By 53 Runs"/>
    <s v="NA"/>
    <x v="125"/>
    <n v="0"/>
  </r>
  <r>
    <n v="392219"/>
    <s v="Johannesburg"/>
    <d v="2009-05-10T00:00:00"/>
    <x v="13"/>
    <s v="Delhi Daredevils"/>
    <s v="Delhi Capitals"/>
    <s v="Kolkata Knight Riders"/>
    <s v="Kolkata Knight Riders"/>
    <x v="41"/>
    <x v="29"/>
    <x v="11"/>
    <x v="9"/>
    <x v="1"/>
    <s v="N"/>
    <x v="12"/>
    <x v="12"/>
    <x v="1"/>
    <x v="0"/>
    <n v="7"/>
    <s v="Won By 7 Wickets"/>
    <s v="NA"/>
    <x v="79"/>
    <n v="7"/>
  </r>
  <r>
    <n v="392218"/>
    <s v="Port Elizabeth"/>
    <d v="2009-05-10T00:00:00"/>
    <x v="13"/>
    <s v="Royal Challengers Bangalore"/>
    <s v="Royal Challengers Bangalore"/>
    <s v="Mumbai Indians"/>
    <s v="Mumbai Indians"/>
    <x v="45"/>
    <x v="33"/>
    <x v="4"/>
    <x v="4"/>
    <x v="0"/>
    <s v="N"/>
    <x v="4"/>
    <x v="4"/>
    <x v="1"/>
    <x v="1"/>
    <n v="16"/>
    <s v="Won By 16 Runs"/>
    <s v="NA"/>
    <x v="156"/>
    <n v="0"/>
  </r>
  <r>
    <n v="392216"/>
    <s v="Kimberley"/>
    <d v="2009-05-09T00:00:00"/>
    <x v="13"/>
    <s v="Deccan Chargers"/>
    <s v="Delhi Capitals"/>
    <s v="Kings XI Punjab"/>
    <s v="Punjab Kings"/>
    <x v="46"/>
    <x v="34"/>
    <x v="10"/>
    <x v="6"/>
    <x v="1"/>
    <s v="N"/>
    <x v="10"/>
    <x v="10"/>
    <x v="1"/>
    <x v="0"/>
    <n v="3"/>
    <s v="Won By 3 Wickets"/>
    <s v="NA"/>
    <x v="213"/>
    <n v="3"/>
  </r>
  <r>
    <n v="392217"/>
    <s v="Kimberley"/>
    <d v="2009-05-09T00:00:00"/>
    <x v="13"/>
    <s v="Chennai Super Kings"/>
    <s v="Chennai Super Kings"/>
    <s v="Rajasthan Royals"/>
    <s v="Rajasthan Royals"/>
    <x v="46"/>
    <x v="34"/>
    <x v="0"/>
    <x v="0"/>
    <x v="0"/>
    <s v="N"/>
    <x v="9"/>
    <x v="9"/>
    <x v="0"/>
    <x v="0"/>
    <n v="7"/>
    <s v="Won By 7 Wickets"/>
    <s v="NA"/>
    <x v="237"/>
    <n v="7"/>
  </r>
  <r>
    <n v="392215"/>
    <s v="East London"/>
    <d v="2009-05-08T00:00:00"/>
    <x v="13"/>
    <s v="Delhi Daredevils"/>
    <s v="Delhi Capitals"/>
    <s v="Mumbai Indians"/>
    <s v="Mumbai Indians"/>
    <x v="47"/>
    <x v="35"/>
    <x v="4"/>
    <x v="4"/>
    <x v="0"/>
    <s v="N"/>
    <x v="12"/>
    <x v="12"/>
    <x v="0"/>
    <x v="0"/>
    <n v="7"/>
    <s v="Won By 7 Wickets"/>
    <s v="NA"/>
    <x v="143"/>
    <n v="7"/>
  </r>
  <r>
    <n v="392214"/>
    <s v="Centurion"/>
    <d v="2009-05-07T00:00:00"/>
    <x v="13"/>
    <s v="Chennai Super Kings"/>
    <s v="Chennai Super Kings"/>
    <s v="Kings XI Punjab"/>
    <s v="Punjab Kings"/>
    <x v="42"/>
    <x v="30"/>
    <x v="5"/>
    <x v="5"/>
    <x v="0"/>
    <s v="N"/>
    <x v="9"/>
    <x v="9"/>
    <x v="1"/>
    <x v="1"/>
    <n v="12"/>
    <s v="Won By 12 Runs"/>
    <s v="D/L"/>
    <x v="231"/>
    <n v="0"/>
  </r>
  <r>
    <n v="392213"/>
    <s v="Centurion"/>
    <d v="2009-05-07T00:00:00"/>
    <x v="13"/>
    <s v="Royal Challengers Bangalore"/>
    <s v="Royal Challengers Bangalore"/>
    <s v="Rajasthan Royals"/>
    <s v="Rajasthan Royals"/>
    <x v="42"/>
    <x v="30"/>
    <x v="0"/>
    <x v="0"/>
    <x v="1"/>
    <s v="N"/>
    <x v="1"/>
    <x v="1"/>
    <x v="1"/>
    <x v="0"/>
    <n v="7"/>
    <s v="Won By 7 Wickets"/>
    <s v="NA"/>
    <x v="238"/>
    <n v="7"/>
  </r>
  <r>
    <n v="392212"/>
    <s v="Centurion"/>
    <d v="2009-05-06T00:00:00"/>
    <x v="13"/>
    <s v="Deccan Chargers"/>
    <s v="Delhi Capitals"/>
    <s v="Mumbai Indians"/>
    <s v="Mumbai Indians"/>
    <x v="42"/>
    <x v="30"/>
    <x v="16"/>
    <x v="9"/>
    <x v="0"/>
    <s v="N"/>
    <x v="17"/>
    <x v="17"/>
    <x v="1"/>
    <x v="1"/>
    <n v="19"/>
    <s v="Won By 19 Runs"/>
    <s v="NA"/>
    <x v="95"/>
    <n v="0"/>
  </r>
  <r>
    <n v="392211"/>
    <s v="Durban"/>
    <d v="2009-05-05T00:00:00"/>
    <x v="13"/>
    <s v="Delhi Daredevils"/>
    <s v="Delhi Capitals"/>
    <s v="Kolkata Knight Riders"/>
    <s v="Kolkata Knight Riders"/>
    <x v="43"/>
    <x v="31"/>
    <x v="7"/>
    <x v="7"/>
    <x v="0"/>
    <s v="N"/>
    <x v="12"/>
    <x v="12"/>
    <x v="0"/>
    <x v="0"/>
    <n v="9"/>
    <s v="Won By 9 Wickets"/>
    <s v="NA"/>
    <x v="127"/>
    <n v="9"/>
  </r>
  <r>
    <n v="392210"/>
    <s v="Durban"/>
    <d v="2009-05-05T00:00:00"/>
    <x v="13"/>
    <s v="Kings XI Punjab"/>
    <s v="Punjab Kings"/>
    <s v="Rajasthan Royals"/>
    <s v="Rajasthan Royals"/>
    <x v="43"/>
    <x v="31"/>
    <x v="10"/>
    <x v="6"/>
    <x v="1"/>
    <s v="N"/>
    <x v="1"/>
    <x v="1"/>
    <x v="0"/>
    <x v="1"/>
    <n v="78"/>
    <s v="Won By 78 Runs"/>
    <s v="NA"/>
    <x v="239"/>
    <n v="0"/>
  </r>
  <r>
    <n v="392209"/>
    <s v="East London"/>
    <d v="2009-05-04T00:00:00"/>
    <x v="13"/>
    <s v="Chennai Super Kings"/>
    <s v="Chennai Super Kings"/>
    <s v="Deccan Chargers"/>
    <s v="Delhi Capitals"/>
    <x v="47"/>
    <x v="35"/>
    <x v="5"/>
    <x v="5"/>
    <x v="0"/>
    <s v="N"/>
    <x v="9"/>
    <x v="9"/>
    <x v="1"/>
    <x v="1"/>
    <n v="78"/>
    <s v="Won By 78 Runs"/>
    <s v="NA"/>
    <x v="99"/>
    <n v="0"/>
  </r>
  <r>
    <n v="392208"/>
    <s v="Johannesburg"/>
    <d v="2009-05-03T00:00:00"/>
    <x v="13"/>
    <s v="Royal Challengers Bangalore"/>
    <s v="Royal Challengers Bangalore"/>
    <s v="Mumbai Indians"/>
    <s v="Mumbai Indians"/>
    <x v="41"/>
    <x v="29"/>
    <x v="4"/>
    <x v="4"/>
    <x v="0"/>
    <s v="N"/>
    <x v="2"/>
    <x v="2"/>
    <x v="0"/>
    <x v="0"/>
    <n v="9"/>
    <s v="Won By 9 Wickets"/>
    <s v="NA"/>
    <x v="166"/>
    <n v="9"/>
  </r>
  <r>
    <n v="392207"/>
    <s v="Port Elizabeth"/>
    <d v="2009-05-03T00:00:00"/>
    <x v="13"/>
    <s v="Kings XI Punjab"/>
    <s v="Punjab Kings"/>
    <s v="Kolkata Knight Riders"/>
    <s v="Kolkata Knight Riders"/>
    <x v="45"/>
    <x v="33"/>
    <x v="7"/>
    <x v="7"/>
    <x v="0"/>
    <s v="N"/>
    <x v="10"/>
    <x v="10"/>
    <x v="0"/>
    <x v="0"/>
    <n v="6"/>
    <s v="Won By 6 Wickets"/>
    <s v="NA"/>
    <x v="213"/>
    <n v="6"/>
  </r>
  <r>
    <n v="392205"/>
    <s v="Port Elizabeth"/>
    <d v="2009-05-02T00:00:00"/>
    <x v="13"/>
    <s v="Deccan Chargers"/>
    <s v="Delhi Capitals"/>
    <s v="Rajasthan Royals"/>
    <s v="Rajasthan Royals"/>
    <x v="45"/>
    <x v="33"/>
    <x v="16"/>
    <x v="9"/>
    <x v="0"/>
    <s v="N"/>
    <x v="1"/>
    <x v="1"/>
    <x v="0"/>
    <x v="0"/>
    <n v="3"/>
    <s v="Won By 3 Wickets"/>
    <s v="NA"/>
    <x v="139"/>
    <n v="3"/>
  </r>
  <r>
    <n v="392206"/>
    <s v="Johannesburg"/>
    <d v="2009-05-02T00:00:00"/>
    <x v="13"/>
    <s v="Chennai Super Kings"/>
    <s v="Chennai Super Kings"/>
    <s v="Delhi Daredevils"/>
    <s v="Delhi Capitals"/>
    <x v="41"/>
    <x v="29"/>
    <x v="11"/>
    <x v="9"/>
    <x v="1"/>
    <s v="N"/>
    <x v="9"/>
    <x v="9"/>
    <x v="0"/>
    <x v="1"/>
    <n v="18"/>
    <s v="Won By 18 Runs"/>
    <s v="NA"/>
    <x v="240"/>
    <n v="0"/>
  </r>
  <r>
    <n v="392203"/>
    <s v="East London"/>
    <d v="2009-05-01T00:00:00"/>
    <x v="13"/>
    <s v="Kolkata Knight Riders"/>
    <s v="Kolkata Knight Riders"/>
    <s v="Mumbai Indians"/>
    <s v="Mumbai Indians"/>
    <x v="47"/>
    <x v="35"/>
    <x v="4"/>
    <x v="4"/>
    <x v="0"/>
    <s v="N"/>
    <x v="4"/>
    <x v="4"/>
    <x v="1"/>
    <x v="1"/>
    <n v="9"/>
    <s v="Won By 9 Runs"/>
    <s v="NA"/>
    <x v="156"/>
    <n v="0"/>
  </r>
  <r>
    <n v="392204"/>
    <s v="Durban"/>
    <d v="2009-05-01T00:00:00"/>
    <x v="13"/>
    <s v="Royal Challengers Bangalore"/>
    <s v="Royal Challengers Bangalore"/>
    <s v="Kings XI Punjab"/>
    <s v="Punjab Kings"/>
    <x v="43"/>
    <x v="31"/>
    <x v="8"/>
    <x v="8"/>
    <x v="0"/>
    <s v="N"/>
    <x v="2"/>
    <x v="2"/>
    <x v="1"/>
    <x v="1"/>
    <n v="8"/>
    <s v="Won By 8 Runs"/>
    <s v="NA"/>
    <x v="136"/>
    <n v="0"/>
  </r>
  <r>
    <n v="392202"/>
    <s v="Centurion"/>
    <d v="2009-04-30T00:00:00"/>
    <x v="13"/>
    <s v="Chennai Super Kings"/>
    <s v="Chennai Super Kings"/>
    <s v="Rajasthan Royals"/>
    <s v="Rajasthan Royals"/>
    <x v="42"/>
    <x v="30"/>
    <x v="0"/>
    <x v="0"/>
    <x v="1"/>
    <s v="N"/>
    <x v="9"/>
    <x v="9"/>
    <x v="0"/>
    <x v="1"/>
    <n v="38"/>
    <s v="Won By 38 Runs"/>
    <s v="NA"/>
    <x v="132"/>
    <n v="0"/>
  </r>
  <r>
    <n v="392201"/>
    <s v="Centurion"/>
    <d v="2009-04-30T00:00:00"/>
    <x v="13"/>
    <s v="Deccan Chargers"/>
    <s v="Delhi Capitals"/>
    <s v="Delhi Daredevils"/>
    <s v="Delhi Capitals"/>
    <x v="42"/>
    <x v="30"/>
    <x v="11"/>
    <x v="9"/>
    <x v="1"/>
    <s v="N"/>
    <x v="12"/>
    <x v="12"/>
    <x v="1"/>
    <x v="0"/>
    <n v="6"/>
    <s v="Won By 6 Wickets"/>
    <s v="NA"/>
    <x v="241"/>
    <n v="6"/>
  </r>
  <r>
    <n v="392200"/>
    <s v="Durban"/>
    <d v="2009-04-29T00:00:00"/>
    <x v="13"/>
    <s v="Kings XI Punjab"/>
    <s v="Punjab Kings"/>
    <s v="Mumbai Indians"/>
    <s v="Mumbai Indians"/>
    <x v="43"/>
    <x v="31"/>
    <x v="10"/>
    <x v="6"/>
    <x v="0"/>
    <s v="N"/>
    <x v="10"/>
    <x v="10"/>
    <x v="1"/>
    <x v="1"/>
    <n v="3"/>
    <s v="Won By 3 Runs"/>
    <s v="NA"/>
    <x v="188"/>
    <n v="0"/>
  </r>
  <r>
    <n v="392199"/>
    <s v="Durban"/>
    <d v="2009-04-29T00:00:00"/>
    <x v="13"/>
    <s v="Royal Challengers Bangalore"/>
    <s v="Royal Challengers Bangalore"/>
    <s v="Kolkata Knight Riders"/>
    <s v="Kolkata Knight Riders"/>
    <x v="43"/>
    <x v="31"/>
    <x v="7"/>
    <x v="7"/>
    <x v="0"/>
    <s v="N"/>
    <x v="2"/>
    <x v="2"/>
    <x v="0"/>
    <x v="0"/>
    <n v="5"/>
    <s v="Won By 5 Wickets"/>
    <s v="NA"/>
    <x v="242"/>
    <n v="5"/>
  </r>
  <r>
    <n v="392198"/>
    <s v="Centurion"/>
    <d v="2009-04-28T00:00:00"/>
    <x v="13"/>
    <s v="Delhi Daredevils"/>
    <s v="Delhi Capitals"/>
    <s v="Rajasthan Royals"/>
    <s v="Rajasthan Royals"/>
    <x v="42"/>
    <x v="30"/>
    <x v="11"/>
    <x v="9"/>
    <x v="0"/>
    <s v="N"/>
    <x v="1"/>
    <x v="1"/>
    <x v="0"/>
    <x v="0"/>
    <n v="5"/>
    <s v="Won By 5 Wickets"/>
    <s v="NA"/>
    <x v="139"/>
    <n v="5"/>
  </r>
  <r>
    <n v="392197"/>
    <s v="Port Elizabeth"/>
    <d v="2009-04-27T00:00:00"/>
    <x v="13"/>
    <s v="Kolkata Knight Riders"/>
    <s v="Kolkata Knight Riders"/>
    <s v="Mumbai Indians"/>
    <s v="Mumbai Indians"/>
    <x v="45"/>
    <x v="33"/>
    <x v="4"/>
    <x v="4"/>
    <x v="0"/>
    <s v="N"/>
    <x v="4"/>
    <x v="4"/>
    <x v="1"/>
    <x v="1"/>
    <n v="92"/>
    <s v="Won By 92 Runs"/>
    <s v="NA"/>
    <x v="174"/>
    <n v="0"/>
  </r>
  <r>
    <n v="392196"/>
    <s v="Durban"/>
    <d v="2009-04-27T00:00:00"/>
    <x v="13"/>
    <s v="Chennai Super Kings"/>
    <s v="Chennai Super Kings"/>
    <s v="Deccan Chargers"/>
    <s v="Delhi Capitals"/>
    <x v="43"/>
    <x v="31"/>
    <x v="16"/>
    <x v="9"/>
    <x v="1"/>
    <s v="N"/>
    <x v="17"/>
    <x v="17"/>
    <x v="1"/>
    <x v="0"/>
    <n v="6"/>
    <s v="Won By 6 Wickets"/>
    <s v="NA"/>
    <x v="243"/>
    <n v="6"/>
  </r>
  <r>
    <n v="392194"/>
    <s v="Port Elizabeth"/>
    <d v="2009-04-26T00:00:00"/>
    <x v="13"/>
    <s v="Royal Challengers Bangalore"/>
    <s v="Royal Challengers Bangalore"/>
    <s v="Delhi Daredevils"/>
    <s v="Delhi Capitals"/>
    <x v="45"/>
    <x v="33"/>
    <x v="8"/>
    <x v="8"/>
    <x v="0"/>
    <s v="N"/>
    <x v="12"/>
    <x v="12"/>
    <x v="0"/>
    <x v="0"/>
    <n v="6"/>
    <s v="Won By 6 Wickets"/>
    <s v="NA"/>
    <x v="244"/>
    <n v="6"/>
  </r>
  <r>
    <n v="392195"/>
    <s v="Cape Town"/>
    <d v="2009-04-26T00:00:00"/>
    <x v="13"/>
    <s v="Kings XI Punjab"/>
    <s v="Punjab Kings"/>
    <s v="Rajasthan Royals"/>
    <s v="Rajasthan Royals"/>
    <x v="48"/>
    <x v="36"/>
    <x v="10"/>
    <x v="6"/>
    <x v="0"/>
    <s v="N"/>
    <x v="10"/>
    <x v="10"/>
    <x v="1"/>
    <x v="1"/>
    <n v="27"/>
    <s v="Won By 27 Runs"/>
    <s v="NA"/>
    <x v="188"/>
    <n v="0"/>
  </r>
  <r>
    <n v="392192"/>
    <s v="Durban"/>
    <d v="2009-04-25T00:00:00"/>
    <x v="13"/>
    <s v="Deccan Chargers"/>
    <s v="Delhi Capitals"/>
    <s v="Mumbai Indians"/>
    <s v="Mumbai Indians"/>
    <x v="43"/>
    <x v="31"/>
    <x v="16"/>
    <x v="9"/>
    <x v="0"/>
    <s v="N"/>
    <x v="17"/>
    <x v="17"/>
    <x v="1"/>
    <x v="1"/>
    <n v="12"/>
    <s v="Won By 12 Runs"/>
    <s v="NA"/>
    <x v="245"/>
    <n v="0"/>
  </r>
  <r>
    <n v="392191"/>
    <s v="Durban"/>
    <d v="2009-04-24T00:00:00"/>
    <x v="13"/>
    <s v="Royal Challengers Bangalore"/>
    <s v="Royal Challengers Bangalore"/>
    <s v="Kings XI Punjab"/>
    <s v="Punjab Kings"/>
    <x v="43"/>
    <x v="31"/>
    <x v="8"/>
    <x v="8"/>
    <x v="0"/>
    <s v="N"/>
    <x v="10"/>
    <x v="10"/>
    <x v="0"/>
    <x v="0"/>
    <n v="7"/>
    <s v="Won By 7 Wickets"/>
    <s v="NA"/>
    <x v="246"/>
    <n v="7"/>
  </r>
  <r>
    <n v="392190"/>
    <s v="Cape Town"/>
    <d v="2009-04-23T00:00:00"/>
    <x v="13"/>
    <s v="Kolkata Knight Riders"/>
    <s v="Kolkata Knight Riders"/>
    <s v="Rajasthan Royals"/>
    <s v="Rajasthan Royals"/>
    <x v="48"/>
    <x v="36"/>
    <x v="7"/>
    <x v="7"/>
    <x v="1"/>
    <s v="Y"/>
    <x v="1"/>
    <x v="1"/>
    <x v="0"/>
    <x v="2"/>
    <s v="NA"/>
    <s v="Won By NA SuperOver"/>
    <s v="NA"/>
    <x v="139"/>
    <n v="0"/>
  </r>
  <r>
    <n v="392189"/>
    <s v="Durban"/>
    <d v="2009-04-23T00:00:00"/>
    <x v="13"/>
    <s v="Chennai Super Kings"/>
    <s v="Chennai Super Kings"/>
    <s v="Delhi Daredevils"/>
    <s v="Delhi Capitals"/>
    <x v="43"/>
    <x v="31"/>
    <x v="11"/>
    <x v="9"/>
    <x v="0"/>
    <s v="N"/>
    <x v="12"/>
    <x v="12"/>
    <x v="1"/>
    <x v="1"/>
    <n v="9"/>
    <s v="Won By 9 Runs"/>
    <s v="NA"/>
    <x v="75"/>
    <n v="0"/>
  </r>
  <r>
    <n v="392188"/>
    <s v="Cape Town"/>
    <d v="2009-04-22T00:00:00"/>
    <x v="13"/>
    <s v="Royal Challengers Bangalore"/>
    <s v="Royal Challengers Bangalore"/>
    <s v="Deccan Chargers"/>
    <s v="Delhi Capitals"/>
    <x v="48"/>
    <x v="36"/>
    <x v="16"/>
    <x v="9"/>
    <x v="0"/>
    <s v="N"/>
    <x v="17"/>
    <x v="17"/>
    <x v="1"/>
    <x v="1"/>
    <n v="24"/>
    <s v="Won By 24 Runs"/>
    <s v="NA"/>
    <x v="171"/>
    <n v="0"/>
  </r>
  <r>
    <n v="392186"/>
    <s v="Durban"/>
    <d v="2009-04-21T00:00:00"/>
    <x v="13"/>
    <s v="Kings XI Punjab"/>
    <s v="Punjab Kings"/>
    <s v="Kolkata Knight Riders"/>
    <s v="Kolkata Knight Riders"/>
    <x v="43"/>
    <x v="31"/>
    <x v="7"/>
    <x v="7"/>
    <x v="1"/>
    <s v="N"/>
    <x v="8"/>
    <x v="8"/>
    <x v="1"/>
    <x v="1"/>
    <n v="11"/>
    <s v="Won By 11 Runs"/>
    <s v="D/L"/>
    <x v="89"/>
    <n v="0"/>
  </r>
  <r>
    <n v="392185"/>
    <s v="Port Elizabeth"/>
    <d v="2009-04-20T00:00:00"/>
    <x v="13"/>
    <s v="Royal Challengers Bangalore"/>
    <s v="Royal Challengers Bangalore"/>
    <s v="Chennai Super Kings"/>
    <s v="Chennai Super Kings"/>
    <x v="45"/>
    <x v="33"/>
    <x v="5"/>
    <x v="5"/>
    <x v="0"/>
    <s v="N"/>
    <x v="9"/>
    <x v="9"/>
    <x v="1"/>
    <x v="1"/>
    <n v="92"/>
    <s v="Won By 92 Runs"/>
    <s v="NA"/>
    <x v="234"/>
    <n v="0"/>
  </r>
  <r>
    <n v="392184"/>
    <s v="Cape Town"/>
    <d v="2009-04-19T00:00:00"/>
    <x v="13"/>
    <s v="Deccan Chargers"/>
    <s v="Delhi Capitals"/>
    <s v="Kolkata Knight Riders"/>
    <s v="Kolkata Knight Riders"/>
    <x v="48"/>
    <x v="36"/>
    <x v="7"/>
    <x v="7"/>
    <x v="0"/>
    <s v="N"/>
    <x v="17"/>
    <x v="17"/>
    <x v="0"/>
    <x v="0"/>
    <n v="8"/>
    <s v="Won By 8 Wickets"/>
    <s v="NA"/>
    <x v="247"/>
    <n v="8"/>
  </r>
  <r>
    <n v="392183"/>
    <s v="Cape Town"/>
    <d v="2009-04-19T00:00:00"/>
    <x v="13"/>
    <s v="Delhi Daredevils"/>
    <s v="Delhi Capitals"/>
    <s v="Kings XI Punjab"/>
    <s v="Punjab Kings"/>
    <x v="48"/>
    <x v="36"/>
    <x v="11"/>
    <x v="9"/>
    <x v="1"/>
    <s v="N"/>
    <x v="12"/>
    <x v="12"/>
    <x v="1"/>
    <x v="0"/>
    <n v="10"/>
    <s v="Won By 10 Wickets"/>
    <s v="D/L"/>
    <x v="248"/>
    <n v="10"/>
  </r>
  <r>
    <n v="392182"/>
    <s v="Cape Town"/>
    <d v="2009-04-18T00:00:00"/>
    <x v="13"/>
    <s v="Royal Challengers Bangalore"/>
    <s v="Royal Challengers Bangalore"/>
    <s v="Rajasthan Royals"/>
    <s v="Rajasthan Royals"/>
    <x v="48"/>
    <x v="36"/>
    <x v="8"/>
    <x v="8"/>
    <x v="0"/>
    <s v="N"/>
    <x v="2"/>
    <x v="2"/>
    <x v="1"/>
    <x v="1"/>
    <n v="75"/>
    <s v="Won By 75 Runs"/>
    <s v="NA"/>
    <x v="182"/>
    <n v="0"/>
  </r>
  <r>
    <n v="392181"/>
    <s v="Cape Town"/>
    <d v="2009-04-18T00:00:00"/>
    <x v="13"/>
    <s v="Chennai Super Kings"/>
    <s v="Chennai Super Kings"/>
    <s v="Mumbai Indians"/>
    <s v="Mumbai Indians"/>
    <x v="48"/>
    <x v="36"/>
    <x v="5"/>
    <x v="5"/>
    <x v="1"/>
    <s v="N"/>
    <x v="4"/>
    <x v="4"/>
    <x v="0"/>
    <x v="1"/>
    <n v="19"/>
    <s v="Won By 19 Runs"/>
    <s v="NA"/>
    <x v="174"/>
    <n v="0"/>
  </r>
  <r>
    <n v="336040"/>
    <s v="Mumbai"/>
    <d v="2008-06-01T00:00:00"/>
    <x v="14"/>
    <s v="Chennai Super Kings"/>
    <s v="Chennai Super Kings"/>
    <s v="Rajasthan Royals"/>
    <s v="Rajasthan Royals"/>
    <x v="38"/>
    <x v="4"/>
    <x v="0"/>
    <x v="0"/>
    <x v="1"/>
    <s v="N"/>
    <x v="1"/>
    <x v="1"/>
    <x v="1"/>
    <x v="0"/>
    <n v="3"/>
    <s v="Won By 3 Wickets"/>
    <s v="NA"/>
    <x v="139"/>
    <n v="3"/>
  </r>
  <r>
    <n v="336039"/>
    <s v="Mumbai"/>
    <d v="2008-05-31T00:00:00"/>
    <x v="14"/>
    <s v="Chennai Super Kings"/>
    <s v="Chennai Super Kings"/>
    <s v="Kings XI Punjab"/>
    <s v="Punjab Kings"/>
    <x v="16"/>
    <x v="2"/>
    <x v="10"/>
    <x v="6"/>
    <x v="0"/>
    <s v="N"/>
    <x v="9"/>
    <x v="9"/>
    <x v="0"/>
    <x v="0"/>
    <n v="9"/>
    <s v="Won By 9 Wickets"/>
    <s v="NA"/>
    <x v="249"/>
    <n v="9"/>
  </r>
  <r>
    <n v="336038"/>
    <s v="Mumbai"/>
    <d v="2008-05-30T00:00:00"/>
    <x v="14"/>
    <s v="Delhi Daredevils"/>
    <s v="Delhi Capitals"/>
    <s v="Rajasthan Royals"/>
    <s v="Rajasthan Royals"/>
    <x v="16"/>
    <x v="2"/>
    <x v="11"/>
    <x v="9"/>
    <x v="1"/>
    <s v="N"/>
    <x v="1"/>
    <x v="1"/>
    <x v="0"/>
    <x v="1"/>
    <n v="105"/>
    <s v="Won By 105 Runs"/>
    <s v="NA"/>
    <x v="93"/>
    <n v="0"/>
  </r>
  <r>
    <n v="336019"/>
    <s v="Chandigarh"/>
    <d v="2008-05-28T00:00:00"/>
    <x v="14"/>
    <s v="Kings XI Punjab"/>
    <s v="Punjab Kings"/>
    <s v="Rajasthan Royals"/>
    <s v="Rajasthan Royals"/>
    <x v="32"/>
    <x v="14"/>
    <x v="0"/>
    <x v="0"/>
    <x v="1"/>
    <s v="N"/>
    <x v="10"/>
    <x v="10"/>
    <x v="0"/>
    <x v="1"/>
    <n v="41"/>
    <s v="Won By 41 Runs"/>
    <s v="NA"/>
    <x v="155"/>
    <n v="0"/>
  </r>
  <r>
    <n v="336012"/>
    <s v="Bangalore"/>
    <d v="2008-05-28T00:00:00"/>
    <x v="14"/>
    <s v="Royal Challengers Bangalore"/>
    <s v="Royal Challengers Bangalore"/>
    <s v="Mumbai Indians"/>
    <s v="Mumbai Indians"/>
    <x v="24"/>
    <x v="15"/>
    <x v="4"/>
    <x v="4"/>
    <x v="1"/>
    <s v="N"/>
    <x v="4"/>
    <x v="4"/>
    <x v="1"/>
    <x v="0"/>
    <n v="9"/>
    <s v="Won By 9 Wickets"/>
    <s v="NA"/>
    <x v="250"/>
    <n v="9"/>
  </r>
  <r>
    <n v="336037"/>
    <s v="Hyderabad"/>
    <d v="2008-05-27T00:00:00"/>
    <x v="14"/>
    <s v="Deccan Chargers"/>
    <s v="Delhi Capitals"/>
    <s v="Chennai Super Kings"/>
    <s v="Chennai Super Kings"/>
    <x v="23"/>
    <x v="12"/>
    <x v="16"/>
    <x v="9"/>
    <x v="0"/>
    <s v="N"/>
    <x v="9"/>
    <x v="9"/>
    <x v="0"/>
    <x v="0"/>
    <n v="7"/>
    <s v="Won By 7 Wickets"/>
    <s v="NA"/>
    <x v="132"/>
    <n v="7"/>
  </r>
  <r>
    <n v="336036"/>
    <s v="Jaipur"/>
    <d v="2008-05-26T00:00:00"/>
    <x v="14"/>
    <s v="Rajasthan Royals"/>
    <s v="Rajasthan Royals"/>
    <s v="Mumbai Indians"/>
    <s v="Mumbai Indians"/>
    <x v="20"/>
    <x v="16"/>
    <x v="0"/>
    <x v="0"/>
    <x v="1"/>
    <s v="N"/>
    <x v="1"/>
    <x v="1"/>
    <x v="1"/>
    <x v="0"/>
    <n v="5"/>
    <s v="Won By 5 Wickets"/>
    <s v="NA"/>
    <x v="251"/>
    <n v="5"/>
  </r>
  <r>
    <n v="336035"/>
    <s v="Kolkata"/>
    <d v="2008-05-25T00:00:00"/>
    <x v="14"/>
    <s v="Kolkata Knight Riders"/>
    <s v="Kolkata Knight Riders"/>
    <s v="Kings XI Punjab"/>
    <s v="Punjab Kings"/>
    <x v="19"/>
    <x v="1"/>
    <x v="10"/>
    <x v="6"/>
    <x v="0"/>
    <s v="N"/>
    <x v="8"/>
    <x v="8"/>
    <x v="0"/>
    <x v="0"/>
    <n v="3"/>
    <s v="Won By 3 Wickets"/>
    <s v="NA"/>
    <x v="252"/>
    <n v="3"/>
  </r>
  <r>
    <n v="336002"/>
    <s v="Hyderabad"/>
    <d v="2008-05-25T00:00:00"/>
    <x v="14"/>
    <s v="Deccan Chargers"/>
    <s v="Delhi Capitals"/>
    <s v="Royal Challengers Bangalore"/>
    <s v="Royal Challengers Bangalore"/>
    <x v="23"/>
    <x v="12"/>
    <x v="16"/>
    <x v="9"/>
    <x v="0"/>
    <s v="N"/>
    <x v="2"/>
    <x v="2"/>
    <x v="0"/>
    <x v="0"/>
    <n v="5"/>
    <s v="Won By 5 Wickets"/>
    <s v="NA"/>
    <x v="178"/>
    <n v="5"/>
  </r>
  <r>
    <n v="336033"/>
    <s v="Chennai"/>
    <d v="2008-05-24T00:00:00"/>
    <x v="14"/>
    <s v="Chennai Super Kings"/>
    <s v="Chennai Super Kings"/>
    <s v="Rajasthan Royals"/>
    <s v="Rajasthan Royals"/>
    <x v="33"/>
    <x v="10"/>
    <x v="0"/>
    <x v="0"/>
    <x v="0"/>
    <s v="N"/>
    <x v="1"/>
    <x v="1"/>
    <x v="1"/>
    <x v="1"/>
    <n v="10"/>
    <s v="Won By 10 Runs"/>
    <s v="NA"/>
    <x v="208"/>
    <n v="0"/>
  </r>
  <r>
    <n v="336032"/>
    <s v="Delhi"/>
    <d v="2008-05-24T00:00:00"/>
    <x v="14"/>
    <s v="Delhi Daredevils"/>
    <s v="Delhi Capitals"/>
    <s v="Mumbai Indians"/>
    <s v="Mumbai Indians"/>
    <x v="25"/>
    <x v="18"/>
    <x v="11"/>
    <x v="9"/>
    <x v="1"/>
    <s v="N"/>
    <x v="12"/>
    <x v="12"/>
    <x v="1"/>
    <x v="0"/>
    <n v="5"/>
    <s v="Won By 5 Wickets"/>
    <s v="NA"/>
    <x v="42"/>
    <n v="5"/>
  </r>
  <r>
    <n v="336031"/>
    <s v="Chandigarh"/>
    <d v="2008-05-23T00:00:00"/>
    <x v="14"/>
    <s v="Kings XI Punjab"/>
    <s v="Punjab Kings"/>
    <s v="Deccan Chargers"/>
    <s v="Delhi Capitals"/>
    <x v="32"/>
    <x v="14"/>
    <x v="10"/>
    <x v="6"/>
    <x v="1"/>
    <s v="N"/>
    <x v="10"/>
    <x v="10"/>
    <x v="1"/>
    <x v="0"/>
    <n v="6"/>
    <s v="Won By 6 Wickets"/>
    <s v="NA"/>
    <x v="155"/>
    <n v="6"/>
  </r>
  <r>
    <n v="336029"/>
    <s v="Chennai"/>
    <d v="2008-05-21T00:00:00"/>
    <x v="14"/>
    <s v="Chennai Super Kings"/>
    <s v="Chennai Super Kings"/>
    <s v="Royal Challengers Bangalore"/>
    <s v="Royal Challengers Bangalore"/>
    <x v="33"/>
    <x v="10"/>
    <x v="8"/>
    <x v="8"/>
    <x v="0"/>
    <s v="N"/>
    <x v="2"/>
    <x v="2"/>
    <x v="1"/>
    <x v="1"/>
    <n v="14"/>
    <s v="Won By 14 Runs"/>
    <s v="NA"/>
    <x v="219"/>
    <n v="0"/>
  </r>
  <r>
    <n v="336028"/>
    <s v="Mumbai"/>
    <d v="2008-05-21T00:00:00"/>
    <x v="14"/>
    <s v="Mumbai Indians"/>
    <s v="Mumbai Indians"/>
    <s v="Kings XI Punjab"/>
    <s v="Punjab Kings"/>
    <x v="16"/>
    <x v="2"/>
    <x v="4"/>
    <x v="4"/>
    <x v="1"/>
    <s v="N"/>
    <x v="10"/>
    <x v="10"/>
    <x v="0"/>
    <x v="1"/>
    <n v="1"/>
    <s v="Won By 1 Runs"/>
    <s v="NA"/>
    <x v="155"/>
    <n v="0"/>
  </r>
  <r>
    <n v="336027"/>
    <s v="Kolkata"/>
    <d v="2008-05-20T00:00:00"/>
    <x v="14"/>
    <s v="Kolkata Knight Riders"/>
    <s v="Kolkata Knight Riders"/>
    <s v="Rajasthan Royals"/>
    <s v="Rajasthan Royals"/>
    <x v="19"/>
    <x v="1"/>
    <x v="0"/>
    <x v="0"/>
    <x v="1"/>
    <s v="N"/>
    <x v="1"/>
    <x v="1"/>
    <x v="1"/>
    <x v="0"/>
    <n v="6"/>
    <s v="Won By 6 Wickets"/>
    <s v="NA"/>
    <x v="139"/>
    <n v="6"/>
  </r>
  <r>
    <n v="336026"/>
    <s v="Bangalore"/>
    <d v="2008-05-19T00:00:00"/>
    <x v="14"/>
    <s v="Royal Challengers Bangalore"/>
    <s v="Royal Challengers Bangalore"/>
    <s v="Delhi Daredevils"/>
    <s v="Delhi Capitals"/>
    <x v="24"/>
    <x v="15"/>
    <x v="11"/>
    <x v="9"/>
    <x v="1"/>
    <s v="N"/>
    <x v="12"/>
    <x v="12"/>
    <x v="1"/>
    <x v="0"/>
    <n v="5"/>
    <s v="Won By 5 Wickets"/>
    <s v="NA"/>
    <x v="253"/>
    <n v="5"/>
  </r>
  <r>
    <n v="336025"/>
    <s v="Kolkata"/>
    <d v="2008-05-18T00:00:00"/>
    <x v="14"/>
    <s v="Kolkata Knight Riders"/>
    <s v="Kolkata Knight Riders"/>
    <s v="Chennai Super Kings"/>
    <s v="Chennai Super Kings"/>
    <x v="19"/>
    <x v="1"/>
    <x v="7"/>
    <x v="7"/>
    <x v="0"/>
    <s v="N"/>
    <x v="9"/>
    <x v="9"/>
    <x v="0"/>
    <x v="1"/>
    <n v="3"/>
    <s v="Won By 3 Runs"/>
    <s v="D/L"/>
    <x v="249"/>
    <n v="0"/>
  </r>
  <r>
    <n v="336024"/>
    <s v="Hyderabad"/>
    <d v="2008-05-18T00:00:00"/>
    <x v="14"/>
    <s v="Deccan Chargers"/>
    <s v="Delhi Capitals"/>
    <s v="Mumbai Indians"/>
    <s v="Mumbai Indians"/>
    <x v="23"/>
    <x v="12"/>
    <x v="16"/>
    <x v="9"/>
    <x v="1"/>
    <s v="N"/>
    <x v="4"/>
    <x v="4"/>
    <x v="0"/>
    <x v="1"/>
    <n v="25"/>
    <s v="Won By 25 Runs"/>
    <s v="NA"/>
    <x v="70"/>
    <n v="0"/>
  </r>
  <r>
    <n v="336022"/>
    <s v="Delhi"/>
    <d v="2008-05-17T00:00:00"/>
    <x v="14"/>
    <s v="Delhi Daredevils"/>
    <s v="Delhi Capitals"/>
    <s v="Kings XI Punjab"/>
    <s v="Punjab Kings"/>
    <x v="25"/>
    <x v="18"/>
    <x v="11"/>
    <x v="9"/>
    <x v="0"/>
    <s v="N"/>
    <x v="10"/>
    <x v="10"/>
    <x v="0"/>
    <x v="1"/>
    <n v="6"/>
    <s v="Won By 6 Runs"/>
    <s v="D/L"/>
    <x v="213"/>
    <n v="0"/>
  </r>
  <r>
    <n v="336023"/>
    <s v="Jaipur"/>
    <d v="2008-05-17T00:00:00"/>
    <x v="14"/>
    <s v="Rajasthan Royals"/>
    <s v="Rajasthan Royals"/>
    <s v="Royal Challengers Bangalore"/>
    <s v="Royal Challengers Bangalore"/>
    <x v="20"/>
    <x v="16"/>
    <x v="8"/>
    <x v="8"/>
    <x v="1"/>
    <s v="N"/>
    <x v="1"/>
    <x v="1"/>
    <x v="0"/>
    <x v="1"/>
    <n v="65"/>
    <s v="Won By 65 Runs"/>
    <s v="NA"/>
    <x v="239"/>
    <n v="0"/>
  </r>
  <r>
    <n v="336021"/>
    <s v="Mumbai"/>
    <d v="2008-05-16T00:00:00"/>
    <x v="14"/>
    <s v="Mumbai Indians"/>
    <s v="Mumbai Indians"/>
    <s v="Kolkata Knight Riders"/>
    <s v="Kolkata Knight Riders"/>
    <x v="16"/>
    <x v="2"/>
    <x v="4"/>
    <x v="4"/>
    <x v="1"/>
    <s v="N"/>
    <x v="4"/>
    <x v="4"/>
    <x v="1"/>
    <x v="0"/>
    <n v="8"/>
    <s v="Won By 8 Wickets"/>
    <s v="NA"/>
    <x v="254"/>
    <n v="8"/>
  </r>
  <r>
    <n v="336020"/>
    <s v="Delhi"/>
    <d v="2008-05-15T00:00:00"/>
    <x v="14"/>
    <s v="Delhi Daredevils"/>
    <s v="Delhi Capitals"/>
    <s v="Deccan Chargers"/>
    <s v="Delhi Capitals"/>
    <x v="25"/>
    <x v="18"/>
    <x v="16"/>
    <x v="9"/>
    <x v="1"/>
    <s v="N"/>
    <x v="12"/>
    <x v="12"/>
    <x v="0"/>
    <x v="1"/>
    <n v="12"/>
    <s v="Won By 12 Runs"/>
    <s v="NA"/>
    <x v="79"/>
    <n v="0"/>
  </r>
  <r>
    <n v="336018"/>
    <s v="Mumbai"/>
    <d v="2008-05-14T00:00:00"/>
    <x v="14"/>
    <s v="Mumbai Indians"/>
    <s v="Mumbai Indians"/>
    <s v="Chennai Super Kings"/>
    <s v="Chennai Super Kings"/>
    <x v="16"/>
    <x v="2"/>
    <x v="4"/>
    <x v="4"/>
    <x v="1"/>
    <s v="N"/>
    <x v="4"/>
    <x v="4"/>
    <x v="1"/>
    <x v="0"/>
    <n v="9"/>
    <s v="Won By 9 Wickets"/>
    <s v="NA"/>
    <x v="255"/>
    <n v="9"/>
  </r>
  <r>
    <n v="336017"/>
    <s v="Kolkata"/>
    <d v="2008-05-13T00:00:00"/>
    <x v="14"/>
    <s v="Kolkata Knight Riders"/>
    <s v="Kolkata Knight Riders"/>
    <s v="Delhi Daredevils"/>
    <s v="Delhi Capitals"/>
    <x v="19"/>
    <x v="1"/>
    <x v="7"/>
    <x v="7"/>
    <x v="0"/>
    <s v="N"/>
    <x v="8"/>
    <x v="8"/>
    <x v="1"/>
    <x v="1"/>
    <n v="23"/>
    <s v="Won By 23 Runs"/>
    <s v="NA"/>
    <x v="256"/>
    <n v="0"/>
  </r>
  <r>
    <n v="336016"/>
    <s v="Chandigarh"/>
    <d v="2008-05-12T00:00:00"/>
    <x v="14"/>
    <s v="Kings XI Punjab"/>
    <s v="Punjab Kings"/>
    <s v="Royal Challengers Bangalore"/>
    <s v="Royal Challengers Bangalore"/>
    <x v="32"/>
    <x v="14"/>
    <x v="8"/>
    <x v="8"/>
    <x v="0"/>
    <s v="N"/>
    <x v="10"/>
    <x v="10"/>
    <x v="0"/>
    <x v="0"/>
    <n v="9"/>
    <s v="Won By 9 Wickets"/>
    <s v="NA"/>
    <x v="155"/>
    <n v="9"/>
  </r>
  <r>
    <n v="336015"/>
    <s v="Jaipur"/>
    <d v="2008-05-11T00:00:00"/>
    <x v="14"/>
    <s v="Rajasthan Royals"/>
    <s v="Rajasthan Royals"/>
    <s v="Delhi Daredevils"/>
    <s v="Delhi Capitals"/>
    <x v="20"/>
    <x v="16"/>
    <x v="0"/>
    <x v="0"/>
    <x v="1"/>
    <s v="N"/>
    <x v="1"/>
    <x v="1"/>
    <x v="1"/>
    <x v="0"/>
    <n v="3"/>
    <s v="Won By 3 Wickets"/>
    <s v="NA"/>
    <x v="93"/>
    <n v="3"/>
  </r>
  <r>
    <n v="336014"/>
    <s v="Hyderabad"/>
    <d v="2008-05-11T00:00:00"/>
    <x v="14"/>
    <s v="Deccan Chargers"/>
    <s v="Delhi Capitals"/>
    <s v="Kolkata Knight Riders"/>
    <s v="Kolkata Knight Riders"/>
    <x v="23"/>
    <x v="12"/>
    <x v="7"/>
    <x v="7"/>
    <x v="0"/>
    <s v="N"/>
    <x v="8"/>
    <x v="8"/>
    <x v="1"/>
    <x v="1"/>
    <n v="23"/>
    <s v="Won By 23 Runs"/>
    <s v="NA"/>
    <x v="191"/>
    <n v="0"/>
  </r>
  <r>
    <n v="336013"/>
    <s v="Chennai"/>
    <d v="2008-05-10T00:00:00"/>
    <x v="14"/>
    <s v="Chennai Super Kings"/>
    <s v="Chennai Super Kings"/>
    <s v="Kings XI Punjab"/>
    <s v="Punjab Kings"/>
    <x v="33"/>
    <x v="10"/>
    <x v="10"/>
    <x v="6"/>
    <x v="1"/>
    <s v="N"/>
    <x v="9"/>
    <x v="9"/>
    <x v="0"/>
    <x v="1"/>
    <n v="18"/>
    <s v="Won By 18 Runs"/>
    <s v="NA"/>
    <x v="196"/>
    <n v="0"/>
  </r>
  <r>
    <n v="336011"/>
    <s v="Jaipur"/>
    <d v="2008-05-09T00:00:00"/>
    <x v="14"/>
    <s v="Rajasthan Royals"/>
    <s v="Rajasthan Royals"/>
    <s v="Deccan Chargers"/>
    <s v="Delhi Capitals"/>
    <x v="20"/>
    <x v="16"/>
    <x v="0"/>
    <x v="0"/>
    <x v="1"/>
    <s v="N"/>
    <x v="1"/>
    <x v="1"/>
    <x v="1"/>
    <x v="0"/>
    <n v="8"/>
    <s v="Won By 8 Wickets"/>
    <s v="NA"/>
    <x v="139"/>
    <n v="8"/>
  </r>
  <r>
    <n v="336009"/>
    <s v="Delhi"/>
    <d v="2008-05-08T00:00:00"/>
    <x v="14"/>
    <s v="Delhi Daredevils"/>
    <s v="Delhi Capitals"/>
    <s v="Chennai Super Kings"/>
    <s v="Chennai Super Kings"/>
    <x v="25"/>
    <x v="18"/>
    <x v="5"/>
    <x v="5"/>
    <x v="1"/>
    <s v="N"/>
    <x v="9"/>
    <x v="9"/>
    <x v="1"/>
    <x v="0"/>
    <n v="4"/>
    <s v="Won By 4 Wickets"/>
    <s v="NA"/>
    <x v="99"/>
    <n v="4"/>
  </r>
  <r>
    <n v="336010"/>
    <s v="Kolkata"/>
    <d v="2008-05-08T00:00:00"/>
    <x v="14"/>
    <s v="Kolkata Knight Riders"/>
    <s v="Kolkata Knight Riders"/>
    <s v="Royal Challengers Bangalore"/>
    <s v="Royal Challengers Bangalore"/>
    <x v="19"/>
    <x v="1"/>
    <x v="7"/>
    <x v="7"/>
    <x v="0"/>
    <s v="N"/>
    <x v="8"/>
    <x v="8"/>
    <x v="1"/>
    <x v="1"/>
    <n v="5"/>
    <s v="Won By 5 Runs"/>
    <s v="NA"/>
    <x v="191"/>
    <n v="0"/>
  </r>
  <r>
    <n v="336008"/>
    <s v="Mumbai"/>
    <d v="2008-05-07T00:00:00"/>
    <x v="14"/>
    <s v="Mumbai Indians"/>
    <s v="Mumbai Indians"/>
    <s v="Rajasthan Royals"/>
    <s v="Rajasthan Royals"/>
    <x v="38"/>
    <x v="4"/>
    <x v="4"/>
    <x v="4"/>
    <x v="1"/>
    <s v="N"/>
    <x v="4"/>
    <x v="4"/>
    <x v="1"/>
    <x v="0"/>
    <n v="7"/>
    <s v="Won By 7 Wickets"/>
    <s v="NA"/>
    <x v="143"/>
    <n v="7"/>
  </r>
  <r>
    <n v="336007"/>
    <s v="Chennai"/>
    <d v="2008-05-06T00:00:00"/>
    <x v="14"/>
    <s v="Chennai Super Kings"/>
    <s v="Chennai Super Kings"/>
    <s v="Deccan Chargers"/>
    <s v="Delhi Capitals"/>
    <x v="33"/>
    <x v="10"/>
    <x v="16"/>
    <x v="9"/>
    <x v="1"/>
    <s v="N"/>
    <x v="17"/>
    <x v="17"/>
    <x v="1"/>
    <x v="0"/>
    <n v="7"/>
    <s v="Won By 7 Wickets"/>
    <s v="NA"/>
    <x v="171"/>
    <n v="7"/>
  </r>
  <r>
    <n v="336006"/>
    <s v="Bangalore"/>
    <d v="2008-05-05T00:00:00"/>
    <x v="14"/>
    <s v="Royal Challengers Bangalore"/>
    <s v="Royal Challengers Bangalore"/>
    <s v="Kings XI Punjab"/>
    <s v="Punjab Kings"/>
    <x v="24"/>
    <x v="15"/>
    <x v="10"/>
    <x v="6"/>
    <x v="1"/>
    <s v="N"/>
    <x v="10"/>
    <x v="10"/>
    <x v="1"/>
    <x v="0"/>
    <n v="6"/>
    <s v="Won By 6 Wickets"/>
    <s v="NA"/>
    <x v="257"/>
    <n v="6"/>
  </r>
  <r>
    <n v="336005"/>
    <s v="Jaipur"/>
    <d v="2008-05-04T00:00:00"/>
    <x v="14"/>
    <s v="Rajasthan Royals"/>
    <s v="Rajasthan Royals"/>
    <s v="Chennai Super Kings"/>
    <s v="Chennai Super Kings"/>
    <x v="20"/>
    <x v="16"/>
    <x v="5"/>
    <x v="5"/>
    <x v="0"/>
    <s v="N"/>
    <x v="1"/>
    <x v="1"/>
    <x v="0"/>
    <x v="0"/>
    <n v="8"/>
    <s v="Won By 8 Wickets"/>
    <s v="NA"/>
    <x v="251"/>
    <n v="8"/>
  </r>
  <r>
    <n v="336004"/>
    <s v="Mumbai"/>
    <d v="2008-05-04T00:00:00"/>
    <x v="14"/>
    <s v="Mumbai Indians"/>
    <s v="Mumbai Indians"/>
    <s v="Delhi Daredevils"/>
    <s v="Delhi Capitals"/>
    <x v="38"/>
    <x v="4"/>
    <x v="11"/>
    <x v="9"/>
    <x v="1"/>
    <s v="N"/>
    <x v="4"/>
    <x v="4"/>
    <x v="0"/>
    <x v="1"/>
    <n v="29"/>
    <s v="Won By 29 Runs"/>
    <s v="NA"/>
    <x v="254"/>
    <n v="0"/>
  </r>
  <r>
    <n v="336034"/>
    <s v="Bangalore"/>
    <d v="2008-05-03T00:00:00"/>
    <x v="14"/>
    <s v="Royal Challengers Bangalore"/>
    <s v="Royal Challengers Bangalore"/>
    <s v="Deccan Chargers"/>
    <s v="Delhi Capitals"/>
    <x v="24"/>
    <x v="15"/>
    <x v="16"/>
    <x v="9"/>
    <x v="1"/>
    <s v="N"/>
    <x v="2"/>
    <x v="2"/>
    <x v="0"/>
    <x v="1"/>
    <n v="3"/>
    <s v="Won By 3 Runs"/>
    <s v="NA"/>
    <x v="142"/>
    <n v="0"/>
  </r>
  <r>
    <n v="336003"/>
    <s v="Chandigarh"/>
    <d v="2008-05-03T00:00:00"/>
    <x v="14"/>
    <s v="Kings XI Punjab"/>
    <s v="Punjab Kings"/>
    <s v="Kolkata Knight Riders"/>
    <s v="Kolkata Knight Riders"/>
    <x v="32"/>
    <x v="14"/>
    <x v="10"/>
    <x v="6"/>
    <x v="0"/>
    <s v="N"/>
    <x v="10"/>
    <x v="10"/>
    <x v="1"/>
    <x v="1"/>
    <n v="9"/>
    <s v="Won By 9 Runs"/>
    <s v="NA"/>
    <x v="198"/>
    <n v="0"/>
  </r>
  <r>
    <n v="336001"/>
    <s v="Chennai"/>
    <d v="2008-05-02T00:00:00"/>
    <x v="14"/>
    <s v="Chennai Super Kings"/>
    <s v="Chennai Super Kings"/>
    <s v="Delhi Daredevils"/>
    <s v="Delhi Capitals"/>
    <x v="33"/>
    <x v="10"/>
    <x v="5"/>
    <x v="5"/>
    <x v="0"/>
    <s v="N"/>
    <x v="12"/>
    <x v="12"/>
    <x v="0"/>
    <x v="0"/>
    <n v="8"/>
    <s v="Won By 8 Wickets"/>
    <s v="NA"/>
    <x v="161"/>
    <n v="8"/>
  </r>
  <r>
    <n v="336000"/>
    <s v="Jaipur"/>
    <d v="2008-05-01T00:00:00"/>
    <x v="14"/>
    <s v="Rajasthan Royals"/>
    <s v="Rajasthan Royals"/>
    <s v="Kolkata Knight Riders"/>
    <s v="Kolkata Knight Riders"/>
    <x v="20"/>
    <x v="16"/>
    <x v="0"/>
    <x v="0"/>
    <x v="0"/>
    <s v="N"/>
    <x v="1"/>
    <x v="1"/>
    <x v="1"/>
    <x v="1"/>
    <n v="45"/>
    <s v="Won By 45 Runs"/>
    <s v="NA"/>
    <x v="258"/>
    <n v="0"/>
  </r>
  <r>
    <n v="335999"/>
    <s v="Hyderabad"/>
    <d v="2008-05-01T00:00:00"/>
    <x v="14"/>
    <s v="Deccan Chargers"/>
    <s v="Delhi Capitals"/>
    <s v="Kings XI Punjab"/>
    <s v="Punjab Kings"/>
    <x v="23"/>
    <x v="12"/>
    <x v="10"/>
    <x v="6"/>
    <x v="1"/>
    <s v="N"/>
    <x v="10"/>
    <x v="10"/>
    <x v="1"/>
    <x v="0"/>
    <n v="7"/>
    <s v="Won By 7 Wickets"/>
    <s v="NA"/>
    <x v="155"/>
    <n v="7"/>
  </r>
  <r>
    <n v="335998"/>
    <s v="Delhi"/>
    <d v="2008-04-30T00:00:00"/>
    <x v="14"/>
    <s v="Delhi Daredevils"/>
    <s v="Delhi Capitals"/>
    <s v="Royal Challengers Bangalore"/>
    <s v="Royal Challengers Bangalore"/>
    <x v="25"/>
    <x v="18"/>
    <x v="8"/>
    <x v="8"/>
    <x v="1"/>
    <s v="N"/>
    <x v="12"/>
    <x v="12"/>
    <x v="0"/>
    <x v="1"/>
    <n v="10"/>
    <s v="Won By 10 Runs"/>
    <s v="NA"/>
    <x v="259"/>
    <n v="0"/>
  </r>
  <r>
    <n v="335997"/>
    <s v="Kolkata"/>
    <d v="2008-04-29T00:00:00"/>
    <x v="14"/>
    <s v="Kolkata Knight Riders"/>
    <s v="Kolkata Knight Riders"/>
    <s v="Mumbai Indians"/>
    <s v="Mumbai Indians"/>
    <x v="19"/>
    <x v="1"/>
    <x v="7"/>
    <x v="7"/>
    <x v="0"/>
    <s v="N"/>
    <x v="4"/>
    <x v="4"/>
    <x v="0"/>
    <x v="0"/>
    <n v="7"/>
    <s v="Won By 7 Wickets"/>
    <s v="NA"/>
    <x v="255"/>
    <n v="7"/>
  </r>
  <r>
    <n v="335996"/>
    <s v="Bangalore"/>
    <d v="2008-04-28T00:00:00"/>
    <x v="14"/>
    <s v="Royal Challengers Bangalore"/>
    <s v="Royal Challengers Bangalore"/>
    <s v="Chennai Super Kings"/>
    <s v="Chennai Super Kings"/>
    <x v="24"/>
    <x v="15"/>
    <x v="5"/>
    <x v="5"/>
    <x v="0"/>
    <s v="N"/>
    <x v="9"/>
    <x v="9"/>
    <x v="1"/>
    <x v="1"/>
    <n v="13"/>
    <s v="Won By 13 Runs"/>
    <s v="NA"/>
    <x v="99"/>
    <n v="0"/>
  </r>
  <r>
    <n v="335995"/>
    <s v="Chandigarh"/>
    <d v="2008-04-27T00:00:00"/>
    <x v="14"/>
    <s v="Kings XI Punjab"/>
    <s v="Punjab Kings"/>
    <s v="Delhi Daredevils"/>
    <s v="Delhi Capitals"/>
    <x v="32"/>
    <x v="14"/>
    <x v="11"/>
    <x v="9"/>
    <x v="0"/>
    <s v="N"/>
    <x v="10"/>
    <x v="10"/>
    <x v="0"/>
    <x v="0"/>
    <n v="4"/>
    <s v="Won By 4 Wickets"/>
    <s v="NA"/>
    <x v="260"/>
    <n v="4"/>
  </r>
  <r>
    <n v="335994"/>
    <s v="Mumbai"/>
    <d v="2008-04-27T00:00:00"/>
    <x v="14"/>
    <s v="Mumbai Indians"/>
    <s v="Mumbai Indians"/>
    <s v="Deccan Chargers"/>
    <s v="Delhi Capitals"/>
    <x v="38"/>
    <x v="4"/>
    <x v="16"/>
    <x v="9"/>
    <x v="1"/>
    <s v="N"/>
    <x v="17"/>
    <x v="17"/>
    <x v="1"/>
    <x v="0"/>
    <n v="10"/>
    <s v="Won By 10 Wickets"/>
    <s v="NA"/>
    <x v="171"/>
    <n v="10"/>
  </r>
  <r>
    <n v="335993"/>
    <s v="Chennai"/>
    <d v="2008-04-26T00:00:00"/>
    <x v="14"/>
    <s v="Chennai Super Kings"/>
    <s v="Chennai Super Kings"/>
    <s v="Kolkata Knight Riders"/>
    <s v="Kolkata Knight Riders"/>
    <x v="33"/>
    <x v="10"/>
    <x v="7"/>
    <x v="7"/>
    <x v="0"/>
    <s v="N"/>
    <x v="9"/>
    <x v="9"/>
    <x v="0"/>
    <x v="0"/>
    <n v="9"/>
    <s v="Won By 9 Wickets"/>
    <s v="NA"/>
    <x v="261"/>
    <n v="9"/>
  </r>
  <r>
    <n v="335992"/>
    <s v="Bangalore"/>
    <d v="2008-04-26T00:00:00"/>
    <x v="14"/>
    <s v="Royal Challengers Bangalore"/>
    <s v="Royal Challengers Bangalore"/>
    <s v="Rajasthan Royals"/>
    <s v="Rajasthan Royals"/>
    <x v="24"/>
    <x v="15"/>
    <x v="0"/>
    <x v="0"/>
    <x v="1"/>
    <s v="N"/>
    <x v="1"/>
    <x v="1"/>
    <x v="1"/>
    <x v="0"/>
    <n v="7"/>
    <s v="Won By 7 Wickets"/>
    <s v="NA"/>
    <x v="93"/>
    <n v="7"/>
  </r>
  <r>
    <n v="335991"/>
    <s v="Chandigarh"/>
    <d v="2008-04-25T00:00:00"/>
    <x v="14"/>
    <s v="Kings XI Punjab"/>
    <s v="Punjab Kings"/>
    <s v="Mumbai Indians"/>
    <s v="Mumbai Indians"/>
    <x v="32"/>
    <x v="14"/>
    <x v="4"/>
    <x v="4"/>
    <x v="1"/>
    <s v="N"/>
    <x v="10"/>
    <x v="10"/>
    <x v="0"/>
    <x v="1"/>
    <n v="66"/>
    <s v="Won By 66 Runs"/>
    <s v="NA"/>
    <x v="188"/>
    <n v="0"/>
  </r>
  <r>
    <n v="335990"/>
    <s v="Hyderabad"/>
    <d v="2008-04-24T00:00:00"/>
    <x v="14"/>
    <s v="Deccan Chargers"/>
    <s v="Delhi Capitals"/>
    <s v="Rajasthan Royals"/>
    <s v="Rajasthan Royals"/>
    <x v="23"/>
    <x v="12"/>
    <x v="0"/>
    <x v="0"/>
    <x v="1"/>
    <s v="N"/>
    <x v="1"/>
    <x v="1"/>
    <x v="1"/>
    <x v="0"/>
    <n v="3"/>
    <s v="Won By 3 Wickets"/>
    <s v="NA"/>
    <x v="139"/>
    <n v="3"/>
  </r>
  <r>
    <n v="335989"/>
    <s v="Chennai"/>
    <d v="2008-04-23T00:00:00"/>
    <x v="14"/>
    <s v="Chennai Super Kings"/>
    <s v="Chennai Super Kings"/>
    <s v="Mumbai Indians"/>
    <s v="Mumbai Indians"/>
    <x v="33"/>
    <x v="10"/>
    <x v="4"/>
    <x v="4"/>
    <x v="1"/>
    <s v="N"/>
    <x v="9"/>
    <x v="9"/>
    <x v="0"/>
    <x v="1"/>
    <n v="6"/>
    <s v="Won By 6 Runs"/>
    <s v="NA"/>
    <x v="231"/>
    <n v="0"/>
  </r>
  <r>
    <n v="335988"/>
    <s v="Hyderabad"/>
    <d v="2008-04-22T00:00:00"/>
    <x v="14"/>
    <s v="Deccan Chargers"/>
    <s v="Delhi Capitals"/>
    <s v="Delhi Daredevils"/>
    <s v="Delhi Capitals"/>
    <x v="23"/>
    <x v="12"/>
    <x v="16"/>
    <x v="9"/>
    <x v="0"/>
    <s v="N"/>
    <x v="12"/>
    <x v="12"/>
    <x v="0"/>
    <x v="0"/>
    <n v="9"/>
    <s v="Won By 9 Wickets"/>
    <s v="NA"/>
    <x v="161"/>
    <n v="9"/>
  </r>
  <r>
    <n v="335987"/>
    <s v="Jaipur"/>
    <d v="2008-04-21T00:00:00"/>
    <x v="14"/>
    <s v="Rajasthan Royals"/>
    <s v="Rajasthan Royals"/>
    <s v="Kings XI Punjab"/>
    <s v="Punjab Kings"/>
    <x v="20"/>
    <x v="16"/>
    <x v="10"/>
    <x v="6"/>
    <x v="0"/>
    <s v="N"/>
    <x v="1"/>
    <x v="1"/>
    <x v="0"/>
    <x v="0"/>
    <n v="6"/>
    <s v="Won By 6 Wickets"/>
    <s v="NA"/>
    <x v="93"/>
    <n v="6"/>
  </r>
  <r>
    <n v="335986"/>
    <s v="Kolkata"/>
    <d v="2008-04-20T00:00:00"/>
    <x v="14"/>
    <s v="Kolkata Knight Riders"/>
    <s v="Kolkata Knight Riders"/>
    <s v="Deccan Chargers"/>
    <s v="Delhi Capitals"/>
    <x v="19"/>
    <x v="1"/>
    <x v="16"/>
    <x v="9"/>
    <x v="0"/>
    <s v="N"/>
    <x v="8"/>
    <x v="8"/>
    <x v="0"/>
    <x v="0"/>
    <n v="5"/>
    <s v="Won By 5 Wickets"/>
    <s v="NA"/>
    <x v="185"/>
    <n v="5"/>
  </r>
  <r>
    <n v="335985"/>
    <s v="Mumbai"/>
    <d v="2008-04-20T00:00:00"/>
    <x v="14"/>
    <s v="Mumbai Indians"/>
    <s v="Mumbai Indians"/>
    <s v="Royal Challengers Bangalore"/>
    <s v="Royal Challengers Bangalore"/>
    <x v="16"/>
    <x v="2"/>
    <x v="4"/>
    <x v="4"/>
    <x v="0"/>
    <s v="N"/>
    <x v="2"/>
    <x v="2"/>
    <x v="0"/>
    <x v="0"/>
    <n v="5"/>
    <s v="Won By 5 Wickets"/>
    <s v="NA"/>
    <x v="242"/>
    <n v="5"/>
  </r>
  <r>
    <n v="335984"/>
    <s v="Delhi"/>
    <d v="2008-04-19T00:00:00"/>
    <x v="14"/>
    <s v="Delhi Daredevils"/>
    <s v="Delhi Capitals"/>
    <s v="Rajasthan Royals"/>
    <s v="Rajasthan Royals"/>
    <x v="25"/>
    <x v="18"/>
    <x v="0"/>
    <x v="0"/>
    <x v="0"/>
    <s v="N"/>
    <x v="12"/>
    <x v="12"/>
    <x v="0"/>
    <x v="0"/>
    <n v="9"/>
    <s v="Won By 9 Wickets"/>
    <s v="NA"/>
    <x v="262"/>
    <n v="9"/>
  </r>
  <r>
    <n v="335983"/>
    <s v="Chandigarh"/>
    <d v="2008-04-19T00:00:00"/>
    <x v="14"/>
    <s v="Kings XI Punjab"/>
    <s v="Punjab Kings"/>
    <s v="Chennai Super Kings"/>
    <s v="Chennai Super Kings"/>
    <x v="32"/>
    <x v="14"/>
    <x v="5"/>
    <x v="5"/>
    <x v="0"/>
    <s v="N"/>
    <x v="9"/>
    <x v="9"/>
    <x v="1"/>
    <x v="1"/>
    <n v="33"/>
    <s v="Won By 33 Runs"/>
    <s v="NA"/>
    <x v="162"/>
    <n v="0"/>
  </r>
  <r>
    <n v="335982"/>
    <s v="Bangalore"/>
    <d v="2008-04-18T00:00:00"/>
    <x v="14"/>
    <s v="Royal Challengers Bangalore"/>
    <s v="Royal Challengers Bangalore"/>
    <s v="Kolkata Knight Riders"/>
    <s v="Kolkata Knight Riders"/>
    <x v="24"/>
    <x v="15"/>
    <x v="8"/>
    <x v="8"/>
    <x v="1"/>
    <s v="N"/>
    <x v="8"/>
    <x v="8"/>
    <x v="0"/>
    <x v="1"/>
    <n v="140"/>
    <s v="Won By 140 Runs"/>
    <s v="NA"/>
    <x v="153"/>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356B1C-7513-420A-964F-9F662D903918}"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97:Y111" firstHeaderRow="1" firstDataRow="1" firstDataCol="1"/>
  <pivotFields count="1">
    <pivotField axis="axisRow" showAll="0">
      <items count="14">
        <item x="4"/>
        <item x="3"/>
        <item x="5"/>
        <item x="11"/>
        <item x="7"/>
        <item x="6"/>
        <item x="9"/>
        <item x="8"/>
        <item x="0"/>
        <item x="10"/>
        <item x="1"/>
        <item x="2"/>
        <item x="12"/>
        <item t="default"/>
      </items>
    </pivotField>
  </pivotFields>
  <rowFields count="1">
    <field x="0"/>
  </rowFields>
  <rowItems count="14">
    <i>
      <x/>
    </i>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716855-B03C-46F5-9F8D-620B3DDAC0DC}"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56:Z95" firstHeaderRow="1" firstDataRow="1" firstDataCol="1"/>
  <pivotFields count="1">
    <pivotField axis="axisRow" showAll="0">
      <items count="39">
        <item x="9"/>
        <item x="24"/>
        <item x="3"/>
        <item x="35"/>
        <item x="34"/>
        <item x="4"/>
        <item x="13"/>
        <item x="6"/>
        <item x="1"/>
        <item x="18"/>
        <item x="19"/>
        <item x="26"/>
        <item x="17"/>
        <item x="22"/>
        <item x="31"/>
        <item x="15"/>
        <item x="10"/>
        <item x="5"/>
        <item x="0"/>
        <item x="27"/>
        <item x="29"/>
        <item x="36"/>
        <item x="32"/>
        <item x="14"/>
        <item x="12"/>
        <item x="23"/>
        <item x="20"/>
        <item x="16"/>
        <item x="21"/>
        <item x="7"/>
        <item x="11"/>
        <item x="33"/>
        <item x="25"/>
        <item x="30"/>
        <item x="28"/>
        <item x="2"/>
        <item x="8"/>
        <item x="37"/>
        <item t="default"/>
      </items>
    </pivotField>
  </pivotFields>
  <rowFields count="1">
    <field x="0"/>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C6F1D5-0D2F-4DB8-A095-2CFA8619446F}"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D7" firstHeaderRow="1" firstDataRow="2" firstDataCol="1"/>
  <pivotFields count="23">
    <pivotField dataField="1"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items count="19">
        <item h="1" x="5"/>
        <item x="16"/>
        <item h="1" x="9"/>
        <item h="1" x="11"/>
        <item h="1" x="13"/>
        <item h="1" x="2"/>
        <item h="1" x="10"/>
        <item h="1" x="17"/>
        <item h="1" x="7"/>
        <item h="1" x="1"/>
        <item h="1" x="4"/>
        <item h="1" x="15"/>
        <item h="1" x="6"/>
        <item h="1" x="0"/>
        <item h="1" x="12"/>
        <item h="1" x="14"/>
        <item h="1" x="8"/>
        <item h="1" x="3"/>
        <item t="default"/>
      </items>
    </pivotField>
    <pivotField showAll="0">
      <items count="13">
        <item x="5"/>
        <item x="9"/>
        <item x="2"/>
        <item x="11"/>
        <item x="7"/>
        <item x="1"/>
        <item x="4"/>
        <item x="6"/>
        <item x="0"/>
        <item x="10"/>
        <item x="8"/>
        <item x="3"/>
        <item t="default"/>
      </items>
    </pivotField>
    <pivotField axis="axisRow" showAll="0">
      <items count="3">
        <item x="0"/>
        <item x="1"/>
        <item t="default"/>
      </items>
    </pivotField>
    <pivotField showAll="0"/>
    <pivotField showAll="0"/>
    <pivotField showAll="0"/>
    <pivotField axis="axisCol" showAll="0">
      <items count="3">
        <item x="0"/>
        <item x="1"/>
        <item t="default"/>
      </items>
    </pivotField>
    <pivotField showAll="0"/>
    <pivotField showAll="0"/>
    <pivotField showAll="0"/>
    <pivotField showAll="0"/>
    <pivotField showAll="0"/>
    <pivotField showAll="0"/>
  </pivotFields>
  <rowFields count="1">
    <field x="12"/>
  </rowFields>
  <rowItems count="3">
    <i>
      <x/>
    </i>
    <i>
      <x v="1"/>
    </i>
    <i t="grand">
      <x/>
    </i>
  </rowItems>
  <colFields count="1">
    <field x="16"/>
  </colFields>
  <colItems count="3">
    <i>
      <x/>
    </i>
    <i>
      <x v="1"/>
    </i>
    <i t="grand">
      <x/>
    </i>
  </colItems>
  <dataFields count="1">
    <dataField name="Count of ID" fld="0" subtotal="count" baseField="11" baseItem="0"/>
  </dataFields>
  <chartFormats count="3">
    <chartFormat chart="2" format="4" series="1">
      <pivotArea type="data" outline="0" fieldPosition="0">
        <references count="2">
          <reference field="4294967294" count="1" selected="0">
            <x v="0"/>
          </reference>
          <reference field="16" count="1" selected="0">
            <x v="0"/>
          </reference>
        </references>
      </pivotArea>
    </chartFormat>
    <chartFormat chart="2" format="5" series="1">
      <pivotArea type="data" outline="0" fieldPosition="0">
        <references count="2">
          <reference field="4294967294" count="1" selected="0">
            <x v="0"/>
          </reference>
          <reference field="16"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F873D3-DBFB-448A-9A09-34903D40317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4" firstHeaderRow="1" firstDataRow="1" firstDataCol="1"/>
  <pivotFields count="23">
    <pivotField showAll="0"/>
    <pivotField showAll="0"/>
    <pivotField numFmtId="14" showAll="0"/>
    <pivotField showAll="0">
      <items count="16">
        <item h="1" x="14"/>
        <item h="1" x="13"/>
        <item h="1" x="12"/>
        <item h="1" x="11"/>
        <item h="1" x="10"/>
        <item h="1" x="9"/>
        <item h="1" x="8"/>
        <item h="1" x="7"/>
        <item h="1" x="6"/>
        <item h="1" x="5"/>
        <item h="1" x="4"/>
        <item h="1" x="3"/>
        <item h="1" x="2"/>
        <item h="1" x="1"/>
        <item x="0"/>
        <item t="default"/>
      </items>
    </pivotField>
    <pivotField showAll="0"/>
    <pivotField showAll="0"/>
    <pivotField showAll="0"/>
    <pivotField showAll="0"/>
    <pivotField showAll="0">
      <items count="50">
        <item x="18"/>
        <item x="9"/>
        <item x="35"/>
        <item x="31"/>
        <item x="3"/>
        <item x="47"/>
        <item x="46"/>
        <item x="38"/>
        <item x="4"/>
        <item x="13"/>
        <item x="6"/>
        <item x="19"/>
        <item x="1"/>
        <item x="25"/>
        <item x="26"/>
        <item x="37"/>
        <item x="22"/>
        <item x="30"/>
        <item x="43"/>
        <item x="24"/>
        <item x="17"/>
        <item x="14"/>
        <item x="33"/>
        <item x="10"/>
        <item x="21"/>
        <item x="5"/>
        <item x="0"/>
        <item x="39"/>
        <item x="41"/>
        <item x="48"/>
        <item x="44"/>
        <item x="15"/>
        <item x="27"/>
        <item x="32"/>
        <item x="12"/>
        <item x="23"/>
        <item x="34"/>
        <item x="28"/>
        <item x="20"/>
        <item x="29"/>
        <item x="7"/>
        <item x="11"/>
        <item x="45"/>
        <item x="36"/>
        <item x="42"/>
        <item x="40"/>
        <item x="16"/>
        <item x="2"/>
        <item x="8"/>
        <item t="default"/>
      </items>
    </pivotField>
    <pivotField axis="axisRow" showAll="0" measureFilter="1">
      <items count="38">
        <item x="9"/>
        <item x="24"/>
        <item x="3"/>
        <item x="35"/>
        <item x="34"/>
        <item x="4"/>
        <item x="13"/>
        <item x="6"/>
        <item x="1"/>
        <item x="18"/>
        <item x="19"/>
        <item x="26"/>
        <item x="17"/>
        <item x="22"/>
        <item x="31"/>
        <item x="15"/>
        <item x="10"/>
        <item x="5"/>
        <item x="0"/>
        <item x="27"/>
        <item x="29"/>
        <item x="36"/>
        <item x="32"/>
        <item x="14"/>
        <item x="12"/>
        <item x="23"/>
        <item x="20"/>
        <item x="16"/>
        <item x="21"/>
        <item x="7"/>
        <item x="11"/>
        <item x="33"/>
        <item x="25"/>
        <item x="30"/>
        <item x="28"/>
        <item x="2"/>
        <item x="8"/>
        <item t="default"/>
      </items>
    </pivotField>
    <pivotField showAll="0"/>
    <pivotField showAll="0"/>
    <pivotField showAll="0"/>
    <pivotField showAll="0"/>
    <pivotField multipleItemSelectionAllowed="1" showAll="0">
      <items count="20">
        <item x="9"/>
        <item x="17"/>
        <item x="7"/>
        <item x="12"/>
        <item x="14"/>
        <item x="0"/>
        <item x="10"/>
        <item x="18"/>
        <item x="8"/>
        <item x="5"/>
        <item x="4"/>
        <item x="11"/>
        <item x="16"/>
        <item x="3"/>
        <item x="1"/>
        <item x="13"/>
        <item x="15"/>
        <item x="2"/>
        <item x="6"/>
        <item t="default"/>
      </items>
    </pivotField>
    <pivotField dataField="1" showAll="0">
      <items count="20">
        <item x="9"/>
        <item x="17"/>
        <item x="7"/>
        <item x="12"/>
        <item x="14"/>
        <item x="0"/>
        <item x="10"/>
        <item x="18"/>
        <item x="8"/>
        <item x="5"/>
        <item x="4"/>
        <item x="11"/>
        <item x="16"/>
        <item x="3"/>
        <item x="1"/>
        <item x="13"/>
        <item x="15"/>
        <item x="2"/>
        <item x="6"/>
        <item t="default"/>
      </items>
    </pivotField>
    <pivotField showAll="0"/>
    <pivotField showAll="0"/>
    <pivotField showAll="0"/>
    <pivotField showAll="0"/>
    <pivotField showAll="0"/>
    <pivotField showAll="0"/>
    <pivotField showAll="0"/>
  </pivotFields>
  <rowFields count="1">
    <field x="9"/>
  </rowFields>
  <rowItems count="11">
    <i>
      <x v="5"/>
    </i>
    <i>
      <x v="7"/>
    </i>
    <i>
      <x v="8"/>
    </i>
    <i>
      <x v="9"/>
    </i>
    <i>
      <x v="15"/>
    </i>
    <i>
      <x v="16"/>
    </i>
    <i>
      <x v="23"/>
    </i>
    <i>
      <x v="24"/>
    </i>
    <i>
      <x v="27"/>
    </i>
    <i>
      <x v="35"/>
    </i>
    <i t="grand">
      <x/>
    </i>
  </rowItems>
  <colItems count="1">
    <i/>
  </colItems>
  <dataFields count="1">
    <dataField name="Count of standard winning team" fld="15" subtotal="count" baseField="0" baseItem="0"/>
  </dataFields>
  <chartFormats count="1">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DD5D32-A09C-4E65-A42D-63EB67904DE3}"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8" firstHeaderRow="1" firstDataRow="1" firstDataCol="1"/>
  <pivotFields count="23">
    <pivotField dataField="1"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multipleItemSelectionAllowed="1" showAll="0">
      <items count="20">
        <item x="9"/>
        <item x="17"/>
        <item x="7"/>
        <item x="12"/>
        <item x="14"/>
        <item x="0"/>
        <item x="10"/>
        <item x="18"/>
        <item x="8"/>
        <item x="5"/>
        <item x="4"/>
        <item x="11"/>
        <item x="16"/>
        <item x="3"/>
        <item x="1"/>
        <item x="13"/>
        <item x="15"/>
        <item x="2"/>
        <item x="6"/>
        <item t="default"/>
      </items>
    </pivotField>
    <pivotField showAll="0"/>
    <pivotField showAll="0"/>
    <pivotField axis="axisRow" showAll="0">
      <items count="5">
        <item x="3"/>
        <item x="1"/>
        <item x="2"/>
        <item x="0"/>
        <item t="default"/>
      </items>
    </pivotField>
    <pivotField showAll="0"/>
    <pivotField showAll="0"/>
    <pivotField showAll="0"/>
    <pivotField showAll="0"/>
    <pivotField showAll="0"/>
  </pivotFields>
  <rowFields count="1">
    <field x="17"/>
  </rowFields>
  <rowItems count="5">
    <i>
      <x/>
    </i>
    <i>
      <x v="1"/>
    </i>
    <i>
      <x v="2"/>
    </i>
    <i>
      <x v="3"/>
    </i>
    <i t="grand">
      <x/>
    </i>
  </rowItems>
  <colItems count="1">
    <i/>
  </colItems>
  <dataFields count="1">
    <dataField name="Count of ID" fld="0" subtotal="count" baseField="10" baseItem="0"/>
  </dataFields>
  <chartFormats count="5">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1"/>
          </reference>
        </references>
      </pivotArea>
    </chartFormat>
    <chartFormat chart="2" format="9">
      <pivotArea type="data" outline="0" fieldPosition="0">
        <references count="2">
          <reference field="4294967294" count="1" selected="0">
            <x v="0"/>
          </reference>
          <reference field="17" count="1" selected="0">
            <x v="3"/>
          </reference>
        </references>
      </pivotArea>
    </chartFormat>
    <chartFormat chart="2" format="10">
      <pivotArea type="data" outline="0" fieldPosition="0">
        <references count="2">
          <reference field="4294967294" count="1" selected="0">
            <x v="0"/>
          </reference>
          <reference field="17" count="1" selected="0">
            <x v="0"/>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9633E0-3D49-49FE-AF70-3BCBC8668245}"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4" firstHeaderRow="1" firstDataRow="1" firstDataCol="1"/>
  <pivotFields count="23">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measureFilter="1">
      <items count="264">
        <item x="186"/>
        <item x="219"/>
        <item x="79"/>
        <item x="143"/>
        <item x="71"/>
        <item x="238"/>
        <item x="221"/>
        <item x="141"/>
        <item x="230"/>
        <item x="75"/>
        <item x="140"/>
        <item x="47"/>
        <item x="171"/>
        <item x="228"/>
        <item x="195"/>
        <item x="233"/>
        <item x="13"/>
        <item x="148"/>
        <item x="128"/>
        <item x="144"/>
        <item x="46"/>
        <item x="170"/>
        <item x="62"/>
        <item x="109"/>
        <item x="117"/>
        <item x="96"/>
        <item x="20"/>
        <item x="169"/>
        <item x="133"/>
        <item x="190"/>
        <item x="119"/>
        <item x="203"/>
        <item x="88"/>
        <item x="153"/>
        <item x="137"/>
        <item x="167"/>
        <item x="187"/>
        <item x="114"/>
        <item x="89"/>
        <item x="77"/>
        <item x="134"/>
        <item x="90"/>
        <item x="189"/>
        <item x="145"/>
        <item x="250"/>
        <item x="73"/>
        <item x="78"/>
        <item x="3"/>
        <item x="23"/>
        <item x="211"/>
        <item x="70"/>
        <item x="158"/>
        <item x="185"/>
        <item x="175"/>
        <item x="81"/>
        <item x="248"/>
        <item x="18"/>
        <item x="241"/>
        <item x="213"/>
        <item x="15"/>
        <item x="125"/>
        <item x="163"/>
        <item x="52"/>
        <item x="76"/>
        <item x="40"/>
        <item x="127"/>
        <item x="239"/>
        <item x="259"/>
        <item x="179"/>
        <item x="157"/>
        <item x="63"/>
        <item x="110"/>
        <item x="177"/>
        <item x="4"/>
        <item x="108"/>
        <item x="243"/>
        <item x="0"/>
        <item x="130"/>
        <item x="24"/>
        <item x="176"/>
        <item x="198"/>
        <item x="106"/>
        <item x="205"/>
        <item x="59"/>
        <item x="209"/>
        <item x="229"/>
        <item x="208"/>
        <item x="118"/>
        <item x="1"/>
        <item x="194"/>
        <item x="82"/>
        <item x="261"/>
        <item x="201"/>
        <item x="166"/>
        <item x="5"/>
        <item x="66"/>
        <item x="14"/>
        <item x="69"/>
        <item x="156"/>
        <item x="159"/>
        <item x="64"/>
        <item x="25"/>
        <item x="65"/>
        <item x="72"/>
        <item x="188"/>
        <item x="42"/>
        <item x="31"/>
        <item x="102"/>
        <item x="173"/>
        <item x="123"/>
        <item x="36"/>
        <item x="135"/>
        <item x="107"/>
        <item x="192"/>
        <item x="193"/>
        <item x="58"/>
        <item x="45"/>
        <item x="32"/>
        <item x="121"/>
        <item x="196"/>
        <item x="113"/>
        <item x="50"/>
        <item x="168"/>
        <item x="126"/>
        <item x="235"/>
        <item x="207"/>
        <item x="49"/>
        <item x="37"/>
        <item x="220"/>
        <item x="160"/>
        <item x="234"/>
        <item x="249"/>
        <item x="165"/>
        <item x="147"/>
        <item x="43"/>
        <item x="154"/>
        <item x="152"/>
        <item x="138"/>
        <item x="216"/>
        <item x="162"/>
        <item x="262"/>
        <item x="172"/>
        <item x="225"/>
        <item x="131"/>
        <item x="91"/>
        <item x="210"/>
        <item x="231"/>
        <item x="80"/>
        <item x="200"/>
        <item x="124"/>
        <item x="197"/>
        <item x="54"/>
        <item x="92"/>
        <item x="28"/>
        <item x="85"/>
        <item x="16"/>
        <item x="183"/>
        <item x="99"/>
        <item x="180"/>
        <item x="115"/>
        <item x="39"/>
        <item x="146"/>
        <item x="242"/>
        <item x="84"/>
        <item x="100"/>
        <item x="61"/>
        <item x="227"/>
        <item x="55"/>
        <item x="142"/>
        <item x="149"/>
        <item x="206"/>
        <item x="103"/>
        <item x="215"/>
        <item x="226"/>
        <item x="48"/>
        <item x="94"/>
        <item x="151"/>
        <item x="245"/>
        <item x="74"/>
        <item x="164"/>
        <item x="19"/>
        <item x="8"/>
        <item x="6"/>
        <item x="236"/>
        <item x="182"/>
        <item x="222"/>
        <item x="34"/>
        <item x="204"/>
        <item x="30"/>
        <item x="178"/>
        <item x="67"/>
        <item x="9"/>
        <item x="38"/>
        <item x="83"/>
        <item x="27"/>
        <item x="199"/>
        <item x="95"/>
        <item x="223"/>
        <item x="26"/>
        <item x="2"/>
        <item x="247"/>
        <item x="97"/>
        <item x="246"/>
        <item x="129"/>
        <item x="218"/>
        <item x="202"/>
        <item x="237"/>
        <item x="35"/>
        <item x="44"/>
        <item x="111"/>
        <item x="86"/>
        <item x="214"/>
        <item x="257"/>
        <item x="258"/>
        <item x="29"/>
        <item x="87"/>
        <item x="240"/>
        <item x="217"/>
        <item x="191"/>
        <item x="155"/>
        <item x="184"/>
        <item x="60"/>
        <item x="256"/>
        <item x="17"/>
        <item x="132"/>
        <item x="181"/>
        <item x="212"/>
        <item x="105"/>
        <item x="112"/>
        <item x="260"/>
        <item x="254"/>
        <item x="10"/>
        <item x="98"/>
        <item x="251"/>
        <item x="253"/>
        <item x="57"/>
        <item x="104"/>
        <item x="174"/>
        <item x="93"/>
        <item x="68"/>
        <item x="255"/>
        <item x="53"/>
        <item x="120"/>
        <item x="11"/>
        <item x="116"/>
        <item x="22"/>
        <item x="224"/>
        <item x="244"/>
        <item x="252"/>
        <item x="33"/>
        <item x="51"/>
        <item x="7"/>
        <item x="161"/>
        <item x="101"/>
        <item x="56"/>
        <item x="122"/>
        <item x="12"/>
        <item x="232"/>
        <item x="21"/>
        <item x="139"/>
        <item x="41"/>
        <item x="136"/>
        <item x="150"/>
        <item t="default"/>
      </items>
    </pivotField>
    <pivotField showAll="0"/>
  </pivotFields>
  <rowFields count="1">
    <field x="21"/>
  </rowFields>
  <rowItems count="11">
    <i>
      <x v="9"/>
    </i>
    <i>
      <x v="38"/>
    </i>
    <i>
      <x v="48"/>
    </i>
    <i>
      <x v="102"/>
    </i>
    <i>
      <x v="157"/>
    </i>
    <i>
      <x v="196"/>
    </i>
    <i>
      <x v="224"/>
    </i>
    <i>
      <x v="238"/>
    </i>
    <i>
      <x v="251"/>
    </i>
    <i>
      <x v="259"/>
    </i>
    <i t="grand">
      <x/>
    </i>
  </rowItems>
  <colItems count="1">
    <i/>
  </colItems>
  <dataFields count="1">
    <dataField name="Count of Player_of_Match" fld="21"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F9E2A498-524C-499A-B753-C8CD7DD53917}" sourceName="Season">
  <pivotTables>
    <pivotTable tabId="19" name="PivotTable3"/>
    <pivotTable tabId="21" name="PivotTable2"/>
    <pivotTable tabId="22" name="PivotTable8"/>
  </pivotTables>
  <data>
    <tabular pivotCacheId="748090249">
      <items count="15">
        <i x="14" s="1"/>
        <i x="13" s="1"/>
        <i x="12" s="1"/>
        <i x="11" s="1"/>
        <i x="10" s="1"/>
        <i x="9" s="1"/>
        <i x="8" s="1"/>
        <i x="7" s="1"/>
        <i x="6" s="1"/>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ndard_winning_team" xr10:uid="{2FAC8323-6476-4FB5-A716-9F84D67D8B06}" sourceName="standard winning team">
  <pivotTables>
    <pivotTable tabId="20" name="PivotTable1"/>
  </pivotTables>
  <data>
    <tabular pivotCacheId="748090249">
      <items count="19">
        <i x="9" s="1"/>
        <i x="17" s="1"/>
        <i x="7" s="1"/>
        <i x="12" s="1"/>
        <i x="14" s="1"/>
        <i x="0" s="1"/>
        <i x="10" s="1"/>
        <i x="18" s="1"/>
        <i x="8" s="1"/>
        <i x="5" s="1"/>
        <i x="4" s="1"/>
        <i x="11" s="1"/>
        <i x="16" s="1"/>
        <i x="3" s="1"/>
        <i x="1" s="1"/>
        <i x="13" s="1"/>
        <i x="15" s="1"/>
        <i x="2"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ndard_Toss_winner" xr10:uid="{B8DAC0F1-7C16-4465-BDFB-15216DDCA1F3}" sourceName="standard Toss winner">
  <pivotTables>
    <pivotTable tabId="19" name="PivotTable3"/>
  </pivotTables>
  <data>
    <tabular pivotCacheId="748090249">
      <items count="12">
        <i x="5" s="1"/>
        <i x="9" s="1"/>
        <i x="2" s="1"/>
        <i x="11" s="1"/>
        <i x="7" s="1"/>
        <i x="1" s="1"/>
        <i x="4" s="1"/>
        <i x="6" s="1"/>
        <i x="0" s="1"/>
        <i x="10" s="1"/>
        <i x="8"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D3DF3269-DBF5-4194-BC9F-FE7D2B57D068}" cache="Slicer_Season" caption="Season" columnCount="4" rowHeight="241300"/>
  <slicer name="standard winning team" xr10:uid="{C1954569-AE9A-4BE7-8D4F-E9DF44BA8E65}" cache="Slicer_standard_winning_team" caption="standard winning team" rowHeight="241300"/>
  <slicer name="standard Toss winner" xr10:uid="{E8B14C14-48DD-4C15-9EC4-8D214B054193}" cache="Slicer_standard_Toss_winner" caption="standard Toss winn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CBE312-E6C8-471A-AAEF-9CC81A0667C6}" name="Table1" displayName="Table1" ref="A1:W951" totalsRowShown="0" headerRowDxfId="56">
  <autoFilter ref="A1:W951" xr:uid="{9ECBE312-E6C8-471A-AAEF-9CC81A0667C6}"/>
  <tableColumns count="23">
    <tableColumn id="1" xr3:uid="{3432FF69-7BBF-45AE-8BBF-8763D347A918}" name="ID"/>
    <tableColumn id="2" xr3:uid="{E0C8A241-979D-43E2-A49A-84CD0D073C91}" name="City"/>
    <tableColumn id="3" xr3:uid="{95A22932-E9B2-4A28-A110-72AC26CCD1A7}" name="Date" dataDxfId="55"/>
    <tableColumn id="5" xr3:uid="{13DA1D85-9BC7-4DCA-97A7-32D05573CFFD}" name="Season"/>
    <tableColumn id="6" xr3:uid="{8B9280A8-B26D-4F58-9003-6C98E841DBF8}" name="Team1"/>
    <tableColumn id="4" xr3:uid="{95D75EA3-8451-4ADD-B06E-B96AD023C1A7}" name="standard Team1" dataDxfId="54">
      <calculatedColumnFormula>_xlfn.XLOOKUP(TRIM(E2), $AA$22:$AA$32,$AB$22:$AB$32, TRIM(E2))</calculatedColumnFormula>
    </tableColumn>
    <tableColumn id="7" xr3:uid="{C11EC20A-0E82-44B9-8E44-DF7740BE9E9E}" name="Team2"/>
    <tableColumn id="20" xr3:uid="{AF232241-81C7-4B42-8E98-054BE1BF7708}" name="Standard Team2" dataDxfId="53">
      <calculatedColumnFormula>_xlfn.XLOOKUP(TRIM(G2), $AA$22:$AA$32,$AB$22:$AB$32, TRIM(G2))</calculatedColumnFormula>
    </tableColumn>
    <tableColumn id="8" xr3:uid="{E7C3E6CE-643D-4E7C-BFEE-5099CB2D722F}" name="Venue"/>
    <tableColumn id="24" xr3:uid="{6FC25762-D2D3-44ED-80FB-F635DF411C94}" name="Standard venue" dataDxfId="52">
      <calculatedColumnFormula>_xlfn.XLOOKUP(TRIM(I2), $Z$43:$Z$54,$AA$43:$AA$54, TRIM(I2))</calculatedColumnFormula>
    </tableColumn>
    <tableColumn id="9" xr3:uid="{6E8E5773-D624-44D1-8FF6-FBE6BCA19B40}" name="TossWinner"/>
    <tableColumn id="21" xr3:uid="{F5538B91-DEC6-4FCB-8470-092FF50A733F}" name="standard Toss winner" dataDxfId="51">
      <calculatedColumnFormula>_xlfn.XLOOKUP(TRIM(K2), $AA$22:$AA$32,$AB$22:$AB$32, TRIM(K2))</calculatedColumnFormula>
    </tableColumn>
    <tableColumn id="10" xr3:uid="{3C1C5BDD-DB5B-4D18-BBA2-6926F0854435}" name="TossDecision"/>
    <tableColumn id="11" xr3:uid="{50611669-3C94-45BE-98CC-CF1EAF0903FB}" name="SuperOver"/>
    <tableColumn id="12" xr3:uid="{03271421-57F1-4FF3-B309-42294592C29A}" name="WinningTeam"/>
    <tableColumn id="23" xr3:uid="{ADEBC263-6B36-421C-9222-5C4702CC8CB4}" name="standard winning team" dataDxfId="50">
      <calculatedColumnFormula>_xlfn.XLOOKUP(TRIM(O2), $Z$22:$Z$32,$AA$22:$AA$32, TRIM(O2))</calculatedColumnFormula>
    </tableColumn>
    <tableColumn id="22" xr3:uid="{F19049FC-686C-4E2C-A3ED-7F3C1D9868F4}" name="Toss Impact" dataDxfId="49">
      <calculatedColumnFormula>IF(Table1[[#This Row],[TossWinner]]=Table1[[#This Row],[WinningTeam]],"Yes","No")</calculatedColumnFormula>
    </tableColumn>
    <tableColumn id="13" xr3:uid="{3B74EFA1-6118-48FF-B313-A40BCCCE5BE9}" name="WonBy"/>
    <tableColumn id="14" xr3:uid="{22FCD7DC-9FDB-4323-A308-EE6D244FB52F}" name="Margin"/>
    <tableColumn id="15" xr3:uid="{9138AD4A-26C4-4AAE-80CE-C5DD15B6978C}" name="Won By">
      <calculatedColumnFormula>CONCATENATE("Won By"," ",S2," ",R2)</calculatedColumnFormula>
    </tableColumn>
    <tableColumn id="16" xr3:uid="{D876DEA0-91AE-46CA-9597-9773244BF01C}" name="method"/>
    <tableColumn id="17" xr3:uid="{7BD73A7D-48ED-4A64-84C9-632F48E9265C}" name="Player_of_Match"/>
    <tableColumn id="18" xr3:uid="{E9457384-A024-41E4-B6ED-93A3505855A5}" name="wickets" dataDxfId="48">
      <calculatedColumnFormula>IF(Table1[[#This Row],[WonBy]]="Wickets",Table1[[#This Row],[Margin]],0)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1459A85-EF31-4676-9892-8217D2EA7EA1}" name="Table2" displayName="Table2" ref="A1:Q59" totalsRowShown="0" headerRowDxfId="47">
  <autoFilter ref="A1:Q59" xr:uid="{A1459A85-EF31-4676-9892-8217D2EA7EA1}"/>
  <tableColumns count="17">
    <tableColumn id="1" xr3:uid="{3B3EE9A2-5920-453E-8B54-04466D0A9DA6}" name="ID"/>
    <tableColumn id="2" xr3:uid="{46D19E44-B37D-4114-9505-23C8DFB8DD97}" name="City"/>
    <tableColumn id="3" xr3:uid="{2CF33B5A-7B47-417E-BA45-3B6EF58E3FE4}" name="Date" dataDxfId="46"/>
    <tableColumn id="4" xr3:uid="{6C240043-E0DC-4FE6-A42B-207D208B5EA1}" name="Season"/>
    <tableColumn id="5" xr3:uid="{88485C87-9E50-4531-82CF-53CE4E0E465D}" name="MatchNumber"/>
    <tableColumn id="6" xr3:uid="{CD6AF0E0-207F-4C80-9556-C8F1D00534E4}" name="Team1"/>
    <tableColumn id="7" xr3:uid="{0948230A-CD61-4E79-8F82-907C6F6C098D}" name="Team2"/>
    <tableColumn id="8" xr3:uid="{61E532FD-5176-4699-82D6-F56F46B5D8A5}" name="Venue"/>
    <tableColumn id="9" xr3:uid="{1BD1794C-91E8-464D-B5DF-A60451FBFE11}" name="TossWinner"/>
    <tableColumn id="10" xr3:uid="{62A27D27-D3A2-4F30-B613-EC5760FAB030}" name="TossDecision"/>
    <tableColumn id="11" xr3:uid="{C31C12E8-BF65-40B8-A18A-E3934CBDEF62}" name="SuperOver"/>
    <tableColumn id="12" xr3:uid="{310A749F-4CBE-499D-8402-1B5F6F046851}" name="WinningTeam"/>
    <tableColumn id="13" xr3:uid="{8F0834A8-27A5-410C-9C71-76FE80E6F260}" name="WonBy"/>
    <tableColumn id="14" xr3:uid="{2303E15D-4682-49B5-BABF-EBDCE4854642}" name="Margin"/>
    <tableColumn id="15" xr3:uid="{4DD13DBB-C973-480E-8E6A-51351AD91D79}" name="Won By">
      <calculatedColumnFormula>CONCATENATE("Won By"," ",N2," ",M2)</calculatedColumnFormula>
    </tableColumn>
    <tableColumn id="16" xr3:uid="{E88ED854-C957-46D9-9D42-4B645CA5ED37}" name="method"/>
    <tableColumn id="17" xr3:uid="{50032BAE-55C5-43EE-A460-8B64ADC44CE4}" name="Player_of_M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3368BF-0E8C-43F9-BD87-417ED8051174}" name="Table3" displayName="Table3" ref="A1:Q58" totalsRowShown="0" headerRowDxfId="45">
  <autoFilter ref="A1:Q58" xr:uid="{A33368BF-0E8C-43F9-BD87-417ED8051174}"/>
  <tableColumns count="17">
    <tableColumn id="1" xr3:uid="{7D1D3F87-6274-48C9-A52C-FB910E56502C}" name="ID"/>
    <tableColumn id="2" xr3:uid="{EB7AB048-BA23-46D8-B5EA-34CFB4D8D250}" name="City"/>
    <tableColumn id="3" xr3:uid="{3B08B8DA-1077-4706-AB00-0AF970EA1459}" name="Date" dataDxfId="44"/>
    <tableColumn id="4" xr3:uid="{7C90EBB8-D9EB-4949-8488-6CA4DF56295A}" name="Season"/>
    <tableColumn id="5" xr3:uid="{B3F5DE70-7379-44CD-B6FE-749EC04C7C5F}" name="MatchNumber"/>
    <tableColumn id="6" xr3:uid="{DE256D5F-C49A-4944-9B42-E2FBE0572BBD}" name="Team1"/>
    <tableColumn id="7" xr3:uid="{41C75299-AAB0-4C57-A7CA-AB98A1DE63A2}" name="Team2"/>
    <tableColumn id="8" xr3:uid="{8FE42F0D-82DA-40FC-8DA9-58804F172BE4}" name="Venue"/>
    <tableColumn id="9" xr3:uid="{9BD819AC-96F0-4279-B160-ACD4365A92A2}" name="TossWinner"/>
    <tableColumn id="10" xr3:uid="{78549CC1-3D2E-437E-8BA9-F34218187A2B}" name="TossDecision"/>
    <tableColumn id="11" xr3:uid="{018E177B-3EFF-4439-8013-759BC3E8123C}" name="SuperOver"/>
    <tableColumn id="12" xr3:uid="{4481E134-461F-45AC-B940-483DE023E3E2}" name="WinningTeam"/>
    <tableColumn id="13" xr3:uid="{45262A04-6D93-4889-A3DD-80ED18CB2246}" name="WonBy"/>
    <tableColumn id="14" xr3:uid="{A4235072-9908-4B4F-A5C9-4EB34F7EACCB}" name="Margin"/>
    <tableColumn id="15" xr3:uid="{C086EF7D-77B7-46B1-B220-2EDB17BE202B}" name="Won By">
      <calculatedColumnFormula>CONCATENATE("Won By"," ",N2," ",M2)</calculatedColumnFormula>
    </tableColumn>
    <tableColumn id="16" xr3:uid="{2C0ECAB0-6DAE-4B6A-A6B3-070699E3A50F}" name="method"/>
    <tableColumn id="17" xr3:uid="{D18C98B4-151A-4B15-AB91-64345F2A4E65}" name="Player_of_Match"/>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773C59-A849-4F97-A740-B5BE119C58F0}" name="Table4" displayName="Table4" ref="A1:Q61" totalsRowShown="0" headerRowDxfId="43">
  <autoFilter ref="A1:Q61" xr:uid="{32773C59-A849-4F97-A740-B5BE119C58F0}"/>
  <tableColumns count="17">
    <tableColumn id="1" xr3:uid="{170EE541-0E68-44FB-B80B-290CC734C20E}" name="ID"/>
    <tableColumn id="2" xr3:uid="{A0DFA5AC-7023-4375-B75A-014EC15273B8}" name="City"/>
    <tableColumn id="3" xr3:uid="{46EA5683-C180-4517-B226-96290257F215}" name="Date" dataDxfId="42"/>
    <tableColumn id="4" xr3:uid="{D868875C-BF0E-4D6E-BAD9-C07B39DD2B7D}" name="Season"/>
    <tableColumn id="5" xr3:uid="{77599BEA-F4FA-4489-8CA5-E4387A334326}" name="MatchNumber"/>
    <tableColumn id="6" xr3:uid="{904ADF35-B6DF-4BC5-8C88-BAAC1B36A4D7}" name="Team1"/>
    <tableColumn id="7" xr3:uid="{867DF067-25C4-4C04-B5D8-4A2A7A2EDA8D}" name="Team2"/>
    <tableColumn id="8" xr3:uid="{3B113F9F-2BC7-4753-B7E1-D4E7AD87C9D9}" name="Venue"/>
    <tableColumn id="9" xr3:uid="{45FF359B-F15D-456F-B93E-645F5C7444C0}" name="TossWinner"/>
    <tableColumn id="10" xr3:uid="{CCB913EF-8504-47BD-B53B-4B90E4992806}" name="TossDecision"/>
    <tableColumn id="11" xr3:uid="{8B92E6CC-D40B-4291-AEB3-A29136863F43}" name="SuperOver"/>
    <tableColumn id="12" xr3:uid="{25C11C34-4833-42E9-B6D6-7C46578078D5}" name="WinningTeam"/>
    <tableColumn id="13" xr3:uid="{39D12D6C-F8BD-4984-8BD6-11D7DF48B82F}" name="WonBy"/>
    <tableColumn id="14" xr3:uid="{19B6AEB0-3A8F-4B68-B0E0-4E19594FC299}" name="Margin"/>
    <tableColumn id="15" xr3:uid="{39E33C8B-F005-4FC4-8AD0-6A702F98FF45}" name="Won By">
      <calculatedColumnFormula>CONCATENATE("Won By"," ",N2," ",M2)</calculatedColumnFormula>
    </tableColumn>
    <tableColumn id="16" xr3:uid="{BD31B6E1-EB15-40F8-8F86-F2CEFB6FC07F}" name="method"/>
    <tableColumn id="17" xr3:uid="{7F6AEA23-01F1-4CC1-98FD-90044750C56C}" name="Player_of_Match"/>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2B37A32-CAB0-4509-A9DF-2CF49AB86457}" name="Table5" displayName="Table5" ref="A1:Q74" totalsRowShown="0" headerRowDxfId="41">
  <autoFilter ref="A1:Q74" xr:uid="{42B37A32-CAB0-4509-A9DF-2CF49AB86457}"/>
  <tableColumns count="17">
    <tableColumn id="1" xr3:uid="{5AD4B171-094A-45C9-BFF9-91261E939F56}" name="ID"/>
    <tableColumn id="2" xr3:uid="{09D07B16-93FA-4864-9EDA-37023E43943C}" name="City"/>
    <tableColumn id="3" xr3:uid="{C2E09711-1EC9-4030-849C-DF3DA1C0CDAB}" name="Date" dataDxfId="40"/>
    <tableColumn id="4" xr3:uid="{135DE353-7553-491F-9C7A-B4B1F070786B}" name="Season"/>
    <tableColumn id="5" xr3:uid="{6A2485D3-AF8F-4CB5-9E66-1EC669870BC7}" name="MatchNumber"/>
    <tableColumn id="6" xr3:uid="{6675AF98-9A8D-4558-A4C1-4D5955031097}" name="Team1"/>
    <tableColumn id="7" xr3:uid="{79A04564-5076-4DD1-9FCC-22E14DEF48FF}" name="Team2"/>
    <tableColumn id="8" xr3:uid="{D5F9713A-4F80-4E65-AEF1-416BE6D2391D}" name="Venue"/>
    <tableColumn id="9" xr3:uid="{E07CC003-27F8-4EE9-A786-D1BD08AD3718}" name="TossWinner"/>
    <tableColumn id="10" xr3:uid="{7A3DB260-85F3-48BC-B599-D2B0E416311E}" name="TossDecision"/>
    <tableColumn id="11" xr3:uid="{5F3036DB-84C3-4B27-B8BC-42441984902C}" name="SuperOver"/>
    <tableColumn id="12" xr3:uid="{B681DF48-B763-4C92-BE70-288CA48DC20D}" name="WinningTeam"/>
    <tableColumn id="13" xr3:uid="{28B8FA89-A4FC-4BB9-A601-1B0588E07C04}" name="WonBy"/>
    <tableColumn id="14" xr3:uid="{33BB64E5-BDE0-4E39-B43C-88F410E9E4B1}" name="Margin"/>
    <tableColumn id="15" xr3:uid="{7B8A8F1A-7278-4E23-A780-958FF84611AC}" name="Won By">
      <calculatedColumnFormula>CONCATENATE("Won By"," ",N2," ",M2)</calculatedColumnFormula>
    </tableColumn>
    <tableColumn id="16" xr3:uid="{4578EFFE-5069-4ED3-8D7D-D27D12C043F4}" name="method"/>
    <tableColumn id="17" xr3:uid="{47B5D3A2-6AFB-4F4F-B099-AE1207FF68A5}" name="Player_of_Match"/>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38062D-4731-4F37-8C58-803F0A54A448}" name="Table6" displayName="Table6" ref="A1:Q75" totalsRowShown="0" headerRowDxfId="39">
  <autoFilter ref="A1:Q75" xr:uid="{2738062D-4731-4F37-8C58-803F0A54A448}"/>
  <tableColumns count="17">
    <tableColumn id="1" xr3:uid="{B1C723FD-F4B2-4210-9352-E1A886151335}" name="ID"/>
    <tableColumn id="2" xr3:uid="{F9A8290F-0D0B-4F18-A299-DC9816FBBAED}" name="City"/>
    <tableColumn id="3" xr3:uid="{CBD4ABE1-B7B7-48A5-9815-842FA6FDDFFE}" name="Date" dataDxfId="38"/>
    <tableColumn id="4" xr3:uid="{0763E4FF-7E53-4C4F-92DD-F6AF315817D4}" name="Season"/>
    <tableColumn id="5" xr3:uid="{3180A7DB-C867-47B6-BB6E-1283986F997A}" name="MatchNumber"/>
    <tableColumn id="6" xr3:uid="{065953A9-BC6E-4F1E-8754-47E0C7FCC3BE}" name="Team1"/>
    <tableColumn id="7" xr3:uid="{D654DB06-C0E4-472A-B130-1F4F4D513C96}" name="Team2"/>
    <tableColumn id="8" xr3:uid="{48B27751-AF20-440F-9111-A45E2B1367D8}" name="Venue"/>
    <tableColumn id="9" xr3:uid="{0A5E1223-342F-485E-87E1-48BBD5E14B6C}" name="TossWinner"/>
    <tableColumn id="10" xr3:uid="{65F997FB-75F8-4875-926B-75CA12B9C933}" name="TossDecision"/>
    <tableColumn id="11" xr3:uid="{D8228F05-764C-42B9-8325-EAE70EED18D7}" name="SuperOver"/>
    <tableColumn id="12" xr3:uid="{3F3404B3-C4EF-47D4-80FA-248C6A2F336F}" name="WinningTeam"/>
    <tableColumn id="13" xr3:uid="{B4A1073D-F188-4CA9-94CF-836C0479C7E9}" name="WonBy"/>
    <tableColumn id="14" xr3:uid="{80FEE12E-A53F-4799-B0F0-E7884BF09A27}" name="Margin"/>
    <tableColumn id="15" xr3:uid="{1BCE7275-D32B-4B8B-8C3F-046DBB63C4CA}" name="Won By">
      <calculatedColumnFormula>CONCATENATE("Won By"," ",N2," ",M2)</calculatedColumnFormula>
    </tableColumn>
    <tableColumn id="16" xr3:uid="{8308C44E-790E-4426-B99D-28093C3F791F}" name="method"/>
    <tableColumn id="17" xr3:uid="{06303ECD-7564-4284-A4AB-4260EAEBD54E}" name="Player_of_Match"/>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0552BEF-73D1-4077-B6DE-9A29E12D5D72}" name="Table7" displayName="Table7" ref="A1:Q77" totalsRowShown="0" headerRowDxfId="37">
  <autoFilter ref="A1:Q77" xr:uid="{30552BEF-73D1-4077-B6DE-9A29E12D5D72}"/>
  <tableColumns count="17">
    <tableColumn id="1" xr3:uid="{6FFDB658-D01B-42CD-B2A6-A01FAB5E2E67}" name="ID"/>
    <tableColumn id="2" xr3:uid="{FDF9B86A-7F87-4979-A75E-FA8F3814C6C0}" name="City"/>
    <tableColumn id="3" xr3:uid="{A7E26850-03D4-4EFF-B540-CBA53D74B6E0}" name="Date" dataDxfId="36"/>
    <tableColumn id="4" xr3:uid="{8587E48E-3E98-44B4-8AAF-D32568E1A571}" name="Season"/>
    <tableColumn id="5" xr3:uid="{80F76C81-FBCA-45B4-B366-5ADECD72ED3B}" name="MatchNumber"/>
    <tableColumn id="6" xr3:uid="{9C6912B3-5554-4254-AFD0-A4F7240B9B8E}" name="Team1"/>
    <tableColumn id="7" xr3:uid="{4E1B32C2-EF11-4D61-85E1-4800D9B9A1C5}" name="Team2"/>
    <tableColumn id="8" xr3:uid="{4372F0F7-05CB-4C3B-9857-F1825C778D83}" name="Venue"/>
    <tableColumn id="9" xr3:uid="{4E55503D-1B85-459C-BF13-49C8BD533907}" name="TossWinner"/>
    <tableColumn id="10" xr3:uid="{8EF79E06-CCE8-4C1D-878A-20F73973BD37}" name="TossDecision"/>
    <tableColumn id="11" xr3:uid="{42CF6947-C686-40FA-86D3-59A6F0FBAAFF}" name="SuperOver"/>
    <tableColumn id="12" xr3:uid="{63DF876D-1986-4A50-84F4-0EB8813C4E2D}" name="WinningTeam"/>
    <tableColumn id="13" xr3:uid="{ADCB00F4-EE8B-4562-A24F-800095AC924A}" name="WonBy"/>
    <tableColumn id="14" xr3:uid="{A6D08BC2-1F0D-4C47-A027-AFCA45FEA756}" name="Margin"/>
    <tableColumn id="15" xr3:uid="{08D2B9F7-8841-49E6-A9FB-FA61442DC212}" name="Won By">
      <calculatedColumnFormula>CONCATENATE("Won By"," ",N2," ",M2)</calculatedColumnFormula>
    </tableColumn>
    <tableColumn id="16" xr3:uid="{267FB158-A371-4497-AD74-C4EF8267423E}" name="method"/>
    <tableColumn id="17" xr3:uid="{954DD985-BE82-46D3-9304-200637892D60}" name="Player_of_Matc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F5CFFD8-8626-4377-817C-39F759EE1D1C}" name="Table8" displayName="Table8" ref="A1:Q61" totalsRowShown="0" headerRowDxfId="35">
  <autoFilter ref="A1:Q61" xr:uid="{FF5CFFD8-8626-4377-817C-39F759EE1D1C}"/>
  <tableColumns count="17">
    <tableColumn id="1" xr3:uid="{E8AB6101-BB0F-4AE1-9ED5-5B47F21A9CA2}" name="ID"/>
    <tableColumn id="2" xr3:uid="{D76E8F20-F2FB-418B-9698-BD31C741636E}" name="City"/>
    <tableColumn id="3" xr3:uid="{41F15F58-84EC-475C-8E0C-A806CABF8C61}" name="Date" dataDxfId="34"/>
    <tableColumn id="4" xr3:uid="{D64C4D93-8BBF-406A-BBB7-137906BA3377}" name="Season"/>
    <tableColumn id="5" xr3:uid="{7D12FEC3-6413-42B6-AE51-C53223AF99C7}" name="MatchNumber"/>
    <tableColumn id="6" xr3:uid="{7DAFC1F6-8D9C-4FC9-BF95-31CACE8FBEAB}" name="Team1"/>
    <tableColumn id="7" xr3:uid="{B4B39D73-3CC5-4250-8419-7E3BA4AE0C8C}" name="Team2"/>
    <tableColumn id="8" xr3:uid="{23B85D4B-0BA6-4790-ABF8-518E8432EA87}" name="Venue"/>
    <tableColumn id="9" xr3:uid="{E960A2A0-D724-46A4-B52F-A9C1E68784F0}" name="TossWinner"/>
    <tableColumn id="10" xr3:uid="{837A1133-C1B3-4DFC-B247-FF512E35FAEC}" name="TossDecision"/>
    <tableColumn id="11" xr3:uid="{7A8AB373-B0B9-4008-B08A-55D41BB47C1D}" name="SuperOver"/>
    <tableColumn id="12" xr3:uid="{CC5F592C-4981-4D04-9DB0-50186AF8FDC1}" name="WinningTeam"/>
    <tableColumn id="13" xr3:uid="{918F8783-91C2-4F42-97AC-B42ADA35959E}" name="WonBy"/>
    <tableColumn id="14" xr3:uid="{76E7C8EA-D75C-4E48-9CFC-FBEC9E72AE50}" name="Margin"/>
    <tableColumn id="15" xr3:uid="{D88D2322-9D75-43C7-B10B-9011F456171B}" name="Won By">
      <calculatedColumnFormula>CONCATENATE("Won By"," ",N2," ",M2)</calculatedColumnFormula>
    </tableColumn>
    <tableColumn id="16" xr3:uid="{2CEA8231-FFF4-4D67-8FD7-0FFEBA5681FB}" name="method"/>
    <tableColumn id="17" xr3:uid="{88E9684C-5004-4087-9859-70BB4680D013}" name="Player_of_Match"/>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270FEDC-E2CE-4BD7-BFB6-D8382DEDE69A}" name="Table9" displayName="Table9" ref="A1:Q60" totalsRowShown="0" headerRowDxfId="33">
  <autoFilter ref="A1:Q60" xr:uid="{3270FEDC-E2CE-4BD7-BFB6-D8382DEDE69A}"/>
  <tableColumns count="17">
    <tableColumn id="1" xr3:uid="{3AA7F874-90C2-4C09-8C99-4622862418E3}" name="ID"/>
    <tableColumn id="2" xr3:uid="{99091EA5-F324-4FE1-8DB8-C94444AF5674}" name="City"/>
    <tableColumn id="3" xr3:uid="{AFDCB4B4-8C4D-4955-943F-08B6E9901144}" name="Date" dataDxfId="32"/>
    <tableColumn id="4" xr3:uid="{795C037A-7D76-4E53-BA97-F27414CD0B64}" name="Season"/>
    <tableColumn id="5" xr3:uid="{442C6486-E8ED-48F9-86A6-E331392E73B8}" name="MatchNumber"/>
    <tableColumn id="6" xr3:uid="{73BD8306-D610-40B2-9AD4-3EC3F1D7A54A}" name="Team1"/>
    <tableColumn id="7" xr3:uid="{CBEF05CD-9F8F-4F1B-BC16-6F3E19C81562}" name="Team2"/>
    <tableColumn id="8" xr3:uid="{28217A11-0280-4B60-B556-E702D3F40A0E}" name="Venue"/>
    <tableColumn id="9" xr3:uid="{E396ED1C-35A0-4480-81FB-F7D3DEFD8349}" name="TossWinner"/>
    <tableColumn id="10" xr3:uid="{07DBED65-BA3F-4E47-A1DD-64B56ADF7A97}" name="TossDecision"/>
    <tableColumn id="11" xr3:uid="{7A1EFDB7-BEA0-490F-8F4B-A4788E87C509}" name="SuperOver"/>
    <tableColumn id="12" xr3:uid="{F3EDC823-F4C3-4E0C-A1FF-B10E3F5A5388}" name="WinningTeam"/>
    <tableColumn id="13" xr3:uid="{B07219D6-4073-482A-AD30-A0EBC8179CCD}" name="WonBy"/>
    <tableColumn id="14" xr3:uid="{B32C0924-A7DD-40CA-90BA-5E834C6C4130}" name="Margin"/>
    <tableColumn id="15" xr3:uid="{631DA6DE-00C3-4CE4-B6C4-3317E50DC17B}" name="Won By">
      <calculatedColumnFormula>CONCATENATE("Won By"," ",N2," ",M2)</calculatedColumnFormula>
    </tableColumn>
    <tableColumn id="16" xr3:uid="{3EAFB181-2215-417A-A6ED-494C3ABC0F68}" name="method"/>
    <tableColumn id="17" xr3:uid="{9386DF38-8664-4975-98FE-05D9D93C5693}" name="Player_of_Match"/>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BD62E00-BA79-4463-8AE1-B126EA1A41E8}" name="Table10" displayName="Table10" ref="A1:Q61" totalsRowShown="0" headerRowDxfId="31">
  <autoFilter ref="A1:Q61" xr:uid="{8BD62E00-BA79-4463-8AE1-B126EA1A41E8}"/>
  <tableColumns count="17">
    <tableColumn id="1" xr3:uid="{4D76EB36-9E50-4AA6-9E03-A2454F5E6C15}" name="ID"/>
    <tableColumn id="2" xr3:uid="{8E410802-F090-40C1-96CD-1A29AE7372FC}" name="City"/>
    <tableColumn id="3" xr3:uid="{AF48BA5C-990F-402D-9C17-4813CB0C9419}" name="Date" dataDxfId="30"/>
    <tableColumn id="4" xr3:uid="{79BD68EB-B151-4B57-9086-A2BF63246F8F}" name="Season"/>
    <tableColumn id="5" xr3:uid="{8FD9C419-2463-4A11-9D4C-53A00C45C3A4}" name="MatchNumber"/>
    <tableColumn id="6" xr3:uid="{9130F81A-62B3-4814-BC54-AE10E25EE740}" name="Team1"/>
    <tableColumn id="7" xr3:uid="{95FBE464-5240-42AB-9E70-645F094E16F7}" name="Team2"/>
    <tableColumn id="8" xr3:uid="{0CA21483-B837-433E-8823-70F5D72EA263}" name="Venue"/>
    <tableColumn id="9" xr3:uid="{B6D509AC-A6FF-40F9-AEC5-A6CAFD91B5B3}" name="TossWinner"/>
    <tableColumn id="10" xr3:uid="{78A8D20E-51F4-4097-8DA0-CE85A6936AE1}" name="TossDecision"/>
    <tableColumn id="11" xr3:uid="{8BE2170A-B6F2-4E7D-BEB5-F2AB65185BC1}" name="SuperOver"/>
    <tableColumn id="12" xr3:uid="{D7F976F5-6882-4154-91DF-925A69EBE12D}" name="WinningTeam"/>
    <tableColumn id="13" xr3:uid="{3E8D8C06-7828-40EA-A270-3FD8959F82A3}" name="WonBy"/>
    <tableColumn id="14" xr3:uid="{5E513D1F-C7C7-4AD7-9FBA-86C26BB8BA34}" name="Margin"/>
    <tableColumn id="15" xr3:uid="{15AE06D7-0274-43CC-8580-A95210FDE4E1}" name="Won By">
      <calculatedColumnFormula>CONCATENATE("Won By"," ",N2," ",M2)</calculatedColumnFormula>
    </tableColumn>
    <tableColumn id="16" xr3:uid="{9B6AAE23-1005-43CC-BC7D-8DAD6A4FF458}" name="method"/>
    <tableColumn id="17" xr3:uid="{1BFBCE7B-B4A4-47FD-9AC1-A7BF11AC9F89}" name="Player_of_Match"/>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7EF6BE-140E-4624-8ED5-ED72A7D6CFC4}" name="Table11" displayName="Table11" ref="A1:Q60" totalsRowShown="0" headerRowDxfId="29">
  <autoFilter ref="A1:Q60" xr:uid="{397EF6BE-140E-4624-8ED5-ED72A7D6CFC4}"/>
  <tableColumns count="17">
    <tableColumn id="1" xr3:uid="{1C8A4A83-E86F-45A5-B3E1-E0B46C24E1A3}" name="ID"/>
    <tableColumn id="2" xr3:uid="{826ED80E-9F3E-4724-A070-62708779CC21}" name="City"/>
    <tableColumn id="3" xr3:uid="{42DC826C-41F6-4C68-9358-9375122DCB6E}" name="Date" dataDxfId="28"/>
    <tableColumn id="4" xr3:uid="{FA5E2DA8-817F-461D-92E9-83A68502F1CE}" name="Season"/>
    <tableColumn id="5" xr3:uid="{625EC9F9-E744-44EE-8D0A-78406099E9A5}" name="MatchNumber"/>
    <tableColumn id="6" xr3:uid="{A3CB5521-389C-4F63-80FD-89B064DA18F8}" name="Team1"/>
    <tableColumn id="7" xr3:uid="{4C10D811-5980-447A-B54A-251FA0DC85E7}" name="Team2"/>
    <tableColumn id="8" xr3:uid="{E96CF2D4-D58C-48F9-B8C0-6C8F7B250253}" name="Venue"/>
    <tableColumn id="9" xr3:uid="{96B03AE5-1EFE-49FF-9D07-812B3EB1727C}" name="TossWinner"/>
    <tableColumn id="10" xr3:uid="{4133CFE6-1877-4A36-97B3-4D48726E3486}" name="TossDecision"/>
    <tableColumn id="11" xr3:uid="{A4BCB542-7FAA-4C28-9829-A478BDCC2EFF}" name="SuperOver"/>
    <tableColumn id="12" xr3:uid="{ED185C33-9833-4F7B-8772-DE8AF1C36E21}" name="WinningTeam"/>
    <tableColumn id="13" xr3:uid="{5C710558-39DD-490C-A5C4-E32ED70FC248}" name="WonBy"/>
    <tableColumn id="14" xr3:uid="{06412703-C2E0-423F-A4F5-D50DDA5CD531}" name="Margin"/>
    <tableColumn id="15" xr3:uid="{105F849A-97AB-4B61-A56C-1763DF0A9DFB}" name="Won By">
      <calculatedColumnFormula>CONCATENATE("Won By"," ",N2," ",M2)</calculatedColumnFormula>
    </tableColumn>
    <tableColumn id="16" xr3:uid="{45286B98-EF59-4B3B-861A-E97B1B5D304F}" name="method"/>
    <tableColumn id="17" xr3:uid="{95B57020-E975-4ED8-8E8E-F1E19FFD78D8}" name="Player_of_Match"/>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EC3C940-1A7D-4458-BF3A-BDF9776A5F04}" name="Table12" displayName="Table12" ref="A1:Q61" totalsRowShown="0" headerRowDxfId="27">
  <autoFilter ref="A1:Q61" xr:uid="{0EC3C940-1A7D-4458-BF3A-BDF9776A5F04}"/>
  <tableColumns count="17">
    <tableColumn id="1" xr3:uid="{A3E2C23C-FD92-4129-97C2-162878CDBB3F}" name="ID"/>
    <tableColumn id="2" xr3:uid="{3BCAA724-620F-47E4-94C5-A68A78BFA6A5}" name="City"/>
    <tableColumn id="3" xr3:uid="{EE802468-1659-49C3-83CD-9B3786603768}" name="Date" dataDxfId="26"/>
    <tableColumn id="4" xr3:uid="{971C4B6E-6B2B-4F37-B199-A7C738160C6A}" name="Season"/>
    <tableColumn id="5" xr3:uid="{AC03B975-0C07-4B96-92D7-90EEF3ED04E5}" name="MatchNumber"/>
    <tableColumn id="6" xr3:uid="{A18CE41C-10F3-4C65-94C6-E0C92377FF75}" name="Team1"/>
    <tableColumn id="7" xr3:uid="{FD1B149F-326D-440E-8505-EE5BA343119C}" name="Team2"/>
    <tableColumn id="8" xr3:uid="{32AC0A79-EF3A-45F1-989C-47B35DA6F52C}" name="Venue"/>
    <tableColumn id="9" xr3:uid="{6F2FEFD7-8D5C-4EB1-94B8-307324F67F1C}" name="TossWinner"/>
    <tableColumn id="10" xr3:uid="{EF172A56-64DB-4DE9-A695-165859B6EC47}" name="TossDecision"/>
    <tableColumn id="11" xr3:uid="{15CB7F12-57B1-4BBE-AAEA-97545FE26888}" name="SuperOver"/>
    <tableColumn id="12" xr3:uid="{62636898-24A0-420E-A711-649F617E9520}" name="WinningTeam"/>
    <tableColumn id="13" xr3:uid="{26CE7C74-3C8C-49B7-9421-4C25D12D9C87}" name="WonBy"/>
    <tableColumn id="14" xr3:uid="{FC6B2CA7-FA55-4A9C-9AC6-35F044CF2F32}" name="Margin"/>
    <tableColumn id="15" xr3:uid="{2EADB7AF-E784-49D5-BF1F-67F6474CC6F5}" name="Won By">
      <calculatedColumnFormula>CONCATENATE("Won By"," ",N2," ",M2)</calculatedColumnFormula>
    </tableColumn>
    <tableColumn id="16" xr3:uid="{2AAF0376-93CA-49C8-A215-D1013B7B22ED}" name="method"/>
    <tableColumn id="17" xr3:uid="{5DA641E9-A423-4C91-87D2-DFB93C0F4138}" name="Player_of_Match"/>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6AE2A3B-3474-4807-9634-8E5574FF2EF1}" name="Table13" displayName="Table13" ref="A1:Q61" totalsRowShown="0" headerRowDxfId="25">
  <autoFilter ref="A1:Q61" xr:uid="{66AE2A3B-3474-4807-9634-8E5574FF2EF1}"/>
  <tableColumns count="17">
    <tableColumn id="1" xr3:uid="{47AD8811-3D90-44BF-84FE-4B38AA3F98A5}" name="ID"/>
    <tableColumn id="2" xr3:uid="{D1AB9BC5-F1FA-441B-AFCB-164959CED742}" name="City"/>
    <tableColumn id="3" xr3:uid="{393FFD0F-BC83-4BB3-BFDE-FFD77944E4A7}" name="Date" dataDxfId="24"/>
    <tableColumn id="4" xr3:uid="{A1964D82-E54D-4B91-994A-2E3202562278}" name="Season"/>
    <tableColumn id="5" xr3:uid="{42B90112-F6D7-4CCB-9F90-0FB29CA3D789}" name="MatchNumber"/>
    <tableColumn id="6" xr3:uid="{A1291ADA-F557-4D98-A23D-E9EBD6CC09D3}" name="Team1"/>
    <tableColumn id="7" xr3:uid="{55140FEF-38D8-442D-A7C5-461273A9D34F}" name="Team2"/>
    <tableColumn id="8" xr3:uid="{41312A22-18BF-4916-9790-DBE28E63761E}" name="Venue"/>
    <tableColumn id="9" xr3:uid="{F9B2653F-0466-403A-BD38-B60F8B5DB585}" name="TossWinner"/>
    <tableColumn id="10" xr3:uid="{EE331FF4-BFF3-4E6A-B6F3-1463785F0C7F}" name="TossDecision"/>
    <tableColumn id="11" xr3:uid="{0F09236C-8508-49D3-A5C4-EA1E5B724176}" name="SuperOver"/>
    <tableColumn id="12" xr3:uid="{354A561A-491C-4C6F-9518-BF44C9F16539}" name="WinningTeam"/>
    <tableColumn id="13" xr3:uid="{2E078D01-F478-4C94-9A1F-109990337010}" name="WonBy"/>
    <tableColumn id="14" xr3:uid="{05964881-ED19-4FAF-B864-5F180A7FC0DC}" name="Margin"/>
    <tableColumn id="15" xr3:uid="{A53230A5-843D-41E5-B5AF-5724D6EC90F9}" name="Won By">
      <calculatedColumnFormula>CONCATENATE("Won By"," ",N2," ",M2)</calculatedColumnFormula>
    </tableColumn>
    <tableColumn id="16" xr3:uid="{35E7BF83-AA42-49B0-AF47-6ED216F22B24}" name="method"/>
    <tableColumn id="17" xr3:uid="{C2BF4045-830C-40BA-8A82-BEDC1A0B5327}" name="Player_of_Match"/>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E66FC26-DAEF-4BDD-A5EC-9CE04CF980D1}" name="Table14" displayName="Table14" ref="A1:Q61" totalsRowShown="0" headerRowDxfId="23">
  <autoFilter ref="A1:Q61" xr:uid="{8E66FC26-DAEF-4BDD-A5EC-9CE04CF980D1}"/>
  <tableColumns count="17">
    <tableColumn id="1" xr3:uid="{0E7C7254-3248-4894-9DB6-7D58221409E3}" name="ID"/>
    <tableColumn id="2" xr3:uid="{C442AD1D-7AF1-47A3-BCEB-3EB8345CF2CE}" name="City"/>
    <tableColumn id="3" xr3:uid="{1322FB0A-1C5A-4FD1-877E-7922C6347023}" name="Date" dataDxfId="22"/>
    <tableColumn id="4" xr3:uid="{8E2E1C73-68C5-45FB-9549-539DC538515C}" name="Season"/>
    <tableColumn id="5" xr3:uid="{47BE9B3D-98B9-4C6F-A90D-AFD6604D455E}" name="MatchNumber"/>
    <tableColumn id="6" xr3:uid="{AE55BBBE-0851-485B-92BF-9A862138DCC5}" name="Team1"/>
    <tableColumn id="7" xr3:uid="{DE3DB559-26ED-41BF-BF98-7DFD1112CC79}" name="Team2"/>
    <tableColumn id="8" xr3:uid="{2FC1BD30-2558-45E4-947D-47C25D67C4F2}" name="Venue"/>
    <tableColumn id="9" xr3:uid="{4FF89852-677F-47C1-8CB1-7D4A2E15A94C}" name="TossWinner"/>
    <tableColumn id="10" xr3:uid="{476A7138-E259-49A6-8011-6322E27611CD}" name="TossDecision"/>
    <tableColumn id="11" xr3:uid="{A414C318-DA46-43B1-B3DA-39DBD67E77CD}" name="SuperOver"/>
    <tableColumn id="12" xr3:uid="{F6B8E50B-9AC6-4447-89D8-CA3A8538D573}" name="WinningTeam"/>
    <tableColumn id="13" xr3:uid="{828EF674-40C2-4476-89BB-421F871A940B}" name="WonBy"/>
    <tableColumn id="14" xr3:uid="{4998192A-21FD-4A95-8747-7F24E78DDD9E}" name="Margin"/>
    <tableColumn id="15" xr3:uid="{BF3FE0B0-596B-4C75-BB73-84B301FCEFAD}" name="Won By">
      <calculatedColumnFormula>CONCATENATE("Won By"," ",N2," ",M2)</calculatedColumnFormula>
    </tableColumn>
    <tableColumn id="16" xr3:uid="{664F4BEF-BEE0-4A99-9BD3-2AC8A3EA9CD9}" name="method"/>
    <tableColumn id="17" xr3:uid="{4C6031AC-69C1-4785-8DA6-31F1F52EB8EB}" name="Player_of_Match"/>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AC5CEA1-BAE5-4F88-A253-23AAC5B12D11}" name="Table15" displayName="Table15" ref="A1:Q2" totalsRowShown="0" headerRowDxfId="21" dataDxfId="20">
  <autoFilter ref="A1:Q2" xr:uid="{1AC5CEA1-BAE5-4F88-A253-23AAC5B12D11}"/>
  <tableColumns count="17">
    <tableColumn id="1" xr3:uid="{87EA25A3-5F65-4CC6-B68A-D37243BA5281}" name="Column1" dataDxfId="19"/>
    <tableColumn id="2" xr3:uid="{37350C38-6EBB-4BDD-827B-BC788BF29BB1}" name="Column2" dataDxfId="18"/>
    <tableColumn id="3" xr3:uid="{37303B66-4120-4A6A-B1FF-6B3839CF9224}" name="Column3" dataDxfId="17"/>
    <tableColumn id="4" xr3:uid="{BD0BE742-9ADA-485C-B6EE-B22DE4703ECF}" name="Column4" dataDxfId="16"/>
    <tableColumn id="5" xr3:uid="{2F8C9CD4-C8D5-4521-BB48-3A6C63834B36}" name="Column5" dataDxfId="15"/>
    <tableColumn id="6" xr3:uid="{46A5464D-092D-4381-996C-A9239F062AA6}" name="Column6" dataDxfId="14"/>
    <tableColumn id="7" xr3:uid="{10729494-738B-4C73-BA55-60781A008168}" name="Column7" dataDxfId="13"/>
    <tableColumn id="8" xr3:uid="{B1C250E4-529B-42C8-A6B7-E32E23B72669}" name="Column8" dataDxfId="12"/>
    <tableColumn id="9" xr3:uid="{98542374-D7D3-4435-A4D4-20753FFF6AD5}" name="Column9" dataDxfId="11"/>
    <tableColumn id="10" xr3:uid="{C4DD6A87-710E-4B72-9EB5-A2CB9C415250}" name="Column10" dataDxfId="10"/>
    <tableColumn id="11" xr3:uid="{8F88EEA2-07A3-43B2-85A8-3FDD599FD221}" name="Column11" dataDxfId="9"/>
    <tableColumn id="12" xr3:uid="{5A6FE91A-D08A-4F02-9470-7BAA868ED894}" name="Column12" dataDxfId="8"/>
    <tableColumn id="13" xr3:uid="{14F5973A-A50D-4403-9F3F-F83FC0B1BE92}" name="Column13" dataDxfId="7"/>
    <tableColumn id="14" xr3:uid="{85B743F8-8C2E-4115-926F-5224BF64AB70}" name="Column14" dataDxfId="6"/>
    <tableColumn id="15" xr3:uid="{0D5A7EED-E8D9-4017-8748-D4A2E123FD83}" name="Column15" dataDxfId="5"/>
    <tableColumn id="16" xr3:uid="{5445A6A8-3C15-4E48-B134-1E76FB8DE1C9}" name="Column16" dataDxfId="4"/>
    <tableColumn id="17" xr3:uid="{5B252047-85BD-4E33-A045-24A926F5462A}" name="Column17" dataDxfId="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647F8D-E52C-4F4E-9D79-F796BE199104}" name="Table16" displayName="Table16" ref="A3:Q63" totalsRowShown="0">
  <autoFilter ref="A3:Q63" xr:uid="{FA647F8D-E52C-4F4E-9D79-F796BE199104}"/>
  <tableColumns count="17">
    <tableColumn id="1" xr3:uid="{475FE5CD-99CB-497A-9FB5-3A9E0A8AA991}" name="Column1"/>
    <tableColumn id="2" xr3:uid="{C9EE1114-79F2-4FB0-81DB-6023B8525E88}" name="Column2"/>
    <tableColumn id="3" xr3:uid="{D85EEE2E-FA85-443F-B34D-5D7CCC28CB9D}" name="Column3" dataDxfId="2"/>
    <tableColumn id="4" xr3:uid="{8FC51BBB-4F73-4880-A2F4-E95EECADB65B}" name="Column4"/>
    <tableColumn id="5" xr3:uid="{5EE9A38E-7557-4C72-8EF8-64A77763BE45}" name="Column5"/>
    <tableColumn id="6" xr3:uid="{78263DF2-669A-4F95-B1C2-74A3609B982D}" name="Column6"/>
    <tableColumn id="7" xr3:uid="{B42BF29C-0ED4-4195-AEE0-07C1ECBFFB36}" name="Column7"/>
    <tableColumn id="8" xr3:uid="{134F18E1-5105-49A1-BBEC-D4EE66495432}" name="Column8"/>
    <tableColumn id="9" xr3:uid="{94817F3E-F9C2-41EE-99B7-F76A2A314CD4}" name="Column9"/>
    <tableColumn id="10" xr3:uid="{AB555D64-FBC8-4977-9527-6882A210F1E3}" name="Column10"/>
    <tableColumn id="11" xr3:uid="{09F9BCB7-AD46-41E4-8570-F44A8982A2E5}" name="Column11"/>
    <tableColumn id="12" xr3:uid="{3E39B69E-3E83-4EEA-BDE6-6E64BBC4776E}" name="Column12"/>
    <tableColumn id="13" xr3:uid="{6A630735-4F6A-4597-B6B5-8A58540AD391}" name="Column13"/>
    <tableColumn id="14" xr3:uid="{8806A86A-06C8-4E45-910B-F4F6C6FFFAA0}" name="Column14"/>
    <tableColumn id="15" xr3:uid="{40461A1F-0971-4AB4-8336-F915F12F2CFC}" name="Column15">
      <calculatedColumnFormula>CONCATENATE("Won By"," ",N4," ",M4)</calculatedColumnFormula>
    </tableColumn>
    <tableColumn id="16" xr3:uid="{BF3C44A2-247A-4A05-AC70-101F827F4E81}" name="Column16"/>
    <tableColumn id="17" xr3:uid="{550D9542-CE33-49C6-831F-D9A1EA715914}" name="Column1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222CBEE-5AB8-4D14-9925-ABE1C5F4B689}" name="Table17" displayName="Table17" ref="A1:Q75" totalsRowShown="0" headerRowDxfId="1">
  <autoFilter ref="A1:Q75" xr:uid="{5222CBEE-5AB8-4D14-9925-ABE1C5F4B689}"/>
  <tableColumns count="17">
    <tableColumn id="1" xr3:uid="{1E04DA6E-DB2C-45A0-9B04-015533C82286}" name="ID"/>
    <tableColumn id="2" xr3:uid="{0EA5AD9A-1BE4-4E8A-B570-A557AE4858A8}" name="City"/>
    <tableColumn id="3" xr3:uid="{F6C53FED-7617-4B5E-BBA9-5618E12A304E}" name="Date" dataDxfId="0"/>
    <tableColumn id="4" xr3:uid="{954D7449-92D7-4FEB-8ADC-F4BA2DE531A6}" name="Season"/>
    <tableColumn id="5" xr3:uid="{85F49DF8-4BE7-4D53-8026-C85FA6CDD7EC}" name="MatchNumber"/>
    <tableColumn id="6" xr3:uid="{71FA83EF-ADB9-4D81-9CD5-DF6FBE0BAC4C}" name="Team1"/>
    <tableColumn id="7" xr3:uid="{8A47875E-B1A8-4FD1-8996-714EA451396A}" name="Team2"/>
    <tableColumn id="8" xr3:uid="{7E6F9CA0-7108-4EA3-9472-3340C21FF0E3}" name="Venue"/>
    <tableColumn id="9" xr3:uid="{3BE5526D-5CBC-49E0-A454-3E30A102AADC}" name="TossWinner"/>
    <tableColumn id="10" xr3:uid="{27FA608B-CF93-43B6-A19A-244CFD434893}" name="TossDecision"/>
    <tableColumn id="11" xr3:uid="{39239F9D-359B-4ECA-B079-74306ADEFB79}" name="SuperOver"/>
    <tableColumn id="12" xr3:uid="{51857369-2AE8-46FF-AF92-FDC177048FBE}" name="WinningTeam"/>
    <tableColumn id="13" xr3:uid="{A91E9FD0-43B4-44D3-8C39-CBFA6518D189}" name="WonBy"/>
    <tableColumn id="14" xr3:uid="{1BA1AC79-5098-44A3-B09D-BAC64265828A}" name="Margin"/>
    <tableColumn id="15" xr3:uid="{C6212A02-7B4A-4887-BAFB-1F4720395BCF}" name="Won By">
      <calculatedColumnFormula>CONCATENATE("Won By"," ",N2," ",M2)</calculatedColumnFormula>
    </tableColumn>
    <tableColumn id="16" xr3:uid="{A85ECB08-A6CC-4449-9D99-D180393BB2E5}" name="method"/>
    <tableColumn id="17" xr3:uid="{4F2C5089-383A-4C0F-BCE6-785893B1C7A3}" name="Player_of_Matc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957"/>
  <sheetViews>
    <sheetView topLeftCell="I69" zoomScale="60" workbookViewId="0">
      <selection sqref="A1:Q77"/>
    </sheetView>
  </sheetViews>
  <sheetFormatPr defaultRowHeight="15" x14ac:dyDescent="0.25"/>
  <cols>
    <col min="1" max="1" width="9.85546875" bestFit="1" customWidth="1"/>
    <col min="2" max="2" width="17" bestFit="1" customWidth="1"/>
    <col min="3" max="3" width="12.5703125" bestFit="1" customWidth="1"/>
    <col min="4" max="4" width="14.85546875" bestFit="1" customWidth="1"/>
    <col min="5" max="8" width="31.140625" bestFit="1" customWidth="1"/>
    <col min="9" max="10" width="59.140625" bestFit="1" customWidth="1"/>
    <col min="11" max="11" width="31.140625" bestFit="1" customWidth="1"/>
    <col min="12" max="12" width="32.28515625" bestFit="1" customWidth="1"/>
    <col min="13" max="13" width="23" bestFit="1" customWidth="1"/>
    <col min="14" max="14" width="18.42578125" bestFit="1" customWidth="1"/>
    <col min="15" max="15" width="31.140625" bestFit="1" customWidth="1"/>
    <col min="16" max="16" width="33.28515625" bestFit="1" customWidth="1"/>
    <col min="17" max="17" width="21.140625" bestFit="1" customWidth="1"/>
    <col min="18" max="19" width="14.140625" bestFit="1" customWidth="1"/>
    <col min="20" max="20" width="24.7109375" bestFit="1" customWidth="1"/>
    <col min="21" max="21" width="14.85546875" bestFit="1" customWidth="1"/>
    <col min="22" max="22" width="27" bestFit="1" customWidth="1"/>
    <col min="23" max="23" width="14.85546875" bestFit="1" customWidth="1"/>
    <col min="25" max="25" width="46.28515625" bestFit="1" customWidth="1"/>
    <col min="26" max="26" width="77" bestFit="1" customWidth="1"/>
    <col min="27" max="27" width="62.5703125" bestFit="1" customWidth="1"/>
    <col min="28" max="28" width="78.7109375" bestFit="1" customWidth="1"/>
    <col min="29" max="29" width="15.7109375" bestFit="1" customWidth="1"/>
    <col min="30" max="30" width="56.5703125" bestFit="1" customWidth="1"/>
    <col min="31" max="31" width="41.5703125" bestFit="1" customWidth="1"/>
    <col min="32" max="32" width="37.7109375" bestFit="1" customWidth="1"/>
    <col min="33" max="33" width="16.5703125" bestFit="1" customWidth="1"/>
    <col min="34" max="34" width="16.28515625" bestFit="1" customWidth="1"/>
    <col min="35" max="36" width="7.7109375" bestFit="1" customWidth="1"/>
    <col min="37" max="37" width="19.42578125" bestFit="1" customWidth="1"/>
    <col min="38" max="38" width="31.5703125" bestFit="1" customWidth="1"/>
    <col min="39" max="39" width="16.5703125" bestFit="1" customWidth="1"/>
    <col min="40" max="40" width="35.140625" bestFit="1" customWidth="1"/>
    <col min="41" max="41" width="11.42578125" bestFit="1" customWidth="1"/>
    <col min="42" max="42" width="56.5703125" bestFit="1" customWidth="1"/>
    <col min="43" max="44" width="41.5703125" bestFit="1" customWidth="1"/>
    <col min="45" max="45" width="14.85546875" bestFit="1" customWidth="1"/>
    <col min="46" max="57" width="7.42578125" bestFit="1" customWidth="1"/>
    <col min="58" max="58" width="14.85546875" bestFit="1" customWidth="1"/>
    <col min="59" max="66" width="7.42578125" bestFit="1" customWidth="1"/>
    <col min="67" max="67" width="9.42578125" bestFit="1" customWidth="1"/>
    <col min="68" max="79" width="7.42578125" bestFit="1" customWidth="1"/>
    <col min="80" max="80" width="9.42578125" bestFit="1" customWidth="1"/>
    <col min="81" max="95" width="7.42578125" bestFit="1" customWidth="1"/>
    <col min="96" max="96" width="9.42578125" bestFit="1" customWidth="1"/>
    <col min="97" max="111" width="7.42578125" bestFit="1" customWidth="1"/>
    <col min="112" max="112" width="9.42578125" bestFit="1" customWidth="1"/>
    <col min="113" max="127" width="7.42578125" bestFit="1" customWidth="1"/>
    <col min="128" max="128" width="9.42578125" bestFit="1" customWidth="1"/>
    <col min="129" max="143" width="7.42578125" bestFit="1" customWidth="1"/>
    <col min="144" max="144" width="9.42578125" bestFit="1" customWidth="1"/>
    <col min="145" max="159" width="7.42578125" bestFit="1" customWidth="1"/>
    <col min="160" max="160" width="9.42578125" bestFit="1" customWidth="1"/>
    <col min="161" max="175" width="7.42578125" bestFit="1" customWidth="1"/>
    <col min="176" max="176" width="9.42578125" bestFit="1" customWidth="1"/>
    <col min="177" max="190" width="7.42578125" bestFit="1" customWidth="1"/>
    <col min="191" max="191" width="10.42578125" bestFit="1" customWidth="1"/>
    <col min="192" max="197" width="7.42578125" bestFit="1" customWidth="1"/>
    <col min="198" max="198" width="10" bestFit="1" customWidth="1"/>
    <col min="199" max="205" width="7.42578125" bestFit="1" customWidth="1"/>
    <col min="206" max="206" width="10.42578125" bestFit="1" customWidth="1"/>
    <col min="207" max="215" width="7.42578125" bestFit="1" customWidth="1"/>
    <col min="216" max="216" width="10.42578125" bestFit="1" customWidth="1"/>
    <col min="217" max="225" width="7.42578125" bestFit="1" customWidth="1"/>
    <col min="226" max="226" width="10.42578125" bestFit="1" customWidth="1"/>
    <col min="227" max="233" width="7.42578125" bestFit="1" customWidth="1"/>
    <col min="234" max="234" width="10.42578125" bestFit="1" customWidth="1"/>
    <col min="235" max="241" width="7.42578125" bestFit="1" customWidth="1"/>
    <col min="242" max="242" width="10.42578125" bestFit="1" customWidth="1"/>
    <col min="243" max="249" width="7.42578125" bestFit="1" customWidth="1"/>
    <col min="250" max="250" width="10.42578125" bestFit="1" customWidth="1"/>
    <col min="251" max="258" width="7.42578125" bestFit="1" customWidth="1"/>
    <col min="259" max="259" width="10.42578125" bestFit="1" customWidth="1"/>
    <col min="260" max="266" width="7.42578125" bestFit="1" customWidth="1"/>
    <col min="267" max="267" width="10.42578125" bestFit="1" customWidth="1"/>
    <col min="268" max="274" width="7.42578125" bestFit="1" customWidth="1"/>
    <col min="275" max="275" width="10.85546875" bestFit="1" customWidth="1"/>
    <col min="276" max="279" width="7.42578125" bestFit="1" customWidth="1"/>
    <col min="280" max="280" width="10.42578125" bestFit="1" customWidth="1"/>
    <col min="281" max="286" width="7.42578125" bestFit="1" customWidth="1"/>
    <col min="287" max="287" width="10.85546875" bestFit="1" customWidth="1"/>
    <col min="288" max="295" width="7.42578125" bestFit="1" customWidth="1"/>
    <col min="296" max="296" width="10.85546875" bestFit="1" customWidth="1"/>
    <col min="297" max="302" width="7.42578125" bestFit="1" customWidth="1"/>
    <col min="303" max="303" width="10.85546875" bestFit="1" customWidth="1"/>
    <col min="304" max="310" width="7.42578125" bestFit="1" customWidth="1"/>
    <col min="311" max="311" width="10.85546875" bestFit="1" customWidth="1"/>
    <col min="312" max="314" width="7.42578125" bestFit="1" customWidth="1"/>
    <col min="315" max="315" width="10.85546875" bestFit="1" customWidth="1"/>
    <col min="316" max="321" width="7.42578125" bestFit="1" customWidth="1"/>
    <col min="322" max="322" width="10.85546875" bestFit="1" customWidth="1"/>
    <col min="323" max="325" width="7.42578125" bestFit="1" customWidth="1"/>
    <col min="326" max="326" width="10.85546875" bestFit="1" customWidth="1"/>
    <col min="327" max="329" width="7.42578125" bestFit="1" customWidth="1"/>
    <col min="330" max="330" width="10.85546875" bestFit="1" customWidth="1"/>
    <col min="331" max="333" width="7.42578125" bestFit="1" customWidth="1"/>
    <col min="334" max="334" width="10.85546875" bestFit="1" customWidth="1"/>
    <col min="335" max="337" width="7.42578125" bestFit="1" customWidth="1"/>
    <col min="338" max="338" width="10.42578125" bestFit="1" customWidth="1"/>
    <col min="339" max="341" width="7.42578125" bestFit="1" customWidth="1"/>
    <col min="342" max="342" width="10.85546875" bestFit="1" customWidth="1"/>
    <col min="343" max="346" width="7.42578125" bestFit="1" customWidth="1"/>
    <col min="347" max="347" width="10.85546875" bestFit="1" customWidth="1"/>
    <col min="348" max="355" width="7.42578125" bestFit="1" customWidth="1"/>
    <col min="356" max="356" width="10.85546875" bestFit="1" customWidth="1"/>
    <col min="357" max="360" width="7.42578125" bestFit="1" customWidth="1"/>
    <col min="361" max="361" width="10.85546875" bestFit="1" customWidth="1"/>
    <col min="362" max="363" width="7.42578125" bestFit="1" customWidth="1"/>
    <col min="364" max="364" width="10.85546875" bestFit="1" customWidth="1"/>
    <col min="365" max="372" width="7.42578125" bestFit="1" customWidth="1"/>
    <col min="373" max="373" width="10.85546875" bestFit="1" customWidth="1"/>
    <col min="374" max="379" width="7.42578125" bestFit="1" customWidth="1"/>
    <col min="380" max="380" width="10.85546875" bestFit="1" customWidth="1"/>
    <col min="381" max="383" width="7.42578125" bestFit="1" customWidth="1"/>
    <col min="384" max="384" width="10.85546875" bestFit="1" customWidth="1"/>
    <col min="385" max="386" width="7.42578125" bestFit="1" customWidth="1"/>
    <col min="387" max="387" width="10.85546875" bestFit="1" customWidth="1"/>
    <col min="388" max="392" width="7.42578125" bestFit="1" customWidth="1"/>
    <col min="393" max="393" width="10.42578125" bestFit="1" customWidth="1"/>
    <col min="394" max="395" width="7.42578125" bestFit="1" customWidth="1"/>
    <col min="396" max="396" width="10.85546875" bestFit="1" customWidth="1"/>
    <col min="397" max="398" width="7.42578125" bestFit="1" customWidth="1"/>
    <col min="399" max="399" width="10.85546875" bestFit="1" customWidth="1"/>
    <col min="400" max="403" width="7.42578125" bestFit="1" customWidth="1"/>
    <col min="404" max="404" width="10.85546875" bestFit="1" customWidth="1"/>
    <col min="405" max="410" width="7.42578125" bestFit="1" customWidth="1"/>
    <col min="411" max="411" width="10.85546875" bestFit="1" customWidth="1"/>
    <col min="412" max="416" width="7.42578125" bestFit="1" customWidth="1"/>
    <col min="417" max="417" width="10.85546875" bestFit="1" customWidth="1"/>
    <col min="418" max="418" width="7.42578125" bestFit="1" customWidth="1"/>
    <col min="419" max="419" width="10.85546875" bestFit="1" customWidth="1"/>
    <col min="420" max="423" width="7.42578125" bestFit="1" customWidth="1"/>
    <col min="424" max="424" width="10.85546875" bestFit="1" customWidth="1"/>
    <col min="425" max="425" width="7.42578125" bestFit="1" customWidth="1"/>
    <col min="426" max="426" width="10.85546875" bestFit="1" customWidth="1"/>
    <col min="427" max="427" width="7.42578125" bestFit="1" customWidth="1"/>
    <col min="428" max="428" width="10.85546875" bestFit="1" customWidth="1"/>
    <col min="429" max="429" width="7.42578125" bestFit="1" customWidth="1"/>
    <col min="430" max="430" width="10.42578125" bestFit="1" customWidth="1"/>
    <col min="431" max="431" width="7.42578125" bestFit="1" customWidth="1"/>
    <col min="432" max="432" width="10.85546875" bestFit="1" customWidth="1"/>
    <col min="433" max="433" width="7.42578125" bestFit="1" customWidth="1"/>
    <col min="434" max="434" width="10.85546875" bestFit="1" customWidth="1"/>
    <col min="435" max="436" width="7.42578125" bestFit="1" customWidth="1"/>
    <col min="437" max="437" width="10.85546875" bestFit="1" customWidth="1"/>
    <col min="438" max="441" width="7.42578125" bestFit="1" customWidth="1"/>
    <col min="442" max="442" width="10.85546875" bestFit="1" customWidth="1"/>
    <col min="443" max="444" width="7.42578125" bestFit="1" customWidth="1"/>
    <col min="445" max="445" width="10.85546875" bestFit="1" customWidth="1"/>
    <col min="446" max="447" width="7.42578125" bestFit="1" customWidth="1"/>
    <col min="448" max="448" width="10.85546875" bestFit="1" customWidth="1"/>
    <col min="449" max="450" width="7.42578125" bestFit="1" customWidth="1"/>
    <col min="451" max="451" width="10.85546875" bestFit="1" customWidth="1"/>
    <col min="452" max="453" width="7.42578125" bestFit="1" customWidth="1"/>
    <col min="454" max="454" width="10.85546875" bestFit="1" customWidth="1"/>
    <col min="455" max="456" width="7.42578125" bestFit="1" customWidth="1"/>
    <col min="457" max="457" width="10.42578125" bestFit="1" customWidth="1"/>
    <col min="458" max="459" width="7.42578125" bestFit="1" customWidth="1"/>
    <col min="460" max="460" width="10.85546875" bestFit="1" customWidth="1"/>
    <col min="461" max="462" width="7.42578125" bestFit="1" customWidth="1"/>
    <col min="463" max="463" width="10.85546875" bestFit="1" customWidth="1"/>
    <col min="464" max="464" width="7.42578125" bestFit="1" customWidth="1"/>
    <col min="465" max="465" width="10.85546875" bestFit="1" customWidth="1"/>
    <col min="466" max="467" width="7.42578125" bestFit="1" customWidth="1"/>
    <col min="468" max="468" width="10.85546875" bestFit="1" customWidth="1"/>
    <col min="469" max="469" width="7.42578125" bestFit="1" customWidth="1"/>
    <col min="470" max="470" width="10.85546875" bestFit="1" customWidth="1"/>
    <col min="471" max="472" width="7.42578125" bestFit="1" customWidth="1"/>
    <col min="473" max="473" width="10.85546875" bestFit="1" customWidth="1"/>
    <col min="474" max="475" width="7.42578125" bestFit="1" customWidth="1"/>
    <col min="476" max="476" width="10.85546875" bestFit="1" customWidth="1"/>
    <col min="477" max="478" width="7.42578125" bestFit="1" customWidth="1"/>
    <col min="479" max="479" width="10.42578125" bestFit="1" customWidth="1"/>
    <col min="480" max="480" width="7.42578125" bestFit="1" customWidth="1"/>
    <col min="481" max="481" width="10.85546875" bestFit="1" customWidth="1"/>
    <col min="482" max="482" width="7.42578125" bestFit="1" customWidth="1"/>
    <col min="483" max="483" width="10.85546875" bestFit="1" customWidth="1"/>
    <col min="484" max="485" width="7.42578125" bestFit="1" customWidth="1"/>
    <col min="486" max="486" width="10.85546875" bestFit="1" customWidth="1"/>
    <col min="487" max="487" width="7.42578125" bestFit="1" customWidth="1"/>
    <col min="488" max="488" width="10.85546875" bestFit="1" customWidth="1"/>
    <col min="489" max="489" width="7.42578125" bestFit="1" customWidth="1"/>
    <col min="490" max="490" width="10.85546875" bestFit="1" customWidth="1"/>
    <col min="491" max="491" width="7.42578125" bestFit="1" customWidth="1"/>
    <col min="492" max="492" width="10.85546875" bestFit="1" customWidth="1"/>
    <col min="493" max="494" width="7.42578125" bestFit="1" customWidth="1"/>
    <col min="495" max="495" width="10.85546875" bestFit="1" customWidth="1"/>
    <col min="496" max="499" width="7.42578125" bestFit="1" customWidth="1"/>
    <col min="500" max="500" width="10.85546875" bestFit="1" customWidth="1"/>
    <col min="501" max="502" width="7.42578125" bestFit="1" customWidth="1"/>
    <col min="503" max="503" width="10.85546875" bestFit="1" customWidth="1"/>
    <col min="504" max="506" width="7.42578125" bestFit="1" customWidth="1"/>
    <col min="507" max="507" width="10.85546875" bestFit="1" customWidth="1"/>
    <col min="508" max="508" width="7.42578125" bestFit="1" customWidth="1"/>
    <col min="509" max="509" width="10.85546875" bestFit="1" customWidth="1"/>
    <col min="510" max="510" width="7.42578125" bestFit="1" customWidth="1"/>
    <col min="511" max="511" width="10.85546875" bestFit="1" customWidth="1"/>
    <col min="512" max="512" width="7.42578125" bestFit="1" customWidth="1"/>
    <col min="513" max="513" width="10.42578125" bestFit="1" customWidth="1"/>
    <col min="514" max="514" width="7.42578125" bestFit="1" customWidth="1"/>
    <col min="515" max="515" width="10.85546875" bestFit="1" customWidth="1"/>
    <col min="516" max="516" width="7.42578125" bestFit="1" customWidth="1"/>
    <col min="517" max="517" width="10.85546875" bestFit="1" customWidth="1"/>
    <col min="518" max="520" width="7.42578125" bestFit="1" customWidth="1"/>
    <col min="521" max="521" width="10.85546875" bestFit="1" customWidth="1"/>
    <col min="522" max="522" width="7.42578125" bestFit="1" customWidth="1"/>
    <col min="523" max="523" width="10.85546875" bestFit="1" customWidth="1"/>
    <col min="524" max="524" width="7.42578125" bestFit="1" customWidth="1"/>
    <col min="525" max="525" width="11.85546875" bestFit="1" customWidth="1"/>
    <col min="526" max="526" width="7.42578125" bestFit="1" customWidth="1"/>
    <col min="527" max="527" width="11.85546875" bestFit="1" customWidth="1"/>
    <col min="528" max="528" width="7.42578125" bestFit="1" customWidth="1"/>
    <col min="529" max="529" width="11" bestFit="1" customWidth="1"/>
    <col min="530" max="530" width="7.42578125" bestFit="1" customWidth="1"/>
    <col min="531" max="531" width="11.42578125" bestFit="1" customWidth="1"/>
    <col min="532" max="532" width="7.42578125" bestFit="1" customWidth="1"/>
    <col min="533" max="533" width="11.85546875" bestFit="1" customWidth="1"/>
    <col min="534" max="534" width="7.42578125" bestFit="1" customWidth="1"/>
    <col min="535" max="535" width="11.85546875" bestFit="1" customWidth="1"/>
    <col min="536" max="536" width="7.42578125" bestFit="1" customWidth="1"/>
    <col min="537" max="537" width="11.85546875" bestFit="1" customWidth="1"/>
    <col min="538" max="538" width="7.42578125" bestFit="1" customWidth="1"/>
    <col min="539" max="539" width="11.85546875" bestFit="1" customWidth="1"/>
    <col min="540" max="540" width="7.42578125" bestFit="1" customWidth="1"/>
    <col min="541" max="541" width="11.85546875" bestFit="1" customWidth="1"/>
    <col min="542" max="551" width="7.42578125" bestFit="1" customWidth="1"/>
    <col min="552" max="552" width="11.140625" bestFit="1" customWidth="1"/>
    <col min="553" max="553" width="14.85546875" bestFit="1" customWidth="1"/>
  </cols>
  <sheetData>
    <row r="1" spans="1:25" x14ac:dyDescent="0.25">
      <c r="A1" s="2" t="s">
        <v>0</v>
      </c>
      <c r="B1" s="2" t="s">
        <v>1</v>
      </c>
      <c r="C1" s="2" t="s">
        <v>2</v>
      </c>
      <c r="D1" s="2" t="s">
        <v>3</v>
      </c>
      <c r="E1" s="2" t="s">
        <v>5</v>
      </c>
      <c r="F1" s="2" t="s">
        <v>430</v>
      </c>
      <c r="G1" s="2" t="s">
        <v>6</v>
      </c>
      <c r="H1" s="2" t="s">
        <v>431</v>
      </c>
      <c r="I1" s="2" t="s">
        <v>7</v>
      </c>
      <c r="J1" s="2" t="s">
        <v>436</v>
      </c>
      <c r="K1" s="2" t="s">
        <v>8</v>
      </c>
      <c r="L1" s="2" t="s">
        <v>432</v>
      </c>
      <c r="M1" s="2" t="s">
        <v>9</v>
      </c>
      <c r="N1" s="2" t="s">
        <v>10</v>
      </c>
      <c r="O1" s="2" t="s">
        <v>11</v>
      </c>
      <c r="P1" s="2" t="s">
        <v>433</v>
      </c>
      <c r="Q1" s="2" t="s">
        <v>419</v>
      </c>
      <c r="R1" s="2" t="s">
        <v>12</v>
      </c>
      <c r="S1" s="2" t="s">
        <v>13</v>
      </c>
      <c r="T1" s="2" t="s">
        <v>398</v>
      </c>
      <c r="U1" s="2" t="s">
        <v>14</v>
      </c>
      <c r="V1" s="2" t="s">
        <v>15</v>
      </c>
      <c r="W1" s="2" t="s">
        <v>426</v>
      </c>
    </row>
    <row r="2" spans="1:25" x14ac:dyDescent="0.25">
      <c r="A2">
        <v>1312200</v>
      </c>
      <c r="B2" t="s">
        <v>16</v>
      </c>
      <c r="C2" s="1">
        <v>44710</v>
      </c>
      <c r="D2">
        <v>2022</v>
      </c>
      <c r="E2" t="s">
        <v>18</v>
      </c>
      <c r="F2" t="str">
        <f>_xlfn.XLOOKUP(TRIM(E2), $AA$22:$AA$32,$AB$22:$AB$32, TRIM(E2))</f>
        <v>Rajasthan Royals</v>
      </c>
      <c r="G2" t="s">
        <v>19</v>
      </c>
      <c r="H2" t="str">
        <f t="shared" ref="H2:H65" si="0">_xlfn.XLOOKUP(TRIM(G2), $AA$22:$AA$32,$AB$22:$AB$32, TRIM(G2))</f>
        <v>Gujarat Titans</v>
      </c>
      <c r="I2" t="s">
        <v>20</v>
      </c>
      <c r="J2" t="str">
        <f t="shared" ref="J2:J65" si="1">_xlfn.XLOOKUP(TRIM(I2), $Z$43:$Z$54,$AA$43:$AA$54, TRIM(I2))</f>
        <v>Narendra Modi Stadium, Ahmedabad</v>
      </c>
      <c r="K2" t="s">
        <v>18</v>
      </c>
      <c r="L2" t="str">
        <f t="shared" ref="L2:L65" si="2">_xlfn.XLOOKUP(TRIM(K2), $AA$22:$AA$32,$AB$22:$AB$32, TRIM(K2))</f>
        <v>Rajasthan Royals</v>
      </c>
      <c r="M2" t="s">
        <v>21</v>
      </c>
      <c r="N2" t="s">
        <v>22</v>
      </c>
      <c r="O2" t="s">
        <v>19</v>
      </c>
      <c r="P2" t="str">
        <f t="shared" ref="P2:P65" si="3">_xlfn.XLOOKUP(TRIM(O2), $Z$22:$Z$32,$AA$22:$AA$32, TRIM(O2))</f>
        <v>Gujarat Titans</v>
      </c>
      <c r="Q2" t="str">
        <f>IF(Table1[[#This Row],[TossWinner]]=Table1[[#This Row],[WinningTeam]],"Yes","No")</f>
        <v>No</v>
      </c>
      <c r="R2" t="s">
        <v>23</v>
      </c>
      <c r="S2">
        <v>7</v>
      </c>
      <c r="T2" t="str">
        <f>CONCATENATE("Won By"," ",S2," ",R2)</f>
        <v>Won By 7 Wickets</v>
      </c>
      <c r="U2" t="s">
        <v>24</v>
      </c>
      <c r="V2" t="s">
        <v>25</v>
      </c>
      <c r="W2">
        <f>IF(Table1[[#This Row],[WonBy]]="Wickets",Table1[[#This Row],[Margin]],0)</f>
        <v>7</v>
      </c>
    </row>
    <row r="3" spans="1:25" x14ac:dyDescent="0.25">
      <c r="A3">
        <v>1312199</v>
      </c>
      <c r="B3" t="s">
        <v>16</v>
      </c>
      <c r="C3" s="1">
        <v>44708</v>
      </c>
      <c r="D3">
        <v>2022</v>
      </c>
      <c r="E3" t="s">
        <v>27</v>
      </c>
      <c r="F3" t="str">
        <f t="shared" ref="F3:F65" si="4">_xlfn.XLOOKUP(TRIM(E3), $AA$22:$AA$32,$AB$22:$AB$32, TRIM(E3))</f>
        <v>Royal Challengers Bangalore</v>
      </c>
      <c r="G3" t="s">
        <v>18</v>
      </c>
      <c r="H3" t="str">
        <f t="shared" si="0"/>
        <v>Rajasthan Royals</v>
      </c>
      <c r="I3" t="s">
        <v>20</v>
      </c>
      <c r="J3" t="str">
        <f t="shared" si="1"/>
        <v>Narendra Modi Stadium, Ahmedabad</v>
      </c>
      <c r="K3" t="s">
        <v>18</v>
      </c>
      <c r="L3" t="str">
        <f t="shared" si="2"/>
        <v>Rajasthan Royals</v>
      </c>
      <c r="M3" t="s">
        <v>28</v>
      </c>
      <c r="N3" t="s">
        <v>22</v>
      </c>
      <c r="O3" t="s">
        <v>18</v>
      </c>
      <c r="P3" t="str">
        <f t="shared" si="3"/>
        <v>Rajasthan Royals</v>
      </c>
      <c r="Q3" t="str">
        <f>IF(Table1[[#This Row],[TossWinner]]=Table1[[#This Row],[WinningTeam]],"Yes","No")</f>
        <v>Yes</v>
      </c>
      <c r="R3" t="s">
        <v>23</v>
      </c>
      <c r="S3">
        <v>7</v>
      </c>
      <c r="T3" t="str">
        <f t="shared" ref="T3:T66" si="5">CONCATENATE("Won By"," ",S3," ",R3)</f>
        <v>Won By 7 Wickets</v>
      </c>
      <c r="U3" t="s">
        <v>24</v>
      </c>
      <c r="V3" t="s">
        <v>29</v>
      </c>
      <c r="W3">
        <f>IF(Table1[[#This Row],[WonBy]]="Wickets",Table1[[#This Row],[Margin]],0)</f>
        <v>7</v>
      </c>
    </row>
    <row r="4" spans="1:25" x14ac:dyDescent="0.25">
      <c r="A4">
        <v>1312198</v>
      </c>
      <c r="B4" t="s">
        <v>30</v>
      </c>
      <c r="C4" s="1">
        <v>44706</v>
      </c>
      <c r="D4">
        <v>2022</v>
      </c>
      <c r="E4" t="s">
        <v>27</v>
      </c>
      <c r="F4" t="str">
        <f t="shared" si="4"/>
        <v>Royal Challengers Bangalore</v>
      </c>
      <c r="G4" t="s">
        <v>32</v>
      </c>
      <c r="H4" t="str">
        <f t="shared" si="0"/>
        <v>Lucknow Super Giants</v>
      </c>
      <c r="I4" t="s">
        <v>33</v>
      </c>
      <c r="J4" t="str">
        <f t="shared" si="1"/>
        <v>Eden Gardens, Kolkata</v>
      </c>
      <c r="K4" t="s">
        <v>32</v>
      </c>
      <c r="L4" t="str">
        <f t="shared" si="2"/>
        <v>Lucknow Super Giants</v>
      </c>
      <c r="M4" t="s">
        <v>28</v>
      </c>
      <c r="N4" t="s">
        <v>22</v>
      </c>
      <c r="O4" t="s">
        <v>27</v>
      </c>
      <c r="P4" t="str">
        <f t="shared" si="3"/>
        <v>Royal Challengers Bangalore</v>
      </c>
      <c r="Q4" t="str">
        <f>IF(Table1[[#This Row],[TossWinner]]=Table1[[#This Row],[WinningTeam]],"Yes","No")</f>
        <v>No</v>
      </c>
      <c r="R4" t="s">
        <v>34</v>
      </c>
      <c r="S4">
        <v>14</v>
      </c>
      <c r="T4" t="str">
        <f t="shared" si="5"/>
        <v>Won By 14 Runs</v>
      </c>
      <c r="U4" t="s">
        <v>24</v>
      </c>
      <c r="V4" t="s">
        <v>35</v>
      </c>
      <c r="W4">
        <f>IF(Table1[[#This Row],[WonBy]]="Wickets",Table1[[#This Row],[Margin]],0)</f>
        <v>0</v>
      </c>
      <c r="Y4" t="s">
        <v>440</v>
      </c>
    </row>
    <row r="5" spans="1:25" x14ac:dyDescent="0.25">
      <c r="A5">
        <v>1312197</v>
      </c>
      <c r="B5" t="s">
        <v>30</v>
      </c>
      <c r="C5" s="1">
        <v>44705</v>
      </c>
      <c r="D5">
        <v>2022</v>
      </c>
      <c r="E5" t="s">
        <v>18</v>
      </c>
      <c r="F5" t="str">
        <f t="shared" si="4"/>
        <v>Rajasthan Royals</v>
      </c>
      <c r="G5" t="s">
        <v>19</v>
      </c>
      <c r="H5" t="str">
        <f t="shared" si="0"/>
        <v>Gujarat Titans</v>
      </c>
      <c r="I5" t="s">
        <v>33</v>
      </c>
      <c r="J5" t="str">
        <f t="shared" si="1"/>
        <v>Eden Gardens, Kolkata</v>
      </c>
      <c r="K5" t="s">
        <v>19</v>
      </c>
      <c r="L5" t="str">
        <f t="shared" si="2"/>
        <v>Gujarat Titans</v>
      </c>
      <c r="M5" t="s">
        <v>28</v>
      </c>
      <c r="N5" t="s">
        <v>22</v>
      </c>
      <c r="O5" t="s">
        <v>19</v>
      </c>
      <c r="P5" t="str">
        <f t="shared" si="3"/>
        <v>Gujarat Titans</v>
      </c>
      <c r="Q5" t="str">
        <f>IF(Table1[[#This Row],[TossWinner]]=Table1[[#This Row],[WinningTeam]],"Yes","No")</f>
        <v>Yes</v>
      </c>
      <c r="R5" t="s">
        <v>23</v>
      </c>
      <c r="S5">
        <v>7</v>
      </c>
      <c r="T5" t="str">
        <f t="shared" si="5"/>
        <v>Won By 7 Wickets</v>
      </c>
      <c r="U5" t="s">
        <v>24</v>
      </c>
      <c r="V5" t="s">
        <v>37</v>
      </c>
      <c r="W5">
        <f>IF(Table1[[#This Row],[WonBy]]="Wickets",Table1[[#This Row],[Margin]],0)</f>
        <v>7</v>
      </c>
    </row>
    <row r="6" spans="1:25" x14ac:dyDescent="0.25">
      <c r="A6">
        <v>1304116</v>
      </c>
      <c r="B6" t="s">
        <v>38</v>
      </c>
      <c r="C6" s="1">
        <v>44703</v>
      </c>
      <c r="D6">
        <v>2022</v>
      </c>
      <c r="E6" t="s">
        <v>39</v>
      </c>
      <c r="F6" t="str">
        <f t="shared" si="4"/>
        <v>Sunrisers Hyderabad</v>
      </c>
      <c r="G6" t="s">
        <v>40</v>
      </c>
      <c r="H6" t="str">
        <f t="shared" si="0"/>
        <v>Punjab Kings</v>
      </c>
      <c r="I6" t="s">
        <v>41</v>
      </c>
      <c r="J6" t="str">
        <f t="shared" si="1"/>
        <v>Wankhede Stadium, Mumbai</v>
      </c>
      <c r="K6" t="s">
        <v>39</v>
      </c>
      <c r="L6" t="str">
        <f t="shared" si="2"/>
        <v>Sunrisers Hyderabad</v>
      </c>
      <c r="M6" t="s">
        <v>21</v>
      </c>
      <c r="N6" t="s">
        <v>22</v>
      </c>
      <c r="O6" t="s">
        <v>40</v>
      </c>
      <c r="P6" t="str">
        <f t="shared" si="3"/>
        <v>Punjab Kings</v>
      </c>
      <c r="Q6" t="str">
        <f>IF(Table1[[#This Row],[TossWinner]]=Table1[[#This Row],[WinningTeam]],"Yes","No")</f>
        <v>No</v>
      </c>
      <c r="R6" t="s">
        <v>23</v>
      </c>
      <c r="S6">
        <v>5</v>
      </c>
      <c r="T6" t="str">
        <f t="shared" si="5"/>
        <v>Won By 5 Wickets</v>
      </c>
      <c r="U6" t="s">
        <v>24</v>
      </c>
      <c r="V6" t="s">
        <v>42</v>
      </c>
      <c r="W6">
        <f>IF(Table1[[#This Row],[WonBy]]="Wickets",Table1[[#This Row],[Margin]],0)</f>
        <v>5</v>
      </c>
    </row>
    <row r="7" spans="1:25" x14ac:dyDescent="0.25">
      <c r="A7">
        <v>1304115</v>
      </c>
      <c r="B7" t="s">
        <v>38</v>
      </c>
      <c r="C7" s="1">
        <v>44702</v>
      </c>
      <c r="D7">
        <v>2022</v>
      </c>
      <c r="E7" t="s">
        <v>43</v>
      </c>
      <c r="F7" t="str">
        <f t="shared" si="4"/>
        <v>Delhi Capitals</v>
      </c>
      <c r="G7" t="s">
        <v>44</v>
      </c>
      <c r="H7" t="str">
        <f t="shared" si="0"/>
        <v>Mumbai Indians</v>
      </c>
      <c r="I7" t="s">
        <v>41</v>
      </c>
      <c r="J7" t="str">
        <f t="shared" si="1"/>
        <v>Wankhede Stadium, Mumbai</v>
      </c>
      <c r="K7" t="s">
        <v>44</v>
      </c>
      <c r="L7" t="str">
        <f t="shared" si="2"/>
        <v>Mumbai Indians</v>
      </c>
      <c r="M7" t="s">
        <v>28</v>
      </c>
      <c r="N7" t="s">
        <v>22</v>
      </c>
      <c r="O7" t="s">
        <v>44</v>
      </c>
      <c r="P7" t="str">
        <f t="shared" si="3"/>
        <v>Mumbai Indians</v>
      </c>
      <c r="Q7" t="str">
        <f>IF(Table1[[#This Row],[TossWinner]]=Table1[[#This Row],[WinningTeam]],"Yes","No")</f>
        <v>Yes</v>
      </c>
      <c r="R7" t="s">
        <v>23</v>
      </c>
      <c r="S7">
        <v>5</v>
      </c>
      <c r="T7" t="str">
        <f t="shared" si="5"/>
        <v>Won By 5 Wickets</v>
      </c>
      <c r="U7" t="s">
        <v>24</v>
      </c>
      <c r="V7" t="s">
        <v>45</v>
      </c>
      <c r="W7">
        <f>IF(Table1[[#This Row],[WonBy]]="Wickets",Table1[[#This Row],[Margin]],0)</f>
        <v>5</v>
      </c>
    </row>
    <row r="8" spans="1:25" x14ac:dyDescent="0.25">
      <c r="A8">
        <v>1304114</v>
      </c>
      <c r="B8" t="s">
        <v>38</v>
      </c>
      <c r="C8" s="1">
        <v>44701</v>
      </c>
      <c r="D8">
        <v>2022</v>
      </c>
      <c r="E8" t="s">
        <v>46</v>
      </c>
      <c r="F8" t="str">
        <f t="shared" si="4"/>
        <v>Chennai Super Kings</v>
      </c>
      <c r="G8" t="s">
        <v>18</v>
      </c>
      <c r="H8" t="str">
        <f t="shared" si="0"/>
        <v>Rajasthan Royals</v>
      </c>
      <c r="I8" t="s">
        <v>47</v>
      </c>
      <c r="J8" t="str">
        <f t="shared" si="1"/>
        <v>Brabourne Stadium, Mumbai</v>
      </c>
      <c r="K8" t="s">
        <v>46</v>
      </c>
      <c r="L8" t="str">
        <f t="shared" si="2"/>
        <v>Chennai Super Kings</v>
      </c>
      <c r="M8" t="s">
        <v>21</v>
      </c>
      <c r="N8" t="s">
        <v>22</v>
      </c>
      <c r="O8" t="s">
        <v>18</v>
      </c>
      <c r="P8" t="str">
        <f t="shared" si="3"/>
        <v>Rajasthan Royals</v>
      </c>
      <c r="Q8" t="str">
        <f>IF(Table1[[#This Row],[TossWinner]]=Table1[[#This Row],[WinningTeam]],"Yes","No")</f>
        <v>No</v>
      </c>
      <c r="R8" t="s">
        <v>23</v>
      </c>
      <c r="S8">
        <v>5</v>
      </c>
      <c r="T8" t="str">
        <f t="shared" si="5"/>
        <v>Won By 5 Wickets</v>
      </c>
      <c r="U8" t="s">
        <v>24</v>
      </c>
      <c r="V8" t="s">
        <v>48</v>
      </c>
      <c r="W8">
        <f>IF(Table1[[#This Row],[WonBy]]="Wickets",Table1[[#This Row],[Margin]],0)</f>
        <v>5</v>
      </c>
    </row>
    <row r="9" spans="1:25" x14ac:dyDescent="0.25">
      <c r="A9">
        <v>1304113</v>
      </c>
      <c r="B9" t="s">
        <v>38</v>
      </c>
      <c r="C9" s="1">
        <v>44700</v>
      </c>
      <c r="D9">
        <v>2022</v>
      </c>
      <c r="E9" t="s">
        <v>19</v>
      </c>
      <c r="F9" t="str">
        <f t="shared" si="4"/>
        <v>Gujarat Titans</v>
      </c>
      <c r="G9" t="s">
        <v>27</v>
      </c>
      <c r="H9" t="str">
        <f t="shared" si="0"/>
        <v>Royal Challengers Bangalore</v>
      </c>
      <c r="I9" t="s">
        <v>41</v>
      </c>
      <c r="J9" t="str">
        <f t="shared" si="1"/>
        <v>Wankhede Stadium, Mumbai</v>
      </c>
      <c r="K9" t="s">
        <v>19</v>
      </c>
      <c r="L9" t="str">
        <f t="shared" si="2"/>
        <v>Gujarat Titans</v>
      </c>
      <c r="M9" t="s">
        <v>21</v>
      </c>
      <c r="N9" t="s">
        <v>22</v>
      </c>
      <c r="O9" t="s">
        <v>27</v>
      </c>
      <c r="P9" t="str">
        <f t="shared" si="3"/>
        <v>Royal Challengers Bangalore</v>
      </c>
      <c r="Q9" t="str">
        <f>IF(Table1[[#This Row],[TossWinner]]=Table1[[#This Row],[WinningTeam]],"Yes","No")</f>
        <v>No</v>
      </c>
      <c r="R9" t="s">
        <v>23</v>
      </c>
      <c r="S9">
        <v>8</v>
      </c>
      <c r="T9" t="str">
        <f t="shared" si="5"/>
        <v>Won By 8 Wickets</v>
      </c>
      <c r="U9" t="s">
        <v>24</v>
      </c>
      <c r="V9" t="s">
        <v>49</v>
      </c>
      <c r="W9">
        <f>IF(Table1[[#This Row],[WonBy]]="Wickets",Table1[[#This Row],[Margin]],0)</f>
        <v>8</v>
      </c>
    </row>
    <row r="10" spans="1:25" x14ac:dyDescent="0.25">
      <c r="A10">
        <v>1304112</v>
      </c>
      <c r="B10" t="s">
        <v>50</v>
      </c>
      <c r="C10" s="1">
        <v>44699</v>
      </c>
      <c r="D10">
        <v>2022</v>
      </c>
      <c r="E10" t="s">
        <v>32</v>
      </c>
      <c r="F10" t="str">
        <f t="shared" si="4"/>
        <v>Lucknow Super Giants</v>
      </c>
      <c r="G10" t="s">
        <v>51</v>
      </c>
      <c r="H10" t="str">
        <f t="shared" si="0"/>
        <v>Kolkata Knight Riders</v>
      </c>
      <c r="I10" t="s">
        <v>52</v>
      </c>
      <c r="J10" t="str">
        <f t="shared" si="1"/>
        <v>Dr DY Patil Sports Academy, Mumbai</v>
      </c>
      <c r="K10" t="s">
        <v>32</v>
      </c>
      <c r="L10" t="str">
        <f t="shared" si="2"/>
        <v>Lucknow Super Giants</v>
      </c>
      <c r="M10" t="s">
        <v>21</v>
      </c>
      <c r="N10" t="s">
        <v>22</v>
      </c>
      <c r="O10" t="s">
        <v>32</v>
      </c>
      <c r="P10" t="str">
        <f t="shared" si="3"/>
        <v>Lucknow Super Giants</v>
      </c>
      <c r="Q10" t="str">
        <f>IF(Table1[[#This Row],[TossWinner]]=Table1[[#This Row],[WinningTeam]],"Yes","No")</f>
        <v>Yes</v>
      </c>
      <c r="R10" t="s">
        <v>34</v>
      </c>
      <c r="S10">
        <v>2</v>
      </c>
      <c r="T10" t="str">
        <f t="shared" si="5"/>
        <v>Won By 2 Runs</v>
      </c>
      <c r="U10" t="s">
        <v>24</v>
      </c>
      <c r="V10" t="s">
        <v>53</v>
      </c>
      <c r="W10">
        <f>IF(Table1[[#This Row],[WonBy]]="Wickets",Table1[[#This Row],[Margin]],0)</f>
        <v>0</v>
      </c>
    </row>
    <row r="11" spans="1:25" x14ac:dyDescent="0.25">
      <c r="A11">
        <v>1304111</v>
      </c>
      <c r="B11" t="s">
        <v>38</v>
      </c>
      <c r="C11" s="1">
        <v>44698</v>
      </c>
      <c r="D11">
        <v>2022</v>
      </c>
      <c r="E11" t="s">
        <v>39</v>
      </c>
      <c r="F11" t="str">
        <f t="shared" si="4"/>
        <v>Sunrisers Hyderabad</v>
      </c>
      <c r="G11" t="s">
        <v>44</v>
      </c>
      <c r="H11" t="str">
        <f t="shared" si="0"/>
        <v>Mumbai Indians</v>
      </c>
      <c r="I11" t="s">
        <v>41</v>
      </c>
      <c r="J11" t="str">
        <f t="shared" si="1"/>
        <v>Wankhede Stadium, Mumbai</v>
      </c>
      <c r="K11" t="s">
        <v>44</v>
      </c>
      <c r="L11" t="str">
        <f t="shared" si="2"/>
        <v>Mumbai Indians</v>
      </c>
      <c r="M11" t="s">
        <v>28</v>
      </c>
      <c r="N11" t="s">
        <v>22</v>
      </c>
      <c r="O11" t="s">
        <v>39</v>
      </c>
      <c r="P11" t="str">
        <f t="shared" si="3"/>
        <v>Sunrisers Hyderabad</v>
      </c>
      <c r="Q11" t="str">
        <f>IF(Table1[[#This Row],[TossWinner]]=Table1[[#This Row],[WinningTeam]],"Yes","No")</f>
        <v>No</v>
      </c>
      <c r="R11" t="s">
        <v>34</v>
      </c>
      <c r="S11">
        <v>3</v>
      </c>
      <c r="T11" t="str">
        <f t="shared" si="5"/>
        <v>Won By 3 Runs</v>
      </c>
      <c r="U11" t="s">
        <v>24</v>
      </c>
      <c r="V11" t="s">
        <v>54</v>
      </c>
      <c r="W11">
        <f>IF(Table1[[#This Row],[WonBy]]="Wickets",Table1[[#This Row],[Margin]],0)</f>
        <v>0</v>
      </c>
    </row>
    <row r="12" spans="1:25" x14ac:dyDescent="0.25">
      <c r="A12">
        <v>1304110</v>
      </c>
      <c r="B12" t="s">
        <v>50</v>
      </c>
      <c r="C12" s="1">
        <v>44697</v>
      </c>
      <c r="D12">
        <v>2022</v>
      </c>
      <c r="E12" t="s">
        <v>43</v>
      </c>
      <c r="F12" t="str">
        <f t="shared" si="4"/>
        <v>Delhi Capitals</v>
      </c>
      <c r="G12" t="s">
        <v>40</v>
      </c>
      <c r="H12" t="str">
        <f t="shared" si="0"/>
        <v>Punjab Kings</v>
      </c>
      <c r="I12" t="s">
        <v>52</v>
      </c>
      <c r="J12" t="str">
        <f t="shared" si="1"/>
        <v>Dr DY Patil Sports Academy, Mumbai</v>
      </c>
      <c r="K12" t="s">
        <v>40</v>
      </c>
      <c r="L12" t="str">
        <f t="shared" si="2"/>
        <v>Punjab Kings</v>
      </c>
      <c r="M12" t="s">
        <v>28</v>
      </c>
      <c r="N12" t="s">
        <v>22</v>
      </c>
      <c r="O12" t="s">
        <v>43</v>
      </c>
      <c r="P12" t="str">
        <f t="shared" si="3"/>
        <v>Delhi Capitals</v>
      </c>
      <c r="Q12" t="str">
        <f>IF(Table1[[#This Row],[TossWinner]]=Table1[[#This Row],[WinningTeam]],"Yes","No")</f>
        <v>No</v>
      </c>
      <c r="R12" t="s">
        <v>34</v>
      </c>
      <c r="S12">
        <v>17</v>
      </c>
      <c r="T12" t="str">
        <f t="shared" si="5"/>
        <v>Won By 17 Runs</v>
      </c>
      <c r="U12" t="s">
        <v>24</v>
      </c>
      <c r="V12" t="s">
        <v>55</v>
      </c>
      <c r="W12">
        <f>IF(Table1[[#This Row],[WonBy]]="Wickets",Table1[[#This Row],[Margin]],0)</f>
        <v>0</v>
      </c>
    </row>
    <row r="13" spans="1:25" x14ac:dyDescent="0.25">
      <c r="A13">
        <v>1304109</v>
      </c>
      <c r="B13" t="s">
        <v>38</v>
      </c>
      <c r="C13" s="1">
        <v>44696</v>
      </c>
      <c r="D13">
        <v>2022</v>
      </c>
      <c r="E13" t="s">
        <v>18</v>
      </c>
      <c r="F13" t="str">
        <f t="shared" si="4"/>
        <v>Rajasthan Royals</v>
      </c>
      <c r="G13" t="s">
        <v>32</v>
      </c>
      <c r="H13" t="str">
        <f t="shared" si="0"/>
        <v>Lucknow Super Giants</v>
      </c>
      <c r="I13" t="s">
        <v>47</v>
      </c>
      <c r="J13" t="str">
        <f t="shared" si="1"/>
        <v>Brabourne Stadium, Mumbai</v>
      </c>
      <c r="K13" t="s">
        <v>18</v>
      </c>
      <c r="L13" t="str">
        <f t="shared" si="2"/>
        <v>Rajasthan Royals</v>
      </c>
      <c r="M13" t="s">
        <v>21</v>
      </c>
      <c r="N13" t="s">
        <v>22</v>
      </c>
      <c r="O13" t="s">
        <v>18</v>
      </c>
      <c r="P13" t="str">
        <f t="shared" si="3"/>
        <v>Rajasthan Royals</v>
      </c>
      <c r="Q13" t="str">
        <f>IF(Table1[[#This Row],[TossWinner]]=Table1[[#This Row],[WinningTeam]],"Yes","No")</f>
        <v>Yes</v>
      </c>
      <c r="R13" t="s">
        <v>34</v>
      </c>
      <c r="S13">
        <v>24</v>
      </c>
      <c r="T13" t="str">
        <f t="shared" si="5"/>
        <v>Won By 24 Runs</v>
      </c>
      <c r="U13" t="s">
        <v>24</v>
      </c>
      <c r="V13" t="s">
        <v>56</v>
      </c>
      <c r="W13">
        <f>IF(Table1[[#This Row],[WonBy]]="Wickets",Table1[[#This Row],[Margin]],0)</f>
        <v>0</v>
      </c>
    </row>
    <row r="14" spans="1:25" x14ac:dyDescent="0.25">
      <c r="A14">
        <v>1304108</v>
      </c>
      <c r="B14" t="s">
        <v>38</v>
      </c>
      <c r="C14" s="1">
        <v>44696</v>
      </c>
      <c r="D14">
        <v>2022</v>
      </c>
      <c r="E14" t="s">
        <v>46</v>
      </c>
      <c r="F14" t="str">
        <f t="shared" si="4"/>
        <v>Chennai Super Kings</v>
      </c>
      <c r="G14" t="s">
        <v>19</v>
      </c>
      <c r="H14" t="str">
        <f t="shared" si="0"/>
        <v>Gujarat Titans</v>
      </c>
      <c r="I14" t="s">
        <v>41</v>
      </c>
      <c r="J14" t="str">
        <f t="shared" si="1"/>
        <v>Wankhede Stadium, Mumbai</v>
      </c>
      <c r="K14" t="s">
        <v>46</v>
      </c>
      <c r="L14" t="str">
        <f t="shared" si="2"/>
        <v>Chennai Super Kings</v>
      </c>
      <c r="M14" t="s">
        <v>21</v>
      </c>
      <c r="N14" t="s">
        <v>22</v>
      </c>
      <c r="O14" t="s">
        <v>19</v>
      </c>
      <c r="P14" t="str">
        <f t="shared" si="3"/>
        <v>Gujarat Titans</v>
      </c>
      <c r="Q14" t="str">
        <f>IF(Table1[[#This Row],[TossWinner]]=Table1[[#This Row],[WinningTeam]],"Yes","No")</f>
        <v>No</v>
      </c>
      <c r="R14" t="s">
        <v>23</v>
      </c>
      <c r="S14">
        <v>7</v>
      </c>
      <c r="T14" t="str">
        <f t="shared" si="5"/>
        <v>Won By 7 Wickets</v>
      </c>
      <c r="U14" t="s">
        <v>24</v>
      </c>
      <c r="V14" t="s">
        <v>57</v>
      </c>
      <c r="W14">
        <f>IF(Table1[[#This Row],[WonBy]]="Wickets",Table1[[#This Row],[Margin]],0)</f>
        <v>7</v>
      </c>
    </row>
    <row r="15" spans="1:25" x14ac:dyDescent="0.25">
      <c r="A15">
        <v>1304107</v>
      </c>
      <c r="B15" t="s">
        <v>58</v>
      </c>
      <c r="C15" s="1">
        <v>44695</v>
      </c>
      <c r="D15">
        <v>2022</v>
      </c>
      <c r="E15" t="s">
        <v>51</v>
      </c>
      <c r="F15" t="str">
        <f t="shared" si="4"/>
        <v>Kolkata Knight Riders</v>
      </c>
      <c r="G15" t="s">
        <v>39</v>
      </c>
      <c r="H15" t="str">
        <f t="shared" si="0"/>
        <v>Sunrisers Hyderabad</v>
      </c>
      <c r="I15" t="s">
        <v>59</v>
      </c>
      <c r="J15" t="str">
        <f t="shared" si="1"/>
        <v>Maharashtra Cricket Association Stadium, Pune</v>
      </c>
      <c r="K15" t="s">
        <v>51</v>
      </c>
      <c r="L15" t="str">
        <f t="shared" si="2"/>
        <v>Kolkata Knight Riders</v>
      </c>
      <c r="M15" t="s">
        <v>21</v>
      </c>
      <c r="N15" t="s">
        <v>22</v>
      </c>
      <c r="O15" t="s">
        <v>51</v>
      </c>
      <c r="P15" t="str">
        <f t="shared" si="3"/>
        <v>Kolkata Knight Riders</v>
      </c>
      <c r="Q15" t="str">
        <f>IF(Table1[[#This Row],[TossWinner]]=Table1[[#This Row],[WinningTeam]],"Yes","No")</f>
        <v>Yes</v>
      </c>
      <c r="R15" t="s">
        <v>34</v>
      </c>
      <c r="S15">
        <v>54</v>
      </c>
      <c r="T15" t="str">
        <f t="shared" si="5"/>
        <v>Won By 54 Runs</v>
      </c>
      <c r="U15" t="s">
        <v>24</v>
      </c>
      <c r="V15" t="s">
        <v>60</v>
      </c>
      <c r="W15">
        <f>IF(Table1[[#This Row],[WonBy]]="Wickets",Table1[[#This Row],[Margin]],0)</f>
        <v>0</v>
      </c>
    </row>
    <row r="16" spans="1:25" x14ac:dyDescent="0.25">
      <c r="A16">
        <v>1304106</v>
      </c>
      <c r="B16" t="s">
        <v>38</v>
      </c>
      <c r="C16" s="1">
        <v>44694</v>
      </c>
      <c r="D16">
        <v>2022</v>
      </c>
      <c r="E16" t="s">
        <v>40</v>
      </c>
      <c r="F16" t="str">
        <f t="shared" si="4"/>
        <v>Punjab Kings</v>
      </c>
      <c r="G16" t="s">
        <v>27</v>
      </c>
      <c r="H16" t="str">
        <f t="shared" si="0"/>
        <v>Royal Challengers Bangalore</v>
      </c>
      <c r="I16" t="s">
        <v>47</v>
      </c>
      <c r="J16" t="str">
        <f t="shared" si="1"/>
        <v>Brabourne Stadium, Mumbai</v>
      </c>
      <c r="K16" t="s">
        <v>27</v>
      </c>
      <c r="L16" t="str">
        <f t="shared" si="2"/>
        <v>Royal Challengers Bangalore</v>
      </c>
      <c r="M16" t="s">
        <v>28</v>
      </c>
      <c r="N16" t="s">
        <v>22</v>
      </c>
      <c r="O16" t="s">
        <v>40</v>
      </c>
      <c r="P16" t="str">
        <f t="shared" si="3"/>
        <v>Punjab Kings</v>
      </c>
      <c r="Q16" t="str">
        <f>IF(Table1[[#This Row],[TossWinner]]=Table1[[#This Row],[WinningTeam]],"Yes","No")</f>
        <v>No</v>
      </c>
      <c r="R16" t="s">
        <v>34</v>
      </c>
      <c r="S16">
        <v>54</v>
      </c>
      <c r="T16" t="str">
        <f t="shared" si="5"/>
        <v>Won By 54 Runs</v>
      </c>
      <c r="U16" t="s">
        <v>24</v>
      </c>
      <c r="V16" t="s">
        <v>61</v>
      </c>
      <c r="W16">
        <f>IF(Table1[[#This Row],[WonBy]]="Wickets",Table1[[#This Row],[Margin]],0)</f>
        <v>0</v>
      </c>
    </row>
    <row r="17" spans="1:28" x14ac:dyDescent="0.25">
      <c r="A17">
        <v>1304105</v>
      </c>
      <c r="B17" t="s">
        <v>38</v>
      </c>
      <c r="C17" s="1">
        <v>44693</v>
      </c>
      <c r="D17">
        <v>2022</v>
      </c>
      <c r="E17" t="s">
        <v>46</v>
      </c>
      <c r="F17" t="str">
        <f t="shared" si="4"/>
        <v>Chennai Super Kings</v>
      </c>
      <c r="G17" t="s">
        <v>44</v>
      </c>
      <c r="H17" t="str">
        <f t="shared" si="0"/>
        <v>Mumbai Indians</v>
      </c>
      <c r="I17" t="s">
        <v>41</v>
      </c>
      <c r="J17" t="str">
        <f t="shared" si="1"/>
        <v>Wankhede Stadium, Mumbai</v>
      </c>
      <c r="K17" t="s">
        <v>44</v>
      </c>
      <c r="L17" t="str">
        <f t="shared" si="2"/>
        <v>Mumbai Indians</v>
      </c>
      <c r="M17" t="s">
        <v>28</v>
      </c>
      <c r="N17" t="s">
        <v>22</v>
      </c>
      <c r="O17" t="s">
        <v>44</v>
      </c>
      <c r="P17" t="str">
        <f t="shared" si="3"/>
        <v>Mumbai Indians</v>
      </c>
      <c r="Q17" t="str">
        <f>IF(Table1[[#This Row],[TossWinner]]=Table1[[#This Row],[WinningTeam]],"Yes","No")</f>
        <v>Yes</v>
      </c>
      <c r="R17" t="s">
        <v>23</v>
      </c>
      <c r="S17">
        <v>5</v>
      </c>
      <c r="T17" t="str">
        <f t="shared" si="5"/>
        <v>Won By 5 Wickets</v>
      </c>
      <c r="U17" t="s">
        <v>24</v>
      </c>
      <c r="V17" t="s">
        <v>62</v>
      </c>
      <c r="W17">
        <f>IF(Table1[[#This Row],[WonBy]]="Wickets",Table1[[#This Row],[Margin]],0)</f>
        <v>5</v>
      </c>
    </row>
    <row r="18" spans="1:28" x14ac:dyDescent="0.25">
      <c r="A18">
        <v>1304104</v>
      </c>
      <c r="B18" t="s">
        <v>50</v>
      </c>
      <c r="C18" s="1">
        <v>44692</v>
      </c>
      <c r="D18">
        <v>2022</v>
      </c>
      <c r="E18" t="s">
        <v>18</v>
      </c>
      <c r="F18" t="str">
        <f t="shared" si="4"/>
        <v>Rajasthan Royals</v>
      </c>
      <c r="G18" t="s">
        <v>43</v>
      </c>
      <c r="H18" t="str">
        <f t="shared" si="0"/>
        <v>Delhi Capitals</v>
      </c>
      <c r="I18" t="s">
        <v>52</v>
      </c>
      <c r="J18" t="str">
        <f t="shared" si="1"/>
        <v>Dr DY Patil Sports Academy, Mumbai</v>
      </c>
      <c r="K18" t="s">
        <v>43</v>
      </c>
      <c r="L18" t="str">
        <f t="shared" si="2"/>
        <v>Delhi Capitals</v>
      </c>
      <c r="M18" t="s">
        <v>28</v>
      </c>
      <c r="N18" t="s">
        <v>22</v>
      </c>
      <c r="O18" t="s">
        <v>43</v>
      </c>
      <c r="P18" t="str">
        <f t="shared" si="3"/>
        <v>Delhi Capitals</v>
      </c>
      <c r="Q18" t="str">
        <f>IF(Table1[[#This Row],[TossWinner]]=Table1[[#This Row],[WinningTeam]],"Yes","No")</f>
        <v>Yes</v>
      </c>
      <c r="R18" t="s">
        <v>23</v>
      </c>
      <c r="S18">
        <v>8</v>
      </c>
      <c r="T18" t="str">
        <f t="shared" si="5"/>
        <v>Won By 8 Wickets</v>
      </c>
      <c r="U18" t="s">
        <v>24</v>
      </c>
      <c r="V18" t="s">
        <v>63</v>
      </c>
      <c r="W18">
        <f>IF(Table1[[#This Row],[WonBy]]="Wickets",Table1[[#This Row],[Margin]],0)</f>
        <v>8</v>
      </c>
    </row>
    <row r="19" spans="1:28" x14ac:dyDescent="0.25">
      <c r="A19">
        <v>1304103</v>
      </c>
      <c r="B19" t="s">
        <v>58</v>
      </c>
      <c r="C19" s="1">
        <v>44691</v>
      </c>
      <c r="D19">
        <v>2022</v>
      </c>
      <c r="E19" t="s">
        <v>19</v>
      </c>
      <c r="F19" t="str">
        <f t="shared" si="4"/>
        <v>Gujarat Titans</v>
      </c>
      <c r="G19" t="s">
        <v>32</v>
      </c>
      <c r="H19" t="str">
        <f t="shared" si="0"/>
        <v>Lucknow Super Giants</v>
      </c>
      <c r="I19" t="s">
        <v>59</v>
      </c>
      <c r="J19" t="str">
        <f t="shared" si="1"/>
        <v>Maharashtra Cricket Association Stadium, Pune</v>
      </c>
      <c r="K19" t="s">
        <v>19</v>
      </c>
      <c r="L19" t="str">
        <f t="shared" si="2"/>
        <v>Gujarat Titans</v>
      </c>
      <c r="M19" t="s">
        <v>21</v>
      </c>
      <c r="N19" t="s">
        <v>22</v>
      </c>
      <c r="O19" t="s">
        <v>19</v>
      </c>
      <c r="P19" t="str">
        <f t="shared" si="3"/>
        <v>Gujarat Titans</v>
      </c>
      <c r="Q19" t="str">
        <f>IF(Table1[[#This Row],[TossWinner]]=Table1[[#This Row],[WinningTeam]],"Yes","No")</f>
        <v>Yes</v>
      </c>
      <c r="R19" t="s">
        <v>34</v>
      </c>
      <c r="S19">
        <v>62</v>
      </c>
      <c r="T19" t="str">
        <f t="shared" si="5"/>
        <v>Won By 62 Runs</v>
      </c>
      <c r="U19" t="s">
        <v>24</v>
      </c>
      <c r="V19" t="s">
        <v>64</v>
      </c>
      <c r="W19">
        <f>IF(Table1[[#This Row],[WonBy]]="Wickets",Table1[[#This Row],[Margin]],0)</f>
        <v>0</v>
      </c>
    </row>
    <row r="20" spans="1:28" x14ac:dyDescent="0.25">
      <c r="A20">
        <v>1304102</v>
      </c>
      <c r="B20" t="s">
        <v>50</v>
      </c>
      <c r="C20" s="1">
        <v>44690</v>
      </c>
      <c r="D20">
        <v>2022</v>
      </c>
      <c r="E20" t="s">
        <v>51</v>
      </c>
      <c r="F20" t="str">
        <f t="shared" si="4"/>
        <v>Kolkata Knight Riders</v>
      </c>
      <c r="G20" t="s">
        <v>44</v>
      </c>
      <c r="H20" t="str">
        <f t="shared" si="0"/>
        <v>Mumbai Indians</v>
      </c>
      <c r="I20" t="s">
        <v>52</v>
      </c>
      <c r="J20" t="str">
        <f t="shared" si="1"/>
        <v>Dr DY Patil Sports Academy, Mumbai</v>
      </c>
      <c r="K20" t="s">
        <v>44</v>
      </c>
      <c r="L20" t="str">
        <f t="shared" si="2"/>
        <v>Mumbai Indians</v>
      </c>
      <c r="M20" t="s">
        <v>28</v>
      </c>
      <c r="N20" t="s">
        <v>22</v>
      </c>
      <c r="O20" t="s">
        <v>51</v>
      </c>
      <c r="P20" t="str">
        <f t="shared" si="3"/>
        <v>Kolkata Knight Riders</v>
      </c>
      <c r="Q20" t="str">
        <f>IF(Table1[[#This Row],[TossWinner]]=Table1[[#This Row],[WinningTeam]],"Yes","No")</f>
        <v>No</v>
      </c>
      <c r="R20" t="s">
        <v>34</v>
      </c>
      <c r="S20">
        <v>52</v>
      </c>
      <c r="T20" t="str">
        <f t="shared" si="5"/>
        <v>Won By 52 Runs</v>
      </c>
      <c r="U20" t="s">
        <v>24</v>
      </c>
      <c r="V20" t="s">
        <v>45</v>
      </c>
      <c r="W20">
        <f>IF(Table1[[#This Row],[WonBy]]="Wickets",Table1[[#This Row],[Margin]],0)</f>
        <v>0</v>
      </c>
    </row>
    <row r="21" spans="1:28" x14ac:dyDescent="0.25">
      <c r="A21">
        <v>1304101</v>
      </c>
      <c r="B21" t="s">
        <v>50</v>
      </c>
      <c r="C21" s="1">
        <v>44689</v>
      </c>
      <c r="D21">
        <v>2022</v>
      </c>
      <c r="E21" t="s">
        <v>46</v>
      </c>
      <c r="F21" t="str">
        <f t="shared" si="4"/>
        <v>Chennai Super Kings</v>
      </c>
      <c r="G21" t="s">
        <v>43</v>
      </c>
      <c r="H21" t="str">
        <f t="shared" si="0"/>
        <v>Delhi Capitals</v>
      </c>
      <c r="I21" t="s">
        <v>52</v>
      </c>
      <c r="J21" t="str">
        <f t="shared" si="1"/>
        <v>Dr DY Patil Sports Academy, Mumbai</v>
      </c>
      <c r="K21" t="s">
        <v>43</v>
      </c>
      <c r="L21" t="str">
        <f t="shared" si="2"/>
        <v>Delhi Capitals</v>
      </c>
      <c r="M21" t="s">
        <v>28</v>
      </c>
      <c r="N21" t="s">
        <v>22</v>
      </c>
      <c r="O21" t="s">
        <v>46</v>
      </c>
      <c r="P21" t="str">
        <f t="shared" si="3"/>
        <v>Chennai Super Kings</v>
      </c>
      <c r="Q21" t="str">
        <f>IF(Table1[[#This Row],[TossWinner]]=Table1[[#This Row],[WinningTeam]],"Yes","No")</f>
        <v>No</v>
      </c>
      <c r="R21" t="s">
        <v>34</v>
      </c>
      <c r="S21">
        <v>91</v>
      </c>
      <c r="T21" t="str">
        <f t="shared" si="5"/>
        <v>Won By 91 Runs</v>
      </c>
      <c r="U21" t="s">
        <v>24</v>
      </c>
      <c r="V21" t="s">
        <v>65</v>
      </c>
      <c r="W21">
        <f>IF(Table1[[#This Row],[WonBy]]="Wickets",Table1[[#This Row],[Margin]],0)</f>
        <v>0</v>
      </c>
      <c r="AA21" t="s">
        <v>428</v>
      </c>
      <c r="AB21" t="s">
        <v>429</v>
      </c>
    </row>
    <row r="22" spans="1:28" x14ac:dyDescent="0.25">
      <c r="A22">
        <v>1304100</v>
      </c>
      <c r="B22" t="s">
        <v>38</v>
      </c>
      <c r="C22" s="1">
        <v>44689</v>
      </c>
      <c r="D22">
        <v>2022</v>
      </c>
      <c r="E22" t="s">
        <v>27</v>
      </c>
      <c r="F22" t="str">
        <f t="shared" si="4"/>
        <v>Royal Challengers Bangalore</v>
      </c>
      <c r="G22" t="s">
        <v>39</v>
      </c>
      <c r="H22" t="str">
        <f t="shared" si="0"/>
        <v>Sunrisers Hyderabad</v>
      </c>
      <c r="I22" t="s">
        <v>41</v>
      </c>
      <c r="J22" t="str">
        <f t="shared" si="1"/>
        <v>Wankhede Stadium, Mumbai</v>
      </c>
      <c r="K22" t="s">
        <v>27</v>
      </c>
      <c r="L22" t="str">
        <f t="shared" si="2"/>
        <v>Royal Challengers Bangalore</v>
      </c>
      <c r="M22" t="s">
        <v>21</v>
      </c>
      <c r="N22" t="s">
        <v>22</v>
      </c>
      <c r="O22" t="s">
        <v>27</v>
      </c>
      <c r="P22" t="str">
        <f t="shared" si="3"/>
        <v>Royal Challengers Bangalore</v>
      </c>
      <c r="Q22" t="str">
        <f>IF(Table1[[#This Row],[TossWinner]]=Table1[[#This Row],[WinningTeam]],"Yes","No")</f>
        <v>Yes</v>
      </c>
      <c r="R22" t="s">
        <v>34</v>
      </c>
      <c r="S22">
        <v>67</v>
      </c>
      <c r="T22" t="str">
        <f t="shared" si="5"/>
        <v>Won By 67 Runs</v>
      </c>
      <c r="U22" t="s">
        <v>24</v>
      </c>
      <c r="V22" t="s">
        <v>66</v>
      </c>
      <c r="W22">
        <f>IF(Table1[[#This Row],[WonBy]]="Wickets",Table1[[#This Row],[Margin]],0)</f>
        <v>0</v>
      </c>
      <c r="AA22" s="4" t="s">
        <v>292</v>
      </c>
      <c r="AB22" t="s">
        <v>43</v>
      </c>
    </row>
    <row r="23" spans="1:28" x14ac:dyDescent="0.25">
      <c r="A23">
        <v>1304099</v>
      </c>
      <c r="B23" t="s">
        <v>58</v>
      </c>
      <c r="C23" s="1">
        <v>44688</v>
      </c>
      <c r="D23">
        <v>2022</v>
      </c>
      <c r="E23" t="s">
        <v>32</v>
      </c>
      <c r="F23" t="str">
        <f t="shared" si="4"/>
        <v>Lucknow Super Giants</v>
      </c>
      <c r="G23" t="s">
        <v>51</v>
      </c>
      <c r="H23" t="str">
        <f t="shared" si="0"/>
        <v>Kolkata Knight Riders</v>
      </c>
      <c r="I23" t="s">
        <v>59</v>
      </c>
      <c r="J23" t="str">
        <f t="shared" si="1"/>
        <v>Maharashtra Cricket Association Stadium, Pune</v>
      </c>
      <c r="K23" t="s">
        <v>51</v>
      </c>
      <c r="L23" t="str">
        <f t="shared" si="2"/>
        <v>Kolkata Knight Riders</v>
      </c>
      <c r="M23" t="s">
        <v>28</v>
      </c>
      <c r="N23" t="s">
        <v>22</v>
      </c>
      <c r="O23" t="s">
        <v>32</v>
      </c>
      <c r="P23" t="str">
        <f t="shared" si="3"/>
        <v>Lucknow Super Giants</v>
      </c>
      <c r="Q23" t="str">
        <f>IF(Table1[[#This Row],[TossWinner]]=Table1[[#This Row],[WinningTeam]],"Yes","No")</f>
        <v>No</v>
      </c>
      <c r="R23" t="s">
        <v>34</v>
      </c>
      <c r="S23">
        <v>75</v>
      </c>
      <c r="T23" t="str">
        <f t="shared" si="5"/>
        <v>Won By 75 Runs</v>
      </c>
      <c r="U23" t="s">
        <v>24</v>
      </c>
      <c r="V23" t="s">
        <v>67</v>
      </c>
      <c r="W23">
        <f>IF(Table1[[#This Row],[WonBy]]="Wickets",Table1[[#This Row],[Margin]],0)</f>
        <v>0</v>
      </c>
      <c r="Z23" t="s">
        <v>427</v>
      </c>
      <c r="AA23" s="4" t="s">
        <v>43</v>
      </c>
      <c r="AB23" t="s">
        <v>43</v>
      </c>
    </row>
    <row r="24" spans="1:28" x14ac:dyDescent="0.25">
      <c r="A24">
        <v>1304098</v>
      </c>
      <c r="B24" t="s">
        <v>38</v>
      </c>
      <c r="C24" s="1">
        <v>44688</v>
      </c>
      <c r="D24">
        <v>2022</v>
      </c>
      <c r="E24" t="s">
        <v>40</v>
      </c>
      <c r="F24" t="str">
        <f t="shared" si="4"/>
        <v>Punjab Kings</v>
      </c>
      <c r="G24" t="s">
        <v>18</v>
      </c>
      <c r="H24" t="str">
        <f t="shared" si="0"/>
        <v>Rajasthan Royals</v>
      </c>
      <c r="I24" t="s">
        <v>41</v>
      </c>
      <c r="J24" t="str">
        <f t="shared" si="1"/>
        <v>Wankhede Stadium, Mumbai</v>
      </c>
      <c r="K24" t="s">
        <v>40</v>
      </c>
      <c r="L24" t="str">
        <f t="shared" si="2"/>
        <v>Punjab Kings</v>
      </c>
      <c r="M24" t="s">
        <v>21</v>
      </c>
      <c r="N24" t="s">
        <v>22</v>
      </c>
      <c r="O24" t="s">
        <v>18</v>
      </c>
      <c r="P24" t="str">
        <f t="shared" si="3"/>
        <v>Rajasthan Royals</v>
      </c>
      <c r="Q24" t="str">
        <f>IF(Table1[[#This Row],[TossWinner]]=Table1[[#This Row],[WinningTeam]],"Yes","No")</f>
        <v>No</v>
      </c>
      <c r="R24" t="s">
        <v>23</v>
      </c>
      <c r="S24">
        <v>6</v>
      </c>
      <c r="T24" t="str">
        <f t="shared" si="5"/>
        <v>Won By 6 Wickets</v>
      </c>
      <c r="U24" t="s">
        <v>24</v>
      </c>
      <c r="V24" t="s">
        <v>68</v>
      </c>
      <c r="W24">
        <f>IF(Table1[[#This Row],[WonBy]]="Wickets",Table1[[#This Row],[Margin]],0)</f>
        <v>6</v>
      </c>
      <c r="AA24" s="4" t="s">
        <v>191</v>
      </c>
      <c r="AB24" t="s">
        <v>43</v>
      </c>
    </row>
    <row r="25" spans="1:28" x14ac:dyDescent="0.25">
      <c r="A25">
        <v>1304097</v>
      </c>
      <c r="B25" t="s">
        <v>38</v>
      </c>
      <c r="C25" s="1">
        <v>44687</v>
      </c>
      <c r="D25">
        <v>2022</v>
      </c>
      <c r="E25" t="s">
        <v>44</v>
      </c>
      <c r="F25" t="str">
        <f t="shared" si="4"/>
        <v>Mumbai Indians</v>
      </c>
      <c r="G25" t="s">
        <v>19</v>
      </c>
      <c r="H25" t="str">
        <f t="shared" si="0"/>
        <v>Gujarat Titans</v>
      </c>
      <c r="I25" t="s">
        <v>47</v>
      </c>
      <c r="J25" t="str">
        <f t="shared" si="1"/>
        <v>Brabourne Stadium, Mumbai</v>
      </c>
      <c r="K25" t="s">
        <v>19</v>
      </c>
      <c r="L25" t="str">
        <f t="shared" si="2"/>
        <v>Gujarat Titans</v>
      </c>
      <c r="M25" t="s">
        <v>28</v>
      </c>
      <c r="N25" t="s">
        <v>22</v>
      </c>
      <c r="O25" t="s">
        <v>44</v>
      </c>
      <c r="P25" t="str">
        <f t="shared" si="3"/>
        <v>Mumbai Indians</v>
      </c>
      <c r="Q25" t="str">
        <f>IF(Table1[[#This Row],[TossWinner]]=Table1[[#This Row],[WinningTeam]],"Yes","No")</f>
        <v>No</v>
      </c>
      <c r="R25" t="s">
        <v>34</v>
      </c>
      <c r="S25">
        <v>5</v>
      </c>
      <c r="T25" t="str">
        <f t="shared" si="5"/>
        <v>Won By 5 Runs</v>
      </c>
      <c r="U25" t="s">
        <v>24</v>
      </c>
      <c r="V25" t="s">
        <v>69</v>
      </c>
      <c r="W25">
        <f>IF(Table1[[#This Row],[WonBy]]="Wickets",Table1[[#This Row],[Margin]],0)</f>
        <v>0</v>
      </c>
      <c r="Z25" t="str">
        <f>"Total Venue = "&amp;COUNTA(Y43:Y91)</f>
        <v>Total Venue = 0</v>
      </c>
      <c r="AA25" s="4" t="s">
        <v>19</v>
      </c>
      <c r="AB25" s="4" t="s">
        <v>19</v>
      </c>
    </row>
    <row r="26" spans="1:28" x14ac:dyDescent="0.25">
      <c r="A26">
        <v>1304096</v>
      </c>
      <c r="B26" t="s">
        <v>38</v>
      </c>
      <c r="C26" s="1">
        <v>44686</v>
      </c>
      <c r="D26">
        <v>2022</v>
      </c>
      <c r="E26" t="s">
        <v>43</v>
      </c>
      <c r="F26" t="str">
        <f t="shared" si="4"/>
        <v>Delhi Capitals</v>
      </c>
      <c r="G26" t="s">
        <v>39</v>
      </c>
      <c r="H26" t="str">
        <f t="shared" si="0"/>
        <v>Sunrisers Hyderabad</v>
      </c>
      <c r="I26" t="s">
        <v>47</v>
      </c>
      <c r="J26" t="str">
        <f t="shared" si="1"/>
        <v>Brabourne Stadium, Mumbai</v>
      </c>
      <c r="K26" t="s">
        <v>39</v>
      </c>
      <c r="L26" t="str">
        <f t="shared" si="2"/>
        <v>Sunrisers Hyderabad</v>
      </c>
      <c r="M26" t="s">
        <v>28</v>
      </c>
      <c r="N26" t="s">
        <v>22</v>
      </c>
      <c r="O26" t="s">
        <v>43</v>
      </c>
      <c r="P26" t="str">
        <f t="shared" si="3"/>
        <v>Delhi Capitals</v>
      </c>
      <c r="Q26" t="str">
        <f>IF(Table1[[#This Row],[TossWinner]]=Table1[[#This Row],[WinningTeam]],"Yes","No")</f>
        <v>No</v>
      </c>
      <c r="R26" t="s">
        <v>34</v>
      </c>
      <c r="S26">
        <v>21</v>
      </c>
      <c r="T26" t="str">
        <f t="shared" si="5"/>
        <v>Won By 21 Runs</v>
      </c>
      <c r="U26" t="s">
        <v>24</v>
      </c>
      <c r="V26" t="s">
        <v>70</v>
      </c>
      <c r="W26">
        <f>IF(Table1[[#This Row],[WonBy]]="Wickets",Table1[[#This Row],[Margin]],0)</f>
        <v>0</v>
      </c>
      <c r="AA26" s="4" t="s">
        <v>210</v>
      </c>
      <c r="AB26" s="4" t="s">
        <v>19</v>
      </c>
    </row>
    <row r="27" spans="1:28" x14ac:dyDescent="0.25">
      <c r="A27">
        <v>1304095</v>
      </c>
      <c r="B27" t="s">
        <v>58</v>
      </c>
      <c r="C27" s="1">
        <v>44685</v>
      </c>
      <c r="D27">
        <v>2022</v>
      </c>
      <c r="E27" t="s">
        <v>27</v>
      </c>
      <c r="F27" t="str">
        <f t="shared" si="4"/>
        <v>Royal Challengers Bangalore</v>
      </c>
      <c r="G27" t="s">
        <v>46</v>
      </c>
      <c r="H27" t="str">
        <f t="shared" si="0"/>
        <v>Chennai Super Kings</v>
      </c>
      <c r="I27" t="s">
        <v>59</v>
      </c>
      <c r="J27" t="str">
        <f t="shared" si="1"/>
        <v>Maharashtra Cricket Association Stadium, Pune</v>
      </c>
      <c r="K27" t="s">
        <v>46</v>
      </c>
      <c r="L27" t="str">
        <f t="shared" si="2"/>
        <v>Chennai Super Kings</v>
      </c>
      <c r="M27" t="s">
        <v>28</v>
      </c>
      <c r="N27" t="s">
        <v>22</v>
      </c>
      <c r="O27" t="s">
        <v>27</v>
      </c>
      <c r="P27" t="str">
        <f t="shared" si="3"/>
        <v>Royal Challengers Bangalore</v>
      </c>
      <c r="Q27" t="str">
        <f>IF(Table1[[#This Row],[TossWinner]]=Table1[[#This Row],[WinningTeam]],"Yes","No")</f>
        <v>No</v>
      </c>
      <c r="R27" t="s">
        <v>34</v>
      </c>
      <c r="S27">
        <v>13</v>
      </c>
      <c r="T27" t="str">
        <f t="shared" si="5"/>
        <v>Won By 13 Runs</v>
      </c>
      <c r="U27" t="s">
        <v>24</v>
      </c>
      <c r="V27" t="s">
        <v>71</v>
      </c>
      <c r="W27">
        <f>IF(Table1[[#This Row],[WonBy]]="Wickets",Table1[[#This Row],[Margin]],0)</f>
        <v>0</v>
      </c>
      <c r="AA27" s="4" t="s">
        <v>40</v>
      </c>
      <c r="AB27" s="4" t="s">
        <v>40</v>
      </c>
    </row>
    <row r="28" spans="1:28" x14ac:dyDescent="0.25">
      <c r="A28">
        <v>1304094</v>
      </c>
      <c r="B28" t="s">
        <v>50</v>
      </c>
      <c r="C28" s="1">
        <v>44684</v>
      </c>
      <c r="D28">
        <v>2022</v>
      </c>
      <c r="E28" t="s">
        <v>19</v>
      </c>
      <c r="F28" t="str">
        <f t="shared" si="4"/>
        <v>Gujarat Titans</v>
      </c>
      <c r="G28" t="s">
        <v>40</v>
      </c>
      <c r="H28" t="str">
        <f t="shared" si="0"/>
        <v>Punjab Kings</v>
      </c>
      <c r="I28" t="s">
        <v>52</v>
      </c>
      <c r="J28" t="str">
        <f t="shared" si="1"/>
        <v>Dr DY Patil Sports Academy, Mumbai</v>
      </c>
      <c r="K28" t="s">
        <v>19</v>
      </c>
      <c r="L28" t="str">
        <f t="shared" si="2"/>
        <v>Gujarat Titans</v>
      </c>
      <c r="M28" t="s">
        <v>21</v>
      </c>
      <c r="N28" t="s">
        <v>22</v>
      </c>
      <c r="O28" t="s">
        <v>40</v>
      </c>
      <c r="P28" t="str">
        <f t="shared" si="3"/>
        <v>Punjab Kings</v>
      </c>
      <c r="Q28" t="str">
        <f>IF(Table1[[#This Row],[TossWinner]]=Table1[[#This Row],[WinningTeam]],"Yes","No")</f>
        <v>No</v>
      </c>
      <c r="R28" t="s">
        <v>23</v>
      </c>
      <c r="S28">
        <v>8</v>
      </c>
      <c r="T28" t="str">
        <f t="shared" si="5"/>
        <v>Won By 8 Wickets</v>
      </c>
      <c r="U28" t="s">
        <v>24</v>
      </c>
      <c r="V28" t="s">
        <v>72</v>
      </c>
      <c r="W28">
        <f>IF(Table1[[#This Row],[WonBy]]="Wickets",Table1[[#This Row],[Margin]],0)</f>
        <v>8</v>
      </c>
      <c r="AA28" s="4" t="s">
        <v>147</v>
      </c>
      <c r="AB28" s="4" t="s">
        <v>40</v>
      </c>
    </row>
    <row r="29" spans="1:28" x14ac:dyDescent="0.25">
      <c r="A29">
        <v>1304093</v>
      </c>
      <c r="B29" t="s">
        <v>38</v>
      </c>
      <c r="C29" s="1">
        <v>44683</v>
      </c>
      <c r="D29">
        <v>2022</v>
      </c>
      <c r="E29" t="s">
        <v>18</v>
      </c>
      <c r="F29" t="str">
        <f t="shared" si="4"/>
        <v>Rajasthan Royals</v>
      </c>
      <c r="G29" t="s">
        <v>51</v>
      </c>
      <c r="H29" t="str">
        <f t="shared" si="0"/>
        <v>Kolkata Knight Riders</v>
      </c>
      <c r="I29" t="s">
        <v>41</v>
      </c>
      <c r="J29" t="str">
        <f t="shared" si="1"/>
        <v>Wankhede Stadium, Mumbai</v>
      </c>
      <c r="K29" t="s">
        <v>51</v>
      </c>
      <c r="L29" t="str">
        <f t="shared" si="2"/>
        <v>Kolkata Knight Riders</v>
      </c>
      <c r="M29" t="s">
        <v>28</v>
      </c>
      <c r="N29" t="s">
        <v>22</v>
      </c>
      <c r="O29" t="s">
        <v>51</v>
      </c>
      <c r="P29" t="str">
        <f t="shared" si="3"/>
        <v>Kolkata Knight Riders</v>
      </c>
      <c r="Q29" t="str">
        <f>IF(Table1[[#This Row],[TossWinner]]=Table1[[#This Row],[WinningTeam]],"Yes","No")</f>
        <v>Yes</v>
      </c>
      <c r="R29" t="s">
        <v>23</v>
      </c>
      <c r="S29">
        <v>7</v>
      </c>
      <c r="T29" t="str">
        <f t="shared" si="5"/>
        <v>Won By 7 Wickets</v>
      </c>
      <c r="U29" t="s">
        <v>24</v>
      </c>
      <c r="V29" t="s">
        <v>73</v>
      </c>
      <c r="W29">
        <f>IF(Table1[[#This Row],[WonBy]]="Wickets",Table1[[#This Row],[Margin]],0)</f>
        <v>7</v>
      </c>
      <c r="AA29" s="4" t="s">
        <v>235</v>
      </c>
      <c r="AB29" s="4" t="s">
        <v>235</v>
      </c>
    </row>
    <row r="30" spans="1:28" x14ac:dyDescent="0.25">
      <c r="A30">
        <v>1304092</v>
      </c>
      <c r="B30" t="s">
        <v>58</v>
      </c>
      <c r="C30" s="1">
        <v>44682</v>
      </c>
      <c r="D30">
        <v>2022</v>
      </c>
      <c r="E30" t="s">
        <v>46</v>
      </c>
      <c r="F30" t="str">
        <f t="shared" si="4"/>
        <v>Chennai Super Kings</v>
      </c>
      <c r="G30" t="s">
        <v>39</v>
      </c>
      <c r="H30" t="str">
        <f t="shared" si="0"/>
        <v>Sunrisers Hyderabad</v>
      </c>
      <c r="I30" t="s">
        <v>59</v>
      </c>
      <c r="J30" t="str">
        <f t="shared" si="1"/>
        <v>Maharashtra Cricket Association Stadium, Pune</v>
      </c>
      <c r="K30" t="s">
        <v>39</v>
      </c>
      <c r="L30" t="str">
        <f t="shared" si="2"/>
        <v>Sunrisers Hyderabad</v>
      </c>
      <c r="M30" t="s">
        <v>28</v>
      </c>
      <c r="N30" t="s">
        <v>22</v>
      </c>
      <c r="O30" t="s">
        <v>46</v>
      </c>
      <c r="P30" t="str">
        <f t="shared" si="3"/>
        <v>Chennai Super Kings</v>
      </c>
      <c r="Q30" t="str">
        <f>IF(Table1[[#This Row],[TossWinner]]=Table1[[#This Row],[WinningTeam]],"Yes","No")</f>
        <v>No</v>
      </c>
      <c r="R30" t="s">
        <v>34</v>
      </c>
      <c r="S30">
        <v>13</v>
      </c>
      <c r="T30" t="str">
        <f t="shared" si="5"/>
        <v>Won By 13 Runs</v>
      </c>
      <c r="U30" t="s">
        <v>24</v>
      </c>
      <c r="V30" t="s">
        <v>74</v>
      </c>
      <c r="W30">
        <f>IF(Table1[[#This Row],[WonBy]]="Wickets",Table1[[#This Row],[Margin]],0)</f>
        <v>0</v>
      </c>
      <c r="AA30" s="4" t="s">
        <v>202</v>
      </c>
      <c r="AB30" s="4" t="s">
        <v>235</v>
      </c>
    </row>
    <row r="31" spans="1:28" x14ac:dyDescent="0.25">
      <c r="A31">
        <v>1304091</v>
      </c>
      <c r="B31" t="s">
        <v>38</v>
      </c>
      <c r="C31" s="1">
        <v>44682</v>
      </c>
      <c r="D31">
        <v>2022</v>
      </c>
      <c r="E31" t="s">
        <v>32</v>
      </c>
      <c r="F31" t="str">
        <f t="shared" si="4"/>
        <v>Lucknow Super Giants</v>
      </c>
      <c r="G31" t="s">
        <v>43</v>
      </c>
      <c r="H31" t="str">
        <f t="shared" si="0"/>
        <v>Delhi Capitals</v>
      </c>
      <c r="I31" t="s">
        <v>41</v>
      </c>
      <c r="J31" t="str">
        <f t="shared" si="1"/>
        <v>Wankhede Stadium, Mumbai</v>
      </c>
      <c r="K31" t="s">
        <v>32</v>
      </c>
      <c r="L31" t="str">
        <f t="shared" si="2"/>
        <v>Lucknow Super Giants</v>
      </c>
      <c r="M31" t="s">
        <v>21</v>
      </c>
      <c r="N31" t="s">
        <v>22</v>
      </c>
      <c r="O31" t="s">
        <v>32</v>
      </c>
      <c r="P31" t="str">
        <f t="shared" si="3"/>
        <v>Lucknow Super Giants</v>
      </c>
      <c r="Q31" t="str">
        <f>IF(Table1[[#This Row],[TossWinner]]=Table1[[#This Row],[WinningTeam]],"Yes","No")</f>
        <v>Yes</v>
      </c>
      <c r="R31" t="s">
        <v>34</v>
      </c>
      <c r="S31">
        <v>6</v>
      </c>
      <c r="T31" t="str">
        <f t="shared" si="5"/>
        <v>Won By 6 Runs</v>
      </c>
      <c r="U31" t="s">
        <v>24</v>
      </c>
      <c r="V31" t="s">
        <v>75</v>
      </c>
      <c r="W31">
        <f>IF(Table1[[#This Row],[WonBy]]="Wickets",Table1[[#This Row],[Margin]],0)</f>
        <v>0</v>
      </c>
      <c r="AA31" s="4" t="s">
        <v>272</v>
      </c>
      <c r="AB31" s="4" t="s">
        <v>235</v>
      </c>
    </row>
    <row r="32" spans="1:28" x14ac:dyDescent="0.25">
      <c r="A32">
        <v>1304090</v>
      </c>
      <c r="B32" t="s">
        <v>50</v>
      </c>
      <c r="C32" s="1">
        <v>44681</v>
      </c>
      <c r="D32">
        <v>2022</v>
      </c>
      <c r="E32" t="s">
        <v>18</v>
      </c>
      <c r="F32" t="str">
        <f t="shared" si="4"/>
        <v>Rajasthan Royals</v>
      </c>
      <c r="G32" t="s">
        <v>44</v>
      </c>
      <c r="H32" t="str">
        <f t="shared" si="0"/>
        <v>Mumbai Indians</v>
      </c>
      <c r="I32" t="s">
        <v>52</v>
      </c>
      <c r="J32" t="str">
        <f t="shared" si="1"/>
        <v>Dr DY Patil Sports Academy, Mumbai</v>
      </c>
      <c r="K32" t="s">
        <v>44</v>
      </c>
      <c r="L32" t="str">
        <f t="shared" si="2"/>
        <v>Mumbai Indians</v>
      </c>
      <c r="M32" t="s">
        <v>28</v>
      </c>
      <c r="N32" t="s">
        <v>22</v>
      </c>
      <c r="O32" t="s">
        <v>44</v>
      </c>
      <c r="P32" t="str">
        <f t="shared" si="3"/>
        <v>Mumbai Indians</v>
      </c>
      <c r="Q32" t="str">
        <f>IF(Table1[[#This Row],[TossWinner]]=Table1[[#This Row],[WinningTeam]],"Yes","No")</f>
        <v>Yes</v>
      </c>
      <c r="R32" t="s">
        <v>23</v>
      </c>
      <c r="S32">
        <v>5</v>
      </c>
      <c r="T32" t="str">
        <f t="shared" si="5"/>
        <v>Won By 5 Wickets</v>
      </c>
      <c r="U32" t="s">
        <v>24</v>
      </c>
      <c r="V32" t="s">
        <v>76</v>
      </c>
      <c r="W32">
        <f>IF(Table1[[#This Row],[WonBy]]="Wickets",Table1[[#This Row],[Margin]],0)</f>
        <v>5</v>
      </c>
      <c r="AA32" s="4" t="s">
        <v>235</v>
      </c>
      <c r="AB32" s="4" t="s">
        <v>235</v>
      </c>
    </row>
    <row r="33" spans="1:27" x14ac:dyDescent="0.25">
      <c r="A33">
        <v>1304089</v>
      </c>
      <c r="B33" t="s">
        <v>38</v>
      </c>
      <c r="C33" s="1">
        <v>44681</v>
      </c>
      <c r="D33">
        <v>2022</v>
      </c>
      <c r="E33" t="s">
        <v>27</v>
      </c>
      <c r="F33" t="str">
        <f t="shared" si="4"/>
        <v>Royal Challengers Bangalore</v>
      </c>
      <c r="G33" t="s">
        <v>19</v>
      </c>
      <c r="H33" t="str">
        <f t="shared" si="0"/>
        <v>Gujarat Titans</v>
      </c>
      <c r="I33" t="s">
        <v>47</v>
      </c>
      <c r="J33" t="str">
        <f t="shared" si="1"/>
        <v>Brabourne Stadium, Mumbai</v>
      </c>
      <c r="K33" t="s">
        <v>27</v>
      </c>
      <c r="L33" t="str">
        <f t="shared" si="2"/>
        <v>Royal Challengers Bangalore</v>
      </c>
      <c r="M33" t="s">
        <v>21</v>
      </c>
      <c r="N33" t="s">
        <v>22</v>
      </c>
      <c r="O33" t="s">
        <v>19</v>
      </c>
      <c r="P33" t="str">
        <f t="shared" si="3"/>
        <v>Gujarat Titans</v>
      </c>
      <c r="Q33" t="str">
        <f>IF(Table1[[#This Row],[TossWinner]]=Table1[[#This Row],[WinningTeam]],"Yes","No")</f>
        <v>No</v>
      </c>
      <c r="R33" t="s">
        <v>23</v>
      </c>
      <c r="S33">
        <v>6</v>
      </c>
      <c r="T33" t="str">
        <f t="shared" si="5"/>
        <v>Won By 6 Wickets</v>
      </c>
      <c r="U33" t="s">
        <v>24</v>
      </c>
      <c r="V33" t="s">
        <v>77</v>
      </c>
      <c r="W33">
        <f>IF(Table1[[#This Row],[WonBy]]="Wickets",Table1[[#This Row],[Margin]],0)</f>
        <v>6</v>
      </c>
      <c r="Z33" s="6" t="str">
        <f>"Toss Impact %                                                                                                            " &amp; TEXT(COUNTIF(Q:Q,"Yes")/COUNTA(Q:Q),"0.00%")</f>
        <v>Toss Impact %                                                                                                            51.42%</v>
      </c>
    </row>
    <row r="34" spans="1:27" x14ac:dyDescent="0.25">
      <c r="A34">
        <v>1304088</v>
      </c>
      <c r="B34" t="s">
        <v>58</v>
      </c>
      <c r="C34" s="1">
        <v>44680</v>
      </c>
      <c r="D34">
        <v>2022</v>
      </c>
      <c r="E34" t="s">
        <v>32</v>
      </c>
      <c r="F34" t="str">
        <f t="shared" si="4"/>
        <v>Lucknow Super Giants</v>
      </c>
      <c r="G34" t="s">
        <v>40</v>
      </c>
      <c r="H34" t="str">
        <f t="shared" si="0"/>
        <v>Punjab Kings</v>
      </c>
      <c r="I34" t="s">
        <v>59</v>
      </c>
      <c r="J34" t="str">
        <f t="shared" si="1"/>
        <v>Maharashtra Cricket Association Stadium, Pune</v>
      </c>
      <c r="K34" t="s">
        <v>40</v>
      </c>
      <c r="L34" t="str">
        <f t="shared" si="2"/>
        <v>Punjab Kings</v>
      </c>
      <c r="M34" t="s">
        <v>28</v>
      </c>
      <c r="N34" t="s">
        <v>22</v>
      </c>
      <c r="O34" t="s">
        <v>32</v>
      </c>
      <c r="P34" t="str">
        <f t="shared" si="3"/>
        <v>Lucknow Super Giants</v>
      </c>
      <c r="Q34" t="str">
        <f>IF(Table1[[#This Row],[TossWinner]]=Table1[[#This Row],[WinningTeam]],"Yes","No")</f>
        <v>No</v>
      </c>
      <c r="R34" t="s">
        <v>34</v>
      </c>
      <c r="S34">
        <v>20</v>
      </c>
      <c r="T34" t="str">
        <f t="shared" si="5"/>
        <v>Won By 20 Runs</v>
      </c>
      <c r="U34" t="s">
        <v>24</v>
      </c>
      <c r="V34" t="s">
        <v>78</v>
      </c>
      <c r="W34">
        <f>IF(Table1[[#This Row],[WonBy]]="Wickets",Table1[[#This Row],[Margin]],0)</f>
        <v>0</v>
      </c>
    </row>
    <row r="35" spans="1:27" x14ac:dyDescent="0.25">
      <c r="A35">
        <v>1304087</v>
      </c>
      <c r="B35" t="s">
        <v>38</v>
      </c>
      <c r="C35" s="1">
        <v>44679</v>
      </c>
      <c r="D35">
        <v>2022</v>
      </c>
      <c r="E35" t="s">
        <v>51</v>
      </c>
      <c r="F35" t="str">
        <f t="shared" si="4"/>
        <v>Kolkata Knight Riders</v>
      </c>
      <c r="G35" t="s">
        <v>43</v>
      </c>
      <c r="H35" t="str">
        <f t="shared" si="0"/>
        <v>Delhi Capitals</v>
      </c>
      <c r="I35" t="s">
        <v>41</v>
      </c>
      <c r="J35" t="str">
        <f t="shared" si="1"/>
        <v>Wankhede Stadium, Mumbai</v>
      </c>
      <c r="K35" t="s">
        <v>43</v>
      </c>
      <c r="L35" t="str">
        <f t="shared" si="2"/>
        <v>Delhi Capitals</v>
      </c>
      <c r="M35" t="s">
        <v>28</v>
      </c>
      <c r="N35" t="s">
        <v>22</v>
      </c>
      <c r="O35" t="s">
        <v>43</v>
      </c>
      <c r="P35" t="str">
        <f t="shared" si="3"/>
        <v>Delhi Capitals</v>
      </c>
      <c r="Q35" t="str">
        <f>IF(Table1[[#This Row],[TossWinner]]=Table1[[#This Row],[WinningTeam]],"Yes","No")</f>
        <v>Yes</v>
      </c>
      <c r="R35" t="s">
        <v>23</v>
      </c>
      <c r="S35">
        <v>4</v>
      </c>
      <c r="T35" t="str">
        <f t="shared" si="5"/>
        <v>Won By 4 Wickets</v>
      </c>
      <c r="U35" t="s">
        <v>24</v>
      </c>
      <c r="V35" t="s">
        <v>79</v>
      </c>
      <c r="W35">
        <f>IF(Table1[[#This Row],[WonBy]]="Wickets",Table1[[#This Row],[Margin]],0)</f>
        <v>4</v>
      </c>
    </row>
    <row r="36" spans="1:27" x14ac:dyDescent="0.25">
      <c r="A36">
        <v>1304086</v>
      </c>
      <c r="B36" t="s">
        <v>38</v>
      </c>
      <c r="C36" s="1">
        <v>44678</v>
      </c>
      <c r="D36">
        <v>2022</v>
      </c>
      <c r="E36" t="s">
        <v>39</v>
      </c>
      <c r="F36" t="str">
        <f t="shared" si="4"/>
        <v>Sunrisers Hyderabad</v>
      </c>
      <c r="G36" t="s">
        <v>19</v>
      </c>
      <c r="H36" t="str">
        <f t="shared" si="0"/>
        <v>Gujarat Titans</v>
      </c>
      <c r="I36" t="s">
        <v>41</v>
      </c>
      <c r="J36" t="str">
        <f t="shared" si="1"/>
        <v>Wankhede Stadium, Mumbai</v>
      </c>
      <c r="K36" t="s">
        <v>19</v>
      </c>
      <c r="L36" t="str">
        <f t="shared" si="2"/>
        <v>Gujarat Titans</v>
      </c>
      <c r="M36" t="s">
        <v>28</v>
      </c>
      <c r="N36" t="s">
        <v>22</v>
      </c>
      <c r="O36" t="s">
        <v>19</v>
      </c>
      <c r="P36" t="str">
        <f t="shared" si="3"/>
        <v>Gujarat Titans</v>
      </c>
      <c r="Q36" t="str">
        <f>IF(Table1[[#This Row],[TossWinner]]=Table1[[#This Row],[WinningTeam]],"Yes","No")</f>
        <v>Yes</v>
      </c>
      <c r="R36" t="s">
        <v>23</v>
      </c>
      <c r="S36">
        <v>5</v>
      </c>
      <c r="T36" t="str">
        <f t="shared" si="5"/>
        <v>Won By 5 Wickets</v>
      </c>
      <c r="U36" t="s">
        <v>24</v>
      </c>
      <c r="V36" t="s">
        <v>80</v>
      </c>
      <c r="W36">
        <f>IF(Table1[[#This Row],[WonBy]]="Wickets",Table1[[#This Row],[Margin]],0)</f>
        <v>5</v>
      </c>
    </row>
    <row r="37" spans="1:27" x14ac:dyDescent="0.25">
      <c r="A37">
        <v>1304085</v>
      </c>
      <c r="B37" t="s">
        <v>58</v>
      </c>
      <c r="C37" s="1">
        <v>44677</v>
      </c>
      <c r="D37">
        <v>2022</v>
      </c>
      <c r="E37" t="s">
        <v>18</v>
      </c>
      <c r="F37" t="str">
        <f t="shared" si="4"/>
        <v>Rajasthan Royals</v>
      </c>
      <c r="G37" t="s">
        <v>27</v>
      </c>
      <c r="H37" t="str">
        <f t="shared" si="0"/>
        <v>Royal Challengers Bangalore</v>
      </c>
      <c r="I37" t="s">
        <v>59</v>
      </c>
      <c r="J37" t="str">
        <f t="shared" si="1"/>
        <v>Maharashtra Cricket Association Stadium, Pune</v>
      </c>
      <c r="K37" t="s">
        <v>27</v>
      </c>
      <c r="L37" t="str">
        <f t="shared" si="2"/>
        <v>Royal Challengers Bangalore</v>
      </c>
      <c r="M37" t="s">
        <v>28</v>
      </c>
      <c r="N37" t="s">
        <v>22</v>
      </c>
      <c r="O37" t="s">
        <v>18</v>
      </c>
      <c r="P37" t="str">
        <f t="shared" si="3"/>
        <v>Rajasthan Royals</v>
      </c>
      <c r="Q37" t="str">
        <f>IF(Table1[[#This Row],[TossWinner]]=Table1[[#This Row],[WinningTeam]],"Yes","No")</f>
        <v>No</v>
      </c>
      <c r="R37" t="s">
        <v>34</v>
      </c>
      <c r="S37">
        <v>29</v>
      </c>
      <c r="T37" t="str">
        <f t="shared" si="5"/>
        <v>Won By 29 Runs</v>
      </c>
      <c r="U37" t="s">
        <v>24</v>
      </c>
      <c r="V37" t="s">
        <v>81</v>
      </c>
      <c r="W37">
        <f>IF(Table1[[#This Row],[WonBy]]="Wickets",Table1[[#This Row],[Margin]],0)</f>
        <v>0</v>
      </c>
    </row>
    <row r="38" spans="1:27" x14ac:dyDescent="0.25">
      <c r="A38">
        <v>1304084</v>
      </c>
      <c r="B38" t="s">
        <v>38</v>
      </c>
      <c r="C38" s="1">
        <v>44676</v>
      </c>
      <c r="D38">
        <v>2022</v>
      </c>
      <c r="E38" t="s">
        <v>40</v>
      </c>
      <c r="F38" t="str">
        <f t="shared" si="4"/>
        <v>Punjab Kings</v>
      </c>
      <c r="G38" t="s">
        <v>46</v>
      </c>
      <c r="H38" t="str">
        <f t="shared" si="0"/>
        <v>Chennai Super Kings</v>
      </c>
      <c r="I38" t="s">
        <v>41</v>
      </c>
      <c r="J38" t="str">
        <f t="shared" si="1"/>
        <v>Wankhede Stadium, Mumbai</v>
      </c>
      <c r="K38" t="s">
        <v>46</v>
      </c>
      <c r="L38" t="str">
        <f t="shared" si="2"/>
        <v>Chennai Super Kings</v>
      </c>
      <c r="M38" t="s">
        <v>28</v>
      </c>
      <c r="N38" t="s">
        <v>22</v>
      </c>
      <c r="O38" t="s">
        <v>40</v>
      </c>
      <c r="P38" t="str">
        <f t="shared" si="3"/>
        <v>Punjab Kings</v>
      </c>
      <c r="Q38" t="str">
        <f>IF(Table1[[#This Row],[TossWinner]]=Table1[[#This Row],[WinningTeam]],"Yes","No")</f>
        <v>No</v>
      </c>
      <c r="R38" t="s">
        <v>34</v>
      </c>
      <c r="S38">
        <v>11</v>
      </c>
      <c r="T38" t="str">
        <f t="shared" si="5"/>
        <v>Won By 11 Runs</v>
      </c>
      <c r="U38" t="s">
        <v>24</v>
      </c>
      <c r="V38" t="s">
        <v>82</v>
      </c>
      <c r="W38">
        <f>IF(Table1[[#This Row],[WonBy]]="Wickets",Table1[[#This Row],[Margin]],0)</f>
        <v>0</v>
      </c>
    </row>
    <row r="39" spans="1:27" x14ac:dyDescent="0.25">
      <c r="A39">
        <v>1304083</v>
      </c>
      <c r="B39" t="s">
        <v>38</v>
      </c>
      <c r="C39" s="1">
        <v>44675</v>
      </c>
      <c r="D39">
        <v>2022</v>
      </c>
      <c r="E39" t="s">
        <v>32</v>
      </c>
      <c r="F39" t="str">
        <f t="shared" si="4"/>
        <v>Lucknow Super Giants</v>
      </c>
      <c r="G39" t="s">
        <v>44</v>
      </c>
      <c r="H39" t="str">
        <f t="shared" si="0"/>
        <v>Mumbai Indians</v>
      </c>
      <c r="I39" t="s">
        <v>41</v>
      </c>
      <c r="J39" t="str">
        <f t="shared" si="1"/>
        <v>Wankhede Stadium, Mumbai</v>
      </c>
      <c r="K39" t="s">
        <v>44</v>
      </c>
      <c r="L39" t="str">
        <f t="shared" si="2"/>
        <v>Mumbai Indians</v>
      </c>
      <c r="M39" t="s">
        <v>28</v>
      </c>
      <c r="N39" t="s">
        <v>22</v>
      </c>
      <c r="O39" t="s">
        <v>32</v>
      </c>
      <c r="P39" t="str">
        <f t="shared" si="3"/>
        <v>Lucknow Super Giants</v>
      </c>
      <c r="Q39" t="str">
        <f>IF(Table1[[#This Row],[TossWinner]]=Table1[[#This Row],[WinningTeam]],"Yes","No")</f>
        <v>No</v>
      </c>
      <c r="R39" t="s">
        <v>34</v>
      </c>
      <c r="S39">
        <v>36</v>
      </c>
      <c r="T39" t="str">
        <f t="shared" si="5"/>
        <v>Won By 36 Runs</v>
      </c>
      <c r="U39" t="s">
        <v>24</v>
      </c>
      <c r="V39" t="s">
        <v>83</v>
      </c>
      <c r="W39">
        <f>IF(Table1[[#This Row],[WonBy]]="Wickets",Table1[[#This Row],[Margin]],0)</f>
        <v>0</v>
      </c>
    </row>
    <row r="40" spans="1:27" x14ac:dyDescent="0.25">
      <c r="A40">
        <v>1304082</v>
      </c>
      <c r="B40" t="s">
        <v>38</v>
      </c>
      <c r="C40" s="1">
        <v>44674</v>
      </c>
      <c r="D40">
        <v>2022</v>
      </c>
      <c r="E40" t="s">
        <v>27</v>
      </c>
      <c r="F40" t="str">
        <f t="shared" si="4"/>
        <v>Royal Challengers Bangalore</v>
      </c>
      <c r="G40" t="s">
        <v>39</v>
      </c>
      <c r="H40" t="str">
        <f t="shared" si="0"/>
        <v>Sunrisers Hyderabad</v>
      </c>
      <c r="I40" t="s">
        <v>47</v>
      </c>
      <c r="J40" t="str">
        <f t="shared" si="1"/>
        <v>Brabourne Stadium, Mumbai</v>
      </c>
      <c r="K40" t="s">
        <v>39</v>
      </c>
      <c r="L40" t="str">
        <f t="shared" si="2"/>
        <v>Sunrisers Hyderabad</v>
      </c>
      <c r="M40" t="s">
        <v>28</v>
      </c>
      <c r="N40" t="s">
        <v>22</v>
      </c>
      <c r="O40" t="s">
        <v>39</v>
      </c>
      <c r="P40" t="str">
        <f t="shared" si="3"/>
        <v>Sunrisers Hyderabad</v>
      </c>
      <c r="Q40" t="str">
        <f>IF(Table1[[#This Row],[TossWinner]]=Table1[[#This Row],[WinningTeam]],"Yes","No")</f>
        <v>Yes</v>
      </c>
      <c r="R40" t="s">
        <v>23</v>
      </c>
      <c r="S40">
        <v>9</v>
      </c>
      <c r="T40" t="str">
        <f t="shared" si="5"/>
        <v>Won By 9 Wickets</v>
      </c>
      <c r="U40" t="s">
        <v>24</v>
      </c>
      <c r="V40" t="s">
        <v>84</v>
      </c>
      <c r="W40">
        <f>IF(Table1[[#This Row],[WonBy]]="Wickets",Table1[[#This Row],[Margin]],0)</f>
        <v>9</v>
      </c>
    </row>
    <row r="41" spans="1:27" x14ac:dyDescent="0.25">
      <c r="A41">
        <v>1304081</v>
      </c>
      <c r="B41" t="s">
        <v>50</v>
      </c>
      <c r="C41" s="1">
        <v>44674</v>
      </c>
      <c r="D41">
        <v>2022</v>
      </c>
      <c r="E41" t="s">
        <v>19</v>
      </c>
      <c r="F41" t="str">
        <f t="shared" si="4"/>
        <v>Gujarat Titans</v>
      </c>
      <c r="G41" t="s">
        <v>51</v>
      </c>
      <c r="H41" t="str">
        <f t="shared" si="0"/>
        <v>Kolkata Knight Riders</v>
      </c>
      <c r="I41" t="s">
        <v>52</v>
      </c>
      <c r="J41" t="str">
        <f t="shared" si="1"/>
        <v>Dr DY Patil Sports Academy, Mumbai</v>
      </c>
      <c r="K41" t="s">
        <v>19</v>
      </c>
      <c r="L41" t="str">
        <f t="shared" si="2"/>
        <v>Gujarat Titans</v>
      </c>
      <c r="M41" t="s">
        <v>21</v>
      </c>
      <c r="N41" t="s">
        <v>22</v>
      </c>
      <c r="O41" t="s">
        <v>19</v>
      </c>
      <c r="P41" t="str">
        <f t="shared" si="3"/>
        <v>Gujarat Titans</v>
      </c>
      <c r="Q41" t="str">
        <f>IF(Table1[[#This Row],[TossWinner]]=Table1[[#This Row],[WinningTeam]],"Yes","No")</f>
        <v>Yes</v>
      </c>
      <c r="R41" t="s">
        <v>34</v>
      </c>
      <c r="S41">
        <v>8</v>
      </c>
      <c r="T41" t="str">
        <f t="shared" si="5"/>
        <v>Won By 8 Runs</v>
      </c>
      <c r="U41" t="s">
        <v>24</v>
      </c>
      <c r="V41" t="s">
        <v>85</v>
      </c>
      <c r="W41">
        <f>IF(Table1[[#This Row],[WonBy]]="Wickets",Table1[[#This Row],[Margin]],0)</f>
        <v>0</v>
      </c>
    </row>
    <row r="42" spans="1:27" x14ac:dyDescent="0.25">
      <c r="A42">
        <v>1304080</v>
      </c>
      <c r="B42" t="s">
        <v>38</v>
      </c>
      <c r="C42" s="1">
        <v>44673</v>
      </c>
      <c r="D42">
        <v>2022</v>
      </c>
      <c r="E42" t="s">
        <v>18</v>
      </c>
      <c r="F42" t="str">
        <f t="shared" si="4"/>
        <v>Rajasthan Royals</v>
      </c>
      <c r="G42" t="s">
        <v>43</v>
      </c>
      <c r="H42" t="str">
        <f t="shared" si="0"/>
        <v>Delhi Capitals</v>
      </c>
      <c r="I42" t="s">
        <v>41</v>
      </c>
      <c r="J42" t="str">
        <f t="shared" si="1"/>
        <v>Wankhede Stadium, Mumbai</v>
      </c>
      <c r="K42" t="s">
        <v>43</v>
      </c>
      <c r="L42" t="str">
        <f t="shared" si="2"/>
        <v>Delhi Capitals</v>
      </c>
      <c r="M42" t="s">
        <v>28</v>
      </c>
      <c r="N42" t="s">
        <v>22</v>
      </c>
      <c r="O42" t="s">
        <v>18</v>
      </c>
      <c r="P42" t="str">
        <f t="shared" si="3"/>
        <v>Rajasthan Royals</v>
      </c>
      <c r="Q42" t="str">
        <f>IF(Table1[[#This Row],[TossWinner]]=Table1[[#This Row],[WinningTeam]],"Yes","No")</f>
        <v>No</v>
      </c>
      <c r="R42" t="s">
        <v>34</v>
      </c>
      <c r="S42">
        <v>15</v>
      </c>
      <c r="T42" t="str">
        <f t="shared" si="5"/>
        <v>Won By 15 Runs</v>
      </c>
      <c r="U42" t="s">
        <v>24</v>
      </c>
      <c r="V42" t="s">
        <v>29</v>
      </c>
      <c r="W42">
        <f>IF(Table1[[#This Row],[WonBy]]="Wickets",Table1[[#This Row],[Margin]],0)</f>
        <v>0</v>
      </c>
      <c r="Z42" t="s">
        <v>434</v>
      </c>
      <c r="AA42" t="s">
        <v>435</v>
      </c>
    </row>
    <row r="43" spans="1:27" x14ac:dyDescent="0.25">
      <c r="A43">
        <v>1304079</v>
      </c>
      <c r="B43" t="s">
        <v>50</v>
      </c>
      <c r="C43" s="1">
        <v>44672</v>
      </c>
      <c r="D43">
        <v>2022</v>
      </c>
      <c r="E43" t="s">
        <v>44</v>
      </c>
      <c r="F43" t="str">
        <f t="shared" si="4"/>
        <v>Mumbai Indians</v>
      </c>
      <c r="G43" t="s">
        <v>46</v>
      </c>
      <c r="H43" t="str">
        <f t="shared" si="0"/>
        <v>Chennai Super Kings</v>
      </c>
      <c r="I43" t="s">
        <v>52</v>
      </c>
      <c r="J43" t="str">
        <f t="shared" si="1"/>
        <v>Dr DY Patil Sports Academy, Mumbai</v>
      </c>
      <c r="K43" t="s">
        <v>46</v>
      </c>
      <c r="L43" t="str">
        <f t="shared" si="2"/>
        <v>Chennai Super Kings</v>
      </c>
      <c r="M43" t="s">
        <v>28</v>
      </c>
      <c r="N43" t="s">
        <v>22</v>
      </c>
      <c r="O43" t="s">
        <v>46</v>
      </c>
      <c r="P43" t="str">
        <f t="shared" si="3"/>
        <v>Chennai Super Kings</v>
      </c>
      <c r="Q43" t="str">
        <f>IF(Table1[[#This Row],[TossWinner]]=Table1[[#This Row],[WinningTeam]],"Yes","No")</f>
        <v>Yes</v>
      </c>
      <c r="R43" t="s">
        <v>23</v>
      </c>
      <c r="S43">
        <v>3</v>
      </c>
      <c r="T43" t="str">
        <f t="shared" si="5"/>
        <v>Won By 3 Wickets</v>
      </c>
      <c r="U43" t="s">
        <v>24</v>
      </c>
      <c r="V43" t="s">
        <v>86</v>
      </c>
      <c r="W43">
        <f>IF(Table1[[#This Row],[WonBy]]="Wickets",Table1[[#This Row],[Margin]],0)</f>
        <v>3</v>
      </c>
      <c r="Z43" s="4" t="s">
        <v>171</v>
      </c>
      <c r="AA43" s="4" t="s">
        <v>128</v>
      </c>
    </row>
    <row r="44" spans="1:27" x14ac:dyDescent="0.25">
      <c r="A44">
        <v>1304078</v>
      </c>
      <c r="B44" t="s">
        <v>38</v>
      </c>
      <c r="C44" s="1">
        <v>44671</v>
      </c>
      <c r="D44">
        <v>2022</v>
      </c>
      <c r="E44" t="s">
        <v>40</v>
      </c>
      <c r="F44" t="str">
        <f t="shared" si="4"/>
        <v>Punjab Kings</v>
      </c>
      <c r="G44" t="s">
        <v>43</v>
      </c>
      <c r="H44" t="str">
        <f t="shared" si="0"/>
        <v>Delhi Capitals</v>
      </c>
      <c r="I44" t="s">
        <v>47</v>
      </c>
      <c r="J44" t="str">
        <f t="shared" si="1"/>
        <v>Brabourne Stadium, Mumbai</v>
      </c>
      <c r="K44" t="s">
        <v>43</v>
      </c>
      <c r="L44" t="str">
        <f t="shared" si="2"/>
        <v>Delhi Capitals</v>
      </c>
      <c r="M44" t="s">
        <v>28</v>
      </c>
      <c r="N44" t="s">
        <v>22</v>
      </c>
      <c r="O44" t="s">
        <v>43</v>
      </c>
      <c r="P44" t="str">
        <f t="shared" si="3"/>
        <v>Delhi Capitals</v>
      </c>
      <c r="Q44" t="str">
        <f>IF(Table1[[#This Row],[TossWinner]]=Table1[[#This Row],[WinningTeam]],"Yes","No")</f>
        <v>Yes</v>
      </c>
      <c r="R44" t="s">
        <v>23</v>
      </c>
      <c r="S44">
        <v>9</v>
      </c>
      <c r="T44" t="str">
        <f t="shared" si="5"/>
        <v>Won By 9 Wickets</v>
      </c>
      <c r="U44" t="s">
        <v>24</v>
      </c>
      <c r="V44" t="s">
        <v>79</v>
      </c>
      <c r="W44">
        <f>IF(Table1[[#This Row],[WonBy]]="Wickets",Table1[[#This Row],[Margin]],0)</f>
        <v>9</v>
      </c>
      <c r="Z44" s="4" t="s">
        <v>247</v>
      </c>
      <c r="AA44" s="4" t="s">
        <v>47</v>
      </c>
    </row>
    <row r="45" spans="1:27" x14ac:dyDescent="0.25">
      <c r="A45">
        <v>1304077</v>
      </c>
      <c r="B45" t="s">
        <v>38</v>
      </c>
      <c r="C45" s="1">
        <v>44670</v>
      </c>
      <c r="D45">
        <v>2022</v>
      </c>
      <c r="E45" t="s">
        <v>27</v>
      </c>
      <c r="F45" t="str">
        <f t="shared" si="4"/>
        <v>Royal Challengers Bangalore</v>
      </c>
      <c r="G45" t="s">
        <v>32</v>
      </c>
      <c r="H45" t="str">
        <f t="shared" si="0"/>
        <v>Lucknow Super Giants</v>
      </c>
      <c r="I45" t="s">
        <v>52</v>
      </c>
      <c r="J45" t="str">
        <f t="shared" si="1"/>
        <v>Dr DY Patil Sports Academy, Mumbai</v>
      </c>
      <c r="K45" t="s">
        <v>32</v>
      </c>
      <c r="L45" t="str">
        <f t="shared" si="2"/>
        <v>Lucknow Super Giants</v>
      </c>
      <c r="M45" t="s">
        <v>28</v>
      </c>
      <c r="N45" t="s">
        <v>22</v>
      </c>
      <c r="O45" t="s">
        <v>27</v>
      </c>
      <c r="P45" t="str">
        <f t="shared" si="3"/>
        <v>Royal Challengers Bangalore</v>
      </c>
      <c r="Q45" t="str">
        <f>IF(Table1[[#This Row],[TossWinner]]=Table1[[#This Row],[WinningTeam]],"Yes","No")</f>
        <v>No</v>
      </c>
      <c r="R45" t="s">
        <v>34</v>
      </c>
      <c r="S45">
        <v>18</v>
      </c>
      <c r="T45" t="str">
        <f t="shared" si="5"/>
        <v>Won By 18 Runs</v>
      </c>
      <c r="U45" t="s">
        <v>24</v>
      </c>
      <c r="V45" t="s">
        <v>87</v>
      </c>
      <c r="W45">
        <f>IF(Table1[[#This Row],[WonBy]]="Wickets",Table1[[#This Row],[Margin]],0)</f>
        <v>0</v>
      </c>
      <c r="Z45" s="4" t="s">
        <v>311</v>
      </c>
      <c r="AA45" s="4" t="s">
        <v>52</v>
      </c>
    </row>
    <row r="46" spans="1:27" ht="21" customHeight="1" x14ac:dyDescent="0.25">
      <c r="A46">
        <v>1304076</v>
      </c>
      <c r="B46" t="s">
        <v>38</v>
      </c>
      <c r="C46" s="1">
        <v>44669</v>
      </c>
      <c r="D46">
        <v>2022</v>
      </c>
      <c r="E46" t="s">
        <v>18</v>
      </c>
      <c r="F46" t="str">
        <f t="shared" si="4"/>
        <v>Rajasthan Royals</v>
      </c>
      <c r="G46" t="s">
        <v>51</v>
      </c>
      <c r="H46" t="str">
        <f t="shared" si="0"/>
        <v>Kolkata Knight Riders</v>
      </c>
      <c r="I46" t="s">
        <v>47</v>
      </c>
      <c r="J46" t="str">
        <f t="shared" si="1"/>
        <v>Brabourne Stadium, Mumbai</v>
      </c>
      <c r="K46" t="s">
        <v>51</v>
      </c>
      <c r="L46" t="str">
        <f t="shared" si="2"/>
        <v>Kolkata Knight Riders</v>
      </c>
      <c r="M46" t="s">
        <v>28</v>
      </c>
      <c r="N46" t="s">
        <v>22</v>
      </c>
      <c r="O46" t="s">
        <v>18</v>
      </c>
      <c r="P46" t="str">
        <f t="shared" si="3"/>
        <v>Rajasthan Royals</v>
      </c>
      <c r="Q46" t="str">
        <f>IF(Table1[[#This Row],[TossWinner]]=Table1[[#This Row],[WinningTeam]],"Yes","No")</f>
        <v>No</v>
      </c>
      <c r="R46" t="s">
        <v>34</v>
      </c>
      <c r="S46">
        <v>7</v>
      </c>
      <c r="T46" t="str">
        <f t="shared" si="5"/>
        <v>Won By 7 Runs</v>
      </c>
      <c r="U46" t="s">
        <v>24</v>
      </c>
      <c r="V46" t="s">
        <v>88</v>
      </c>
      <c r="W46">
        <f>IF(Table1[[#This Row],[WonBy]]="Wickets",Table1[[#This Row],[Margin]],0)</f>
        <v>0</v>
      </c>
      <c r="Z46" s="4" t="s">
        <v>174</v>
      </c>
      <c r="AA46" s="4" t="s">
        <v>33</v>
      </c>
    </row>
    <row r="47" spans="1:27" x14ac:dyDescent="0.25">
      <c r="A47">
        <v>1304075</v>
      </c>
      <c r="B47" t="s">
        <v>58</v>
      </c>
      <c r="C47" s="1">
        <v>44668</v>
      </c>
      <c r="D47">
        <v>2022</v>
      </c>
      <c r="E47" t="s">
        <v>46</v>
      </c>
      <c r="F47" t="str">
        <f t="shared" si="4"/>
        <v>Chennai Super Kings</v>
      </c>
      <c r="G47" t="s">
        <v>19</v>
      </c>
      <c r="H47" t="str">
        <f t="shared" si="0"/>
        <v>Gujarat Titans</v>
      </c>
      <c r="I47" t="s">
        <v>59</v>
      </c>
      <c r="J47" t="str">
        <f t="shared" si="1"/>
        <v>Maharashtra Cricket Association Stadium, Pune</v>
      </c>
      <c r="K47" t="s">
        <v>19</v>
      </c>
      <c r="L47" t="str">
        <f t="shared" si="2"/>
        <v>Gujarat Titans</v>
      </c>
      <c r="M47" t="s">
        <v>28</v>
      </c>
      <c r="N47" t="s">
        <v>22</v>
      </c>
      <c r="O47" t="s">
        <v>19</v>
      </c>
      <c r="P47" t="str">
        <f t="shared" si="3"/>
        <v>Gujarat Titans</v>
      </c>
      <c r="Q47" t="str">
        <f>IF(Table1[[#This Row],[TossWinner]]=Table1[[#This Row],[WinningTeam]],"Yes","No")</f>
        <v>Yes</v>
      </c>
      <c r="R47" t="s">
        <v>23</v>
      </c>
      <c r="S47">
        <v>3</v>
      </c>
      <c r="T47" t="str">
        <f t="shared" si="5"/>
        <v>Won By 3 Wickets</v>
      </c>
      <c r="U47" t="s">
        <v>24</v>
      </c>
      <c r="V47" t="s">
        <v>37</v>
      </c>
      <c r="W47">
        <f>IF(Table1[[#This Row],[WonBy]]="Wickets",Table1[[#This Row],[Margin]],0)</f>
        <v>3</v>
      </c>
      <c r="Z47" s="4" t="s">
        <v>205</v>
      </c>
      <c r="AA47" s="4" t="s">
        <v>169</v>
      </c>
    </row>
    <row r="48" spans="1:27" x14ac:dyDescent="0.25">
      <c r="A48">
        <v>1304074</v>
      </c>
      <c r="B48" t="s">
        <v>38</v>
      </c>
      <c r="C48" s="1">
        <v>44668</v>
      </c>
      <c r="D48">
        <v>2022</v>
      </c>
      <c r="E48" t="s">
        <v>40</v>
      </c>
      <c r="F48" t="str">
        <f t="shared" si="4"/>
        <v>Punjab Kings</v>
      </c>
      <c r="G48" t="s">
        <v>39</v>
      </c>
      <c r="H48" t="str">
        <f t="shared" si="0"/>
        <v>Sunrisers Hyderabad</v>
      </c>
      <c r="I48" t="s">
        <v>52</v>
      </c>
      <c r="J48" t="str">
        <f t="shared" si="1"/>
        <v>Dr DY Patil Sports Academy, Mumbai</v>
      </c>
      <c r="K48" t="s">
        <v>39</v>
      </c>
      <c r="L48" t="str">
        <f t="shared" si="2"/>
        <v>Sunrisers Hyderabad</v>
      </c>
      <c r="M48" t="s">
        <v>28</v>
      </c>
      <c r="N48" t="s">
        <v>22</v>
      </c>
      <c r="O48" t="s">
        <v>39</v>
      </c>
      <c r="P48" t="str">
        <f t="shared" si="3"/>
        <v>Sunrisers Hyderabad</v>
      </c>
      <c r="Q48" t="str">
        <f>IF(Table1[[#This Row],[TossWinner]]=Table1[[#This Row],[WinningTeam]],"Yes","No")</f>
        <v>Yes</v>
      </c>
      <c r="R48" t="s">
        <v>23</v>
      </c>
      <c r="S48">
        <v>7</v>
      </c>
      <c r="T48" t="str">
        <f t="shared" si="5"/>
        <v>Won By 7 Wickets</v>
      </c>
      <c r="U48" t="s">
        <v>24</v>
      </c>
      <c r="V48" t="s">
        <v>80</v>
      </c>
      <c r="W48">
        <f>IF(Table1[[#This Row],[WonBy]]="Wickets",Table1[[#This Row],[Margin]],0)</f>
        <v>7</v>
      </c>
      <c r="Z48" s="4" t="s">
        <v>164</v>
      </c>
      <c r="AA48" s="4" t="s">
        <v>133</v>
      </c>
    </row>
    <row r="49" spans="1:27" x14ac:dyDescent="0.25">
      <c r="A49">
        <v>1304073</v>
      </c>
      <c r="B49" t="s">
        <v>38</v>
      </c>
      <c r="C49" s="1">
        <v>44667</v>
      </c>
      <c r="D49">
        <v>2022</v>
      </c>
      <c r="E49" t="s">
        <v>27</v>
      </c>
      <c r="F49" t="str">
        <f t="shared" si="4"/>
        <v>Royal Challengers Bangalore</v>
      </c>
      <c r="G49" t="s">
        <v>43</v>
      </c>
      <c r="H49" t="str">
        <f t="shared" si="0"/>
        <v>Delhi Capitals</v>
      </c>
      <c r="I49" t="s">
        <v>41</v>
      </c>
      <c r="J49" t="str">
        <f t="shared" si="1"/>
        <v>Wankhede Stadium, Mumbai</v>
      </c>
      <c r="K49" t="s">
        <v>43</v>
      </c>
      <c r="L49" t="str">
        <f t="shared" si="2"/>
        <v>Delhi Capitals</v>
      </c>
      <c r="M49" t="s">
        <v>28</v>
      </c>
      <c r="N49" t="s">
        <v>22</v>
      </c>
      <c r="O49" t="s">
        <v>27</v>
      </c>
      <c r="P49" t="str">
        <f t="shared" si="3"/>
        <v>Royal Challengers Bangalore</v>
      </c>
      <c r="Q49" t="str">
        <f>IF(Table1[[#This Row],[TossWinner]]=Table1[[#This Row],[WinningTeam]],"Yes","No")</f>
        <v>No</v>
      </c>
      <c r="R49" t="s">
        <v>34</v>
      </c>
      <c r="S49">
        <v>16</v>
      </c>
      <c r="T49" t="str">
        <f t="shared" si="5"/>
        <v>Won By 16 Runs</v>
      </c>
      <c r="U49" t="s">
        <v>24</v>
      </c>
      <c r="V49" t="s">
        <v>89</v>
      </c>
      <c r="W49">
        <f>IF(Table1[[#This Row],[WonBy]]="Wickets",Table1[[#This Row],[Margin]],0)</f>
        <v>0</v>
      </c>
      <c r="Z49" s="4" t="s">
        <v>189</v>
      </c>
      <c r="AA49" s="4" t="s">
        <v>59</v>
      </c>
    </row>
    <row r="50" spans="1:27" x14ac:dyDescent="0.25">
      <c r="A50">
        <v>1304072</v>
      </c>
      <c r="B50" t="s">
        <v>38</v>
      </c>
      <c r="C50" s="1">
        <v>44667</v>
      </c>
      <c r="D50">
        <v>2022</v>
      </c>
      <c r="E50" t="s">
        <v>32</v>
      </c>
      <c r="F50" t="str">
        <f t="shared" si="4"/>
        <v>Lucknow Super Giants</v>
      </c>
      <c r="G50" t="s">
        <v>44</v>
      </c>
      <c r="H50" t="str">
        <f t="shared" si="0"/>
        <v>Mumbai Indians</v>
      </c>
      <c r="I50" t="s">
        <v>47</v>
      </c>
      <c r="J50" t="str">
        <f t="shared" si="1"/>
        <v>Brabourne Stadium, Mumbai</v>
      </c>
      <c r="K50" t="s">
        <v>44</v>
      </c>
      <c r="L50" t="str">
        <f t="shared" si="2"/>
        <v>Mumbai Indians</v>
      </c>
      <c r="M50" t="s">
        <v>28</v>
      </c>
      <c r="N50" t="s">
        <v>22</v>
      </c>
      <c r="O50" t="s">
        <v>32</v>
      </c>
      <c r="P50" t="str">
        <f t="shared" si="3"/>
        <v>Lucknow Super Giants</v>
      </c>
      <c r="Q50" t="str">
        <f>IF(Table1[[#This Row],[TossWinner]]=Table1[[#This Row],[WinningTeam]],"Yes","No")</f>
        <v>No</v>
      </c>
      <c r="R50" t="s">
        <v>34</v>
      </c>
      <c r="S50">
        <v>18</v>
      </c>
      <c r="T50" t="str">
        <f t="shared" si="5"/>
        <v>Won By 18 Runs</v>
      </c>
      <c r="U50" t="s">
        <v>24</v>
      </c>
      <c r="V50" t="s">
        <v>83</v>
      </c>
      <c r="W50">
        <f>IF(Table1[[#This Row],[WonBy]]="Wickets",Table1[[#This Row],[Margin]],0)</f>
        <v>0</v>
      </c>
      <c r="Z50" s="4" t="s">
        <v>166</v>
      </c>
      <c r="AA50" s="4" t="s">
        <v>213</v>
      </c>
    </row>
    <row r="51" spans="1:27" x14ac:dyDescent="0.25">
      <c r="A51">
        <v>1304071</v>
      </c>
      <c r="B51" t="s">
        <v>38</v>
      </c>
      <c r="C51" s="1">
        <v>44666</v>
      </c>
      <c r="D51">
        <v>2022</v>
      </c>
      <c r="E51" t="s">
        <v>51</v>
      </c>
      <c r="F51" t="str">
        <f t="shared" si="4"/>
        <v>Kolkata Knight Riders</v>
      </c>
      <c r="G51" t="s">
        <v>39</v>
      </c>
      <c r="H51" t="str">
        <f t="shared" si="0"/>
        <v>Sunrisers Hyderabad</v>
      </c>
      <c r="I51" t="s">
        <v>47</v>
      </c>
      <c r="J51" t="str">
        <f t="shared" si="1"/>
        <v>Brabourne Stadium, Mumbai</v>
      </c>
      <c r="K51" t="s">
        <v>39</v>
      </c>
      <c r="L51" t="str">
        <f t="shared" si="2"/>
        <v>Sunrisers Hyderabad</v>
      </c>
      <c r="M51" t="s">
        <v>28</v>
      </c>
      <c r="N51" t="s">
        <v>22</v>
      </c>
      <c r="O51" t="s">
        <v>39</v>
      </c>
      <c r="P51" t="str">
        <f t="shared" si="3"/>
        <v>Sunrisers Hyderabad</v>
      </c>
      <c r="Q51" t="str">
        <f>IF(Table1[[#This Row],[TossWinner]]=Table1[[#This Row],[WinningTeam]],"Yes","No")</f>
        <v>Yes</v>
      </c>
      <c r="R51" t="s">
        <v>23</v>
      </c>
      <c r="S51">
        <v>7</v>
      </c>
      <c r="T51" t="str">
        <f t="shared" si="5"/>
        <v>Won By 7 Wickets</v>
      </c>
      <c r="U51" t="s">
        <v>24</v>
      </c>
      <c r="V51" t="s">
        <v>54</v>
      </c>
      <c r="W51">
        <f>IF(Table1[[#This Row],[WonBy]]="Wickets",Table1[[#This Row],[Margin]],0)</f>
        <v>7</v>
      </c>
      <c r="Z51" s="4" t="s">
        <v>248</v>
      </c>
      <c r="AA51" s="4" t="s">
        <v>213</v>
      </c>
    </row>
    <row r="52" spans="1:27" x14ac:dyDescent="0.25">
      <c r="A52">
        <v>1304070</v>
      </c>
      <c r="B52" t="s">
        <v>38</v>
      </c>
      <c r="C52" s="1">
        <v>44665</v>
      </c>
      <c r="D52">
        <v>2022</v>
      </c>
      <c r="E52" t="s">
        <v>19</v>
      </c>
      <c r="F52" t="str">
        <f t="shared" si="4"/>
        <v>Gujarat Titans</v>
      </c>
      <c r="G52" t="s">
        <v>18</v>
      </c>
      <c r="H52" t="str">
        <f t="shared" si="0"/>
        <v>Rajasthan Royals</v>
      </c>
      <c r="I52" t="s">
        <v>52</v>
      </c>
      <c r="J52" t="str">
        <f t="shared" si="1"/>
        <v>Dr DY Patil Sports Academy, Mumbai</v>
      </c>
      <c r="K52" t="s">
        <v>18</v>
      </c>
      <c r="L52" t="str">
        <f t="shared" si="2"/>
        <v>Rajasthan Royals</v>
      </c>
      <c r="M52" t="s">
        <v>28</v>
      </c>
      <c r="N52" t="s">
        <v>22</v>
      </c>
      <c r="O52" t="s">
        <v>19</v>
      </c>
      <c r="P52" t="str">
        <f t="shared" si="3"/>
        <v>Gujarat Titans</v>
      </c>
      <c r="Q52" t="str">
        <f>IF(Table1[[#This Row],[TossWinner]]=Table1[[#This Row],[WinningTeam]],"Yes","No")</f>
        <v>No</v>
      </c>
      <c r="R52" t="s">
        <v>34</v>
      </c>
      <c r="S52">
        <v>37</v>
      </c>
      <c r="T52" t="str">
        <f t="shared" si="5"/>
        <v>Won By 37 Runs</v>
      </c>
      <c r="U52" t="s">
        <v>24</v>
      </c>
      <c r="V52" t="s">
        <v>25</v>
      </c>
      <c r="W52">
        <f>IF(Table1[[#This Row],[WonBy]]="Wickets",Table1[[#This Row],[Margin]],0)</f>
        <v>0</v>
      </c>
      <c r="Z52" s="4" t="s">
        <v>159</v>
      </c>
      <c r="AA52" s="4" t="s">
        <v>203</v>
      </c>
    </row>
    <row r="53" spans="1:27" x14ac:dyDescent="0.25">
      <c r="A53">
        <v>1304069</v>
      </c>
      <c r="B53" t="s">
        <v>58</v>
      </c>
      <c r="C53" s="1">
        <v>44664</v>
      </c>
      <c r="D53">
        <v>2022</v>
      </c>
      <c r="E53" t="s">
        <v>40</v>
      </c>
      <c r="F53" t="str">
        <f t="shared" si="4"/>
        <v>Punjab Kings</v>
      </c>
      <c r="G53" t="s">
        <v>44</v>
      </c>
      <c r="H53" t="str">
        <f t="shared" si="0"/>
        <v>Mumbai Indians</v>
      </c>
      <c r="I53" t="s">
        <v>59</v>
      </c>
      <c r="J53" t="str">
        <f t="shared" si="1"/>
        <v>Maharashtra Cricket Association Stadium, Pune</v>
      </c>
      <c r="K53" t="s">
        <v>44</v>
      </c>
      <c r="L53" t="str">
        <f t="shared" si="2"/>
        <v>Mumbai Indians</v>
      </c>
      <c r="M53" t="s">
        <v>28</v>
      </c>
      <c r="N53" t="s">
        <v>22</v>
      </c>
      <c r="O53" t="s">
        <v>40</v>
      </c>
      <c r="P53" t="str">
        <f t="shared" si="3"/>
        <v>Punjab Kings</v>
      </c>
      <c r="Q53" t="str">
        <f>IF(Table1[[#This Row],[TossWinner]]=Table1[[#This Row],[WinningTeam]],"Yes","No")</f>
        <v>No</v>
      </c>
      <c r="R53" t="s">
        <v>34</v>
      </c>
      <c r="S53">
        <v>12</v>
      </c>
      <c r="T53" t="str">
        <f t="shared" si="5"/>
        <v>Won By 12 Runs</v>
      </c>
      <c r="U53" t="s">
        <v>24</v>
      </c>
      <c r="V53" t="s">
        <v>90</v>
      </c>
      <c r="W53">
        <f>IF(Table1[[#This Row],[WonBy]]="Wickets",Table1[[#This Row],[Margin]],0)</f>
        <v>0</v>
      </c>
      <c r="Z53" s="4" t="s">
        <v>167</v>
      </c>
      <c r="AA53" s="4" t="s">
        <v>41</v>
      </c>
    </row>
    <row r="54" spans="1:27" x14ac:dyDescent="0.25">
      <c r="A54">
        <v>1304068</v>
      </c>
      <c r="B54" t="s">
        <v>38</v>
      </c>
      <c r="C54" s="1">
        <v>44663</v>
      </c>
      <c r="D54">
        <v>2022</v>
      </c>
      <c r="E54" t="s">
        <v>46</v>
      </c>
      <c r="F54" t="str">
        <f t="shared" si="4"/>
        <v>Chennai Super Kings</v>
      </c>
      <c r="G54" t="s">
        <v>27</v>
      </c>
      <c r="H54" t="str">
        <f t="shared" si="0"/>
        <v>Royal Challengers Bangalore</v>
      </c>
      <c r="I54" t="s">
        <v>52</v>
      </c>
      <c r="J54" t="str">
        <f t="shared" si="1"/>
        <v>Dr DY Patil Sports Academy, Mumbai</v>
      </c>
      <c r="K54" t="s">
        <v>27</v>
      </c>
      <c r="L54" t="str">
        <f t="shared" si="2"/>
        <v>Royal Challengers Bangalore</v>
      </c>
      <c r="M54" t="s">
        <v>28</v>
      </c>
      <c r="N54" t="s">
        <v>22</v>
      </c>
      <c r="O54" t="s">
        <v>46</v>
      </c>
      <c r="P54" t="str">
        <f t="shared" si="3"/>
        <v>Chennai Super Kings</v>
      </c>
      <c r="Q54" t="str">
        <f>IF(Table1[[#This Row],[TossWinner]]=Table1[[#This Row],[WinningTeam]],"Yes","No")</f>
        <v>No</v>
      </c>
      <c r="R54" t="s">
        <v>34</v>
      </c>
      <c r="S54">
        <v>23</v>
      </c>
      <c r="T54" t="str">
        <f t="shared" si="5"/>
        <v>Won By 23 Runs</v>
      </c>
      <c r="U54" t="s">
        <v>24</v>
      </c>
      <c r="V54" t="s">
        <v>91</v>
      </c>
      <c r="W54">
        <f>IF(Table1[[#This Row],[WonBy]]="Wickets",Table1[[#This Row],[Margin]],0)</f>
        <v>0</v>
      </c>
      <c r="Z54" s="4" t="s">
        <v>251</v>
      </c>
      <c r="AA54" s="4" t="s">
        <v>133</v>
      </c>
    </row>
    <row r="55" spans="1:27" x14ac:dyDescent="0.25">
      <c r="A55">
        <v>1304067</v>
      </c>
      <c r="B55" t="s">
        <v>38</v>
      </c>
      <c r="C55" s="1">
        <v>44662</v>
      </c>
      <c r="D55">
        <v>2022</v>
      </c>
      <c r="E55" t="s">
        <v>19</v>
      </c>
      <c r="F55" t="str">
        <f t="shared" si="4"/>
        <v>Gujarat Titans</v>
      </c>
      <c r="G55" t="s">
        <v>39</v>
      </c>
      <c r="H55" t="str">
        <f t="shared" si="0"/>
        <v>Sunrisers Hyderabad</v>
      </c>
      <c r="I55" t="s">
        <v>52</v>
      </c>
      <c r="J55" t="str">
        <f t="shared" si="1"/>
        <v>Dr DY Patil Sports Academy, Mumbai</v>
      </c>
      <c r="K55" t="s">
        <v>39</v>
      </c>
      <c r="L55" t="str">
        <f t="shared" si="2"/>
        <v>Sunrisers Hyderabad</v>
      </c>
      <c r="M55" t="s">
        <v>28</v>
      </c>
      <c r="N55" t="s">
        <v>22</v>
      </c>
      <c r="O55" t="s">
        <v>39</v>
      </c>
      <c r="P55" t="str">
        <f t="shared" si="3"/>
        <v>Sunrisers Hyderabad</v>
      </c>
      <c r="Q55" t="str">
        <f>IF(Table1[[#This Row],[TossWinner]]=Table1[[#This Row],[WinningTeam]],"Yes","No")</f>
        <v>Yes</v>
      </c>
      <c r="R55" t="s">
        <v>23</v>
      </c>
      <c r="S55">
        <v>8</v>
      </c>
      <c r="T55" t="str">
        <f t="shared" si="5"/>
        <v>Won By 8 Wickets</v>
      </c>
      <c r="U55" t="s">
        <v>24</v>
      </c>
      <c r="V55" t="s">
        <v>92</v>
      </c>
      <c r="W55">
        <f>IF(Table1[[#This Row],[WonBy]]="Wickets",Table1[[#This Row],[Margin]],0)</f>
        <v>8</v>
      </c>
    </row>
    <row r="56" spans="1:27" x14ac:dyDescent="0.25">
      <c r="A56">
        <v>1304066</v>
      </c>
      <c r="B56" t="s">
        <v>38</v>
      </c>
      <c r="C56" s="1">
        <v>44661</v>
      </c>
      <c r="D56">
        <v>2022</v>
      </c>
      <c r="E56" t="s">
        <v>18</v>
      </c>
      <c r="F56" t="str">
        <f t="shared" si="4"/>
        <v>Rajasthan Royals</v>
      </c>
      <c r="G56" t="s">
        <v>32</v>
      </c>
      <c r="H56" t="str">
        <f t="shared" si="0"/>
        <v>Lucknow Super Giants</v>
      </c>
      <c r="I56" t="s">
        <v>41</v>
      </c>
      <c r="J56" t="str">
        <f t="shared" si="1"/>
        <v>Wankhede Stadium, Mumbai</v>
      </c>
      <c r="K56" t="s">
        <v>32</v>
      </c>
      <c r="L56" t="str">
        <f t="shared" si="2"/>
        <v>Lucknow Super Giants</v>
      </c>
      <c r="M56" t="s">
        <v>28</v>
      </c>
      <c r="N56" t="s">
        <v>22</v>
      </c>
      <c r="O56" t="s">
        <v>18</v>
      </c>
      <c r="P56" t="str">
        <f t="shared" si="3"/>
        <v>Rajasthan Royals</v>
      </c>
      <c r="Q56" t="str">
        <f>IF(Table1[[#This Row],[TossWinner]]=Table1[[#This Row],[WinningTeam]],"Yes","No")</f>
        <v>No</v>
      </c>
      <c r="R56" t="s">
        <v>34</v>
      </c>
      <c r="S56">
        <v>3</v>
      </c>
      <c r="T56" t="str">
        <f t="shared" si="5"/>
        <v>Won By 3 Runs</v>
      </c>
      <c r="U56" t="s">
        <v>24</v>
      </c>
      <c r="V56" t="s">
        <v>88</v>
      </c>
      <c r="W56">
        <f>IF(Table1[[#This Row],[WonBy]]="Wickets",Table1[[#This Row],[Margin]],0)</f>
        <v>0</v>
      </c>
      <c r="Z56" s="3" t="s">
        <v>416</v>
      </c>
    </row>
    <row r="57" spans="1:27" x14ac:dyDescent="0.25">
      <c r="A57">
        <v>1304065</v>
      </c>
      <c r="B57" t="s">
        <v>38</v>
      </c>
      <c r="C57" s="1">
        <v>44661</v>
      </c>
      <c r="D57">
        <v>2022</v>
      </c>
      <c r="E57" t="s">
        <v>43</v>
      </c>
      <c r="F57" t="str">
        <f t="shared" si="4"/>
        <v>Delhi Capitals</v>
      </c>
      <c r="G57" t="s">
        <v>51</v>
      </c>
      <c r="H57" t="str">
        <f t="shared" si="0"/>
        <v>Kolkata Knight Riders</v>
      </c>
      <c r="I57" t="s">
        <v>47</v>
      </c>
      <c r="J57" t="str">
        <f t="shared" si="1"/>
        <v>Brabourne Stadium, Mumbai</v>
      </c>
      <c r="K57" t="s">
        <v>51</v>
      </c>
      <c r="L57" t="str">
        <f t="shared" si="2"/>
        <v>Kolkata Knight Riders</v>
      </c>
      <c r="M57" t="s">
        <v>28</v>
      </c>
      <c r="N57" t="s">
        <v>22</v>
      </c>
      <c r="O57" t="s">
        <v>43</v>
      </c>
      <c r="P57" t="str">
        <f t="shared" si="3"/>
        <v>Delhi Capitals</v>
      </c>
      <c r="Q57" t="str">
        <f>IF(Table1[[#This Row],[TossWinner]]=Table1[[#This Row],[WinningTeam]],"Yes","No")</f>
        <v>No</v>
      </c>
      <c r="R57" t="s">
        <v>34</v>
      </c>
      <c r="S57">
        <v>44</v>
      </c>
      <c r="T57" t="str">
        <f t="shared" si="5"/>
        <v>Won By 44 Runs</v>
      </c>
      <c r="U57" t="s">
        <v>24</v>
      </c>
      <c r="V57" t="s">
        <v>79</v>
      </c>
      <c r="W57">
        <f>IF(Table1[[#This Row],[WonBy]]="Wickets",Table1[[#This Row],[Margin]],0)</f>
        <v>0</v>
      </c>
      <c r="Z57" s="4" t="s">
        <v>128</v>
      </c>
    </row>
    <row r="58" spans="1:27" ht="30" x14ac:dyDescent="0.25">
      <c r="A58">
        <v>1304064</v>
      </c>
      <c r="B58" t="s">
        <v>58</v>
      </c>
      <c r="C58" s="1">
        <v>44660</v>
      </c>
      <c r="D58">
        <v>2022</v>
      </c>
      <c r="E58" t="s">
        <v>44</v>
      </c>
      <c r="F58" t="str">
        <f t="shared" si="4"/>
        <v>Mumbai Indians</v>
      </c>
      <c r="G58" t="s">
        <v>27</v>
      </c>
      <c r="H58" t="str">
        <f t="shared" si="0"/>
        <v>Royal Challengers Bangalore</v>
      </c>
      <c r="I58" t="s">
        <v>59</v>
      </c>
      <c r="J58" t="str">
        <f t="shared" si="1"/>
        <v>Maharashtra Cricket Association Stadium, Pune</v>
      </c>
      <c r="K58" t="s">
        <v>27</v>
      </c>
      <c r="L58" t="str">
        <f t="shared" si="2"/>
        <v>Royal Challengers Bangalore</v>
      </c>
      <c r="M58" t="s">
        <v>28</v>
      </c>
      <c r="N58" t="s">
        <v>22</v>
      </c>
      <c r="O58" t="s">
        <v>27</v>
      </c>
      <c r="P58" t="str">
        <f t="shared" si="3"/>
        <v>Royal Challengers Bangalore</v>
      </c>
      <c r="Q58" t="str">
        <f>IF(Table1[[#This Row],[TossWinner]]=Table1[[#This Row],[WinningTeam]],"Yes","No")</f>
        <v>Yes</v>
      </c>
      <c r="R58" t="s">
        <v>23</v>
      </c>
      <c r="S58">
        <v>7</v>
      </c>
      <c r="T58" t="str">
        <f t="shared" si="5"/>
        <v>Won By 7 Wickets</v>
      </c>
      <c r="U58" t="s">
        <v>24</v>
      </c>
      <c r="V58" t="s">
        <v>93</v>
      </c>
      <c r="W58">
        <f>IF(Table1[[#This Row],[WonBy]]="Wickets",Table1[[#This Row],[Margin]],0)</f>
        <v>7</v>
      </c>
      <c r="Z58" s="4" t="s">
        <v>266</v>
      </c>
      <c r="AA58" s="8" t="str">
        <f>AB92</f>
        <v xml:space="preserve"> Wankhade Stadium is one of the IPL venues with a high overall winning trend</v>
      </c>
    </row>
    <row r="59" spans="1:27" x14ac:dyDescent="0.25">
      <c r="A59">
        <v>1304063</v>
      </c>
      <c r="B59" t="s">
        <v>38</v>
      </c>
      <c r="C59" s="1">
        <v>44660</v>
      </c>
      <c r="D59">
        <v>2022</v>
      </c>
      <c r="E59" t="s">
        <v>46</v>
      </c>
      <c r="F59" t="str">
        <f t="shared" si="4"/>
        <v>Chennai Super Kings</v>
      </c>
      <c r="G59" t="s">
        <v>39</v>
      </c>
      <c r="H59" t="str">
        <f t="shared" si="0"/>
        <v>Sunrisers Hyderabad</v>
      </c>
      <c r="I59" t="s">
        <v>52</v>
      </c>
      <c r="J59" t="str">
        <f t="shared" si="1"/>
        <v>Dr DY Patil Sports Academy, Mumbai</v>
      </c>
      <c r="K59" t="s">
        <v>39</v>
      </c>
      <c r="L59" t="str">
        <f t="shared" si="2"/>
        <v>Sunrisers Hyderabad</v>
      </c>
      <c r="M59" t="s">
        <v>28</v>
      </c>
      <c r="N59" t="s">
        <v>22</v>
      </c>
      <c r="O59" t="s">
        <v>39</v>
      </c>
      <c r="P59" t="str">
        <f t="shared" si="3"/>
        <v>Sunrisers Hyderabad</v>
      </c>
      <c r="Q59" t="str">
        <f>IF(Table1[[#This Row],[TossWinner]]=Table1[[#This Row],[WinningTeam]],"Yes","No")</f>
        <v>Yes</v>
      </c>
      <c r="R59" t="s">
        <v>23</v>
      </c>
      <c r="S59">
        <v>8</v>
      </c>
      <c r="T59" t="str">
        <f t="shared" si="5"/>
        <v>Won By 8 Wickets</v>
      </c>
      <c r="U59" t="s">
        <v>24</v>
      </c>
      <c r="V59" t="s">
        <v>94</v>
      </c>
      <c r="W59">
        <f>IF(Table1[[#This Row],[WonBy]]="Wickets",Table1[[#This Row],[Margin]],0)</f>
        <v>8</v>
      </c>
      <c r="Z59" s="4" t="s">
        <v>47</v>
      </c>
    </row>
    <row r="60" spans="1:27" x14ac:dyDescent="0.25">
      <c r="A60">
        <v>1304062</v>
      </c>
      <c r="B60" t="s">
        <v>38</v>
      </c>
      <c r="C60" s="1">
        <v>44659</v>
      </c>
      <c r="D60">
        <v>2022</v>
      </c>
      <c r="E60" t="s">
        <v>40</v>
      </c>
      <c r="F60" t="str">
        <f t="shared" si="4"/>
        <v>Punjab Kings</v>
      </c>
      <c r="G60" t="s">
        <v>19</v>
      </c>
      <c r="H60" t="str">
        <f t="shared" si="0"/>
        <v>Gujarat Titans</v>
      </c>
      <c r="I60" t="s">
        <v>47</v>
      </c>
      <c r="J60" t="str">
        <f t="shared" si="1"/>
        <v>Brabourne Stadium, Mumbai</v>
      </c>
      <c r="K60" t="s">
        <v>19</v>
      </c>
      <c r="L60" t="str">
        <f t="shared" si="2"/>
        <v>Gujarat Titans</v>
      </c>
      <c r="M60" t="s">
        <v>28</v>
      </c>
      <c r="N60" t="s">
        <v>22</v>
      </c>
      <c r="O60" t="s">
        <v>19</v>
      </c>
      <c r="P60" t="str">
        <f t="shared" si="3"/>
        <v>Gujarat Titans</v>
      </c>
      <c r="Q60" t="str">
        <f>IF(Table1[[#This Row],[TossWinner]]=Table1[[#This Row],[WinningTeam]],"Yes","No")</f>
        <v>Yes</v>
      </c>
      <c r="R60" t="s">
        <v>23</v>
      </c>
      <c r="S60">
        <v>6</v>
      </c>
      <c r="T60" t="str">
        <f t="shared" si="5"/>
        <v>Won By 6 Wickets</v>
      </c>
      <c r="U60" t="s">
        <v>24</v>
      </c>
      <c r="V60" t="s">
        <v>64</v>
      </c>
      <c r="W60">
        <f>IF(Table1[[#This Row],[WonBy]]="Wickets",Table1[[#This Row],[Margin]],0)</f>
        <v>6</v>
      </c>
      <c r="Z60" s="4" t="s">
        <v>369</v>
      </c>
    </row>
    <row r="61" spans="1:27" x14ac:dyDescent="0.25">
      <c r="A61">
        <v>1304061</v>
      </c>
      <c r="B61" t="s">
        <v>38</v>
      </c>
      <c r="C61" s="1">
        <v>44658</v>
      </c>
      <c r="D61">
        <v>2022</v>
      </c>
      <c r="E61" t="s">
        <v>43</v>
      </c>
      <c r="F61" t="str">
        <f t="shared" si="4"/>
        <v>Delhi Capitals</v>
      </c>
      <c r="G61" t="s">
        <v>32</v>
      </c>
      <c r="H61" t="str">
        <f t="shared" si="0"/>
        <v>Lucknow Super Giants</v>
      </c>
      <c r="I61" t="s">
        <v>52</v>
      </c>
      <c r="J61" t="str">
        <f t="shared" si="1"/>
        <v>Dr DY Patil Sports Academy, Mumbai</v>
      </c>
      <c r="K61" t="s">
        <v>32</v>
      </c>
      <c r="L61" t="str">
        <f t="shared" si="2"/>
        <v>Lucknow Super Giants</v>
      </c>
      <c r="M61" t="s">
        <v>28</v>
      </c>
      <c r="N61" t="s">
        <v>22</v>
      </c>
      <c r="O61" t="s">
        <v>32</v>
      </c>
      <c r="P61" t="str">
        <f t="shared" si="3"/>
        <v>Lucknow Super Giants</v>
      </c>
      <c r="Q61" t="str">
        <f>IF(Table1[[#This Row],[TossWinner]]=Table1[[#This Row],[WinningTeam]],"Yes","No")</f>
        <v>Yes</v>
      </c>
      <c r="R61" t="s">
        <v>23</v>
      </c>
      <c r="S61">
        <v>6</v>
      </c>
      <c r="T61" t="str">
        <f t="shared" si="5"/>
        <v>Won By 6 Wickets</v>
      </c>
      <c r="U61" t="s">
        <v>24</v>
      </c>
      <c r="V61" t="s">
        <v>53</v>
      </c>
      <c r="W61">
        <f>IF(Table1[[#This Row],[WonBy]]="Wickets",Table1[[#This Row],[Margin]],0)</f>
        <v>6</v>
      </c>
      <c r="Z61" s="4" t="s">
        <v>366</v>
      </c>
    </row>
    <row r="62" spans="1:27" x14ac:dyDescent="0.25">
      <c r="A62">
        <v>1304060</v>
      </c>
      <c r="B62" t="s">
        <v>58</v>
      </c>
      <c r="C62" s="1">
        <v>44657</v>
      </c>
      <c r="D62">
        <v>2022</v>
      </c>
      <c r="E62" t="s">
        <v>44</v>
      </c>
      <c r="F62" t="str">
        <f t="shared" si="4"/>
        <v>Mumbai Indians</v>
      </c>
      <c r="G62" t="s">
        <v>51</v>
      </c>
      <c r="H62" t="str">
        <f t="shared" si="0"/>
        <v>Kolkata Knight Riders</v>
      </c>
      <c r="I62" t="s">
        <v>59</v>
      </c>
      <c r="J62" t="str">
        <f t="shared" si="1"/>
        <v>Maharashtra Cricket Association Stadium, Pune</v>
      </c>
      <c r="K62" t="s">
        <v>51</v>
      </c>
      <c r="L62" t="str">
        <f t="shared" si="2"/>
        <v>Kolkata Knight Riders</v>
      </c>
      <c r="M62" t="s">
        <v>28</v>
      </c>
      <c r="N62" t="s">
        <v>22</v>
      </c>
      <c r="O62" t="s">
        <v>51</v>
      </c>
      <c r="P62" t="str">
        <f t="shared" si="3"/>
        <v>Kolkata Knight Riders</v>
      </c>
      <c r="Q62" t="str">
        <f>IF(Table1[[#This Row],[TossWinner]]=Table1[[#This Row],[WinningTeam]],"Yes","No")</f>
        <v>Yes</v>
      </c>
      <c r="R62" t="s">
        <v>23</v>
      </c>
      <c r="S62">
        <v>5</v>
      </c>
      <c r="T62" t="str">
        <f t="shared" si="5"/>
        <v>Won By 5 Wickets</v>
      </c>
      <c r="U62" t="s">
        <v>24</v>
      </c>
      <c r="V62" t="s">
        <v>95</v>
      </c>
      <c r="W62">
        <f>IF(Table1[[#This Row],[WonBy]]="Wickets",Table1[[#This Row],[Margin]],0)</f>
        <v>5</v>
      </c>
      <c r="Z62" s="4" t="s">
        <v>52</v>
      </c>
    </row>
    <row r="63" spans="1:27" x14ac:dyDescent="0.25">
      <c r="A63">
        <v>1304059</v>
      </c>
      <c r="B63" t="s">
        <v>38</v>
      </c>
      <c r="C63" s="1">
        <v>44656</v>
      </c>
      <c r="D63">
        <v>2022</v>
      </c>
      <c r="E63" t="s">
        <v>18</v>
      </c>
      <c r="F63" t="str">
        <f t="shared" si="4"/>
        <v>Rajasthan Royals</v>
      </c>
      <c r="G63" t="s">
        <v>27</v>
      </c>
      <c r="H63" t="str">
        <f t="shared" si="0"/>
        <v>Royal Challengers Bangalore</v>
      </c>
      <c r="I63" t="s">
        <v>41</v>
      </c>
      <c r="J63" t="str">
        <f t="shared" si="1"/>
        <v>Wankhede Stadium, Mumbai</v>
      </c>
      <c r="K63" t="s">
        <v>27</v>
      </c>
      <c r="L63" t="str">
        <f t="shared" si="2"/>
        <v>Royal Challengers Bangalore</v>
      </c>
      <c r="M63" t="s">
        <v>28</v>
      </c>
      <c r="N63" t="s">
        <v>22</v>
      </c>
      <c r="O63" t="s">
        <v>27</v>
      </c>
      <c r="P63" t="str">
        <f t="shared" si="3"/>
        <v>Royal Challengers Bangalore</v>
      </c>
      <c r="Q63" t="str">
        <f>IF(Table1[[#This Row],[TossWinner]]=Table1[[#This Row],[WinningTeam]],"Yes","No")</f>
        <v>Yes</v>
      </c>
      <c r="R63" t="s">
        <v>23</v>
      </c>
      <c r="S63">
        <v>4</v>
      </c>
      <c r="T63" t="str">
        <f t="shared" si="5"/>
        <v>Won By 4 Wickets</v>
      </c>
      <c r="U63" t="s">
        <v>24</v>
      </c>
      <c r="V63" t="s">
        <v>89</v>
      </c>
      <c r="W63">
        <f>IF(Table1[[#This Row],[WonBy]]="Wickets",Table1[[#This Row],[Margin]],0)</f>
        <v>4</v>
      </c>
      <c r="Z63" s="4" t="s">
        <v>162</v>
      </c>
    </row>
    <row r="64" spans="1:27" x14ac:dyDescent="0.25">
      <c r="A64">
        <v>1304058</v>
      </c>
      <c r="B64" t="s">
        <v>38</v>
      </c>
      <c r="C64" s="1">
        <v>44655</v>
      </c>
      <c r="D64">
        <v>2022</v>
      </c>
      <c r="E64" t="s">
        <v>32</v>
      </c>
      <c r="F64" t="str">
        <f t="shared" si="4"/>
        <v>Lucknow Super Giants</v>
      </c>
      <c r="G64" t="s">
        <v>39</v>
      </c>
      <c r="H64" t="str">
        <f t="shared" si="0"/>
        <v>Sunrisers Hyderabad</v>
      </c>
      <c r="I64" t="s">
        <v>52</v>
      </c>
      <c r="J64" t="str">
        <f t="shared" si="1"/>
        <v>Dr DY Patil Sports Academy, Mumbai</v>
      </c>
      <c r="K64" t="s">
        <v>39</v>
      </c>
      <c r="L64" t="str">
        <f t="shared" si="2"/>
        <v>Sunrisers Hyderabad</v>
      </c>
      <c r="M64" t="s">
        <v>28</v>
      </c>
      <c r="N64" t="s">
        <v>22</v>
      </c>
      <c r="O64" t="s">
        <v>32</v>
      </c>
      <c r="P64" t="str">
        <f t="shared" si="3"/>
        <v>Lucknow Super Giants</v>
      </c>
      <c r="Q64" t="str">
        <f>IF(Table1[[#This Row],[TossWinner]]=Table1[[#This Row],[WinningTeam]],"Yes","No")</f>
        <v>No</v>
      </c>
      <c r="R64" t="s">
        <v>34</v>
      </c>
      <c r="S64">
        <v>12</v>
      </c>
      <c r="T64" t="str">
        <f t="shared" si="5"/>
        <v>Won By 12 Runs</v>
      </c>
      <c r="U64" t="s">
        <v>24</v>
      </c>
      <c r="V64" t="s">
        <v>67</v>
      </c>
      <c r="W64">
        <f>IF(Table1[[#This Row],[WonBy]]="Wickets",Table1[[#This Row],[Margin]],0)</f>
        <v>0</v>
      </c>
      <c r="Z64" s="4" t="s">
        <v>104</v>
      </c>
    </row>
    <row r="65" spans="1:27" x14ac:dyDescent="0.25">
      <c r="A65">
        <v>1304057</v>
      </c>
      <c r="B65" t="s">
        <v>38</v>
      </c>
      <c r="C65" s="1">
        <v>44654</v>
      </c>
      <c r="D65">
        <v>2022</v>
      </c>
      <c r="E65" t="s">
        <v>40</v>
      </c>
      <c r="F65" t="str">
        <f t="shared" si="4"/>
        <v>Punjab Kings</v>
      </c>
      <c r="G65" t="s">
        <v>46</v>
      </c>
      <c r="H65" t="str">
        <f t="shared" si="0"/>
        <v>Chennai Super Kings</v>
      </c>
      <c r="I65" t="s">
        <v>47</v>
      </c>
      <c r="J65" t="str">
        <f t="shared" si="1"/>
        <v>Brabourne Stadium, Mumbai</v>
      </c>
      <c r="K65" t="s">
        <v>46</v>
      </c>
      <c r="L65" t="str">
        <f t="shared" si="2"/>
        <v>Chennai Super Kings</v>
      </c>
      <c r="M65" t="s">
        <v>28</v>
      </c>
      <c r="N65" t="s">
        <v>22</v>
      </c>
      <c r="O65" t="s">
        <v>40</v>
      </c>
      <c r="P65" t="str">
        <f t="shared" si="3"/>
        <v>Punjab Kings</v>
      </c>
      <c r="Q65" t="str">
        <f>IF(Table1[[#This Row],[TossWinner]]=Table1[[#This Row],[WinningTeam]],"Yes","No")</f>
        <v>No</v>
      </c>
      <c r="R65" t="s">
        <v>34</v>
      </c>
      <c r="S65">
        <v>54</v>
      </c>
      <c r="T65" t="str">
        <f t="shared" si="5"/>
        <v>Won By 54 Runs</v>
      </c>
      <c r="U65" t="s">
        <v>24</v>
      </c>
      <c r="V65" t="s">
        <v>96</v>
      </c>
      <c r="W65">
        <f>IF(Table1[[#This Row],[WonBy]]="Wickets",Table1[[#This Row],[Margin]],0)</f>
        <v>0</v>
      </c>
      <c r="Z65" s="4" t="s">
        <v>33</v>
      </c>
    </row>
    <row r="66" spans="1:27" x14ac:dyDescent="0.25">
      <c r="A66">
        <v>1304056</v>
      </c>
      <c r="B66" t="s">
        <v>58</v>
      </c>
      <c r="C66" s="1">
        <v>44653</v>
      </c>
      <c r="D66">
        <v>2022</v>
      </c>
      <c r="E66" t="s">
        <v>19</v>
      </c>
      <c r="F66" t="str">
        <f t="shared" ref="F66:F129" si="6">_xlfn.XLOOKUP(TRIM(E66), $AA$22:$AA$32,$AB$22:$AB$32, TRIM(E66))</f>
        <v>Gujarat Titans</v>
      </c>
      <c r="G66" t="s">
        <v>43</v>
      </c>
      <c r="H66" t="str">
        <f t="shared" ref="H66:H129" si="7">_xlfn.XLOOKUP(TRIM(G66), $AA$22:$AA$32,$AB$22:$AB$32, TRIM(G66))</f>
        <v>Delhi Capitals</v>
      </c>
      <c r="I66" t="s">
        <v>59</v>
      </c>
      <c r="J66" t="str">
        <f t="shared" ref="J66:J129" si="8">_xlfn.XLOOKUP(TRIM(I66), $Z$43:$Z$54,$AA$43:$AA$54, TRIM(I66))</f>
        <v>Maharashtra Cricket Association Stadium, Pune</v>
      </c>
      <c r="K66" t="s">
        <v>43</v>
      </c>
      <c r="L66" t="str">
        <f t="shared" ref="L66:L129" si="9">_xlfn.XLOOKUP(TRIM(K66), $AA$22:$AA$32,$AB$22:$AB$32, TRIM(K66))</f>
        <v>Delhi Capitals</v>
      </c>
      <c r="M66" t="s">
        <v>28</v>
      </c>
      <c r="N66" t="s">
        <v>22</v>
      </c>
      <c r="O66" t="s">
        <v>19</v>
      </c>
      <c r="P66" t="str">
        <f t="shared" ref="P66:P129" si="10">_xlfn.XLOOKUP(TRIM(O66), $Z$22:$Z$32,$AA$22:$AA$32, TRIM(O66))</f>
        <v>Gujarat Titans</v>
      </c>
      <c r="Q66" t="str">
        <f>IF(Table1[[#This Row],[TossWinner]]=Table1[[#This Row],[WinningTeam]],"Yes","No")</f>
        <v>No</v>
      </c>
      <c r="R66" t="s">
        <v>34</v>
      </c>
      <c r="S66">
        <v>14</v>
      </c>
      <c r="T66" t="str">
        <f t="shared" si="5"/>
        <v>Won By 14 Runs</v>
      </c>
      <c r="U66" t="s">
        <v>24</v>
      </c>
      <c r="V66" t="s">
        <v>97</v>
      </c>
      <c r="W66">
        <f>IF(Table1[[#This Row],[WonBy]]="Wickets",Table1[[#This Row],[Margin]],0)</f>
        <v>0</v>
      </c>
      <c r="Z66" s="4" t="s">
        <v>208</v>
      </c>
    </row>
    <row r="67" spans="1:27" x14ac:dyDescent="0.25">
      <c r="A67">
        <v>1304055</v>
      </c>
      <c r="B67" t="s">
        <v>38</v>
      </c>
      <c r="C67" s="1">
        <v>44653</v>
      </c>
      <c r="D67">
        <v>2022</v>
      </c>
      <c r="E67" t="s">
        <v>18</v>
      </c>
      <c r="F67" t="str">
        <f t="shared" si="6"/>
        <v>Rajasthan Royals</v>
      </c>
      <c r="G67" t="s">
        <v>44</v>
      </c>
      <c r="H67" t="str">
        <f t="shared" si="7"/>
        <v>Mumbai Indians</v>
      </c>
      <c r="I67" t="s">
        <v>52</v>
      </c>
      <c r="J67" t="str">
        <f t="shared" si="8"/>
        <v>Dr DY Patil Sports Academy, Mumbai</v>
      </c>
      <c r="K67" t="s">
        <v>44</v>
      </c>
      <c r="L67" t="str">
        <f t="shared" si="9"/>
        <v>Mumbai Indians</v>
      </c>
      <c r="M67" t="s">
        <v>28</v>
      </c>
      <c r="N67" t="s">
        <v>22</v>
      </c>
      <c r="O67" t="s">
        <v>18</v>
      </c>
      <c r="P67" t="str">
        <f t="shared" si="10"/>
        <v>Rajasthan Royals</v>
      </c>
      <c r="Q67" t="str">
        <f>IF(Table1[[#This Row],[TossWinner]]=Table1[[#This Row],[WinningTeam]],"Yes","No")</f>
        <v>No</v>
      </c>
      <c r="R67" t="s">
        <v>34</v>
      </c>
      <c r="S67">
        <v>23</v>
      </c>
      <c r="T67" t="str">
        <f t="shared" ref="T67:T130" si="11">CONCATENATE("Won By"," ",S67," ",R67)</f>
        <v>Won By 23 Runs</v>
      </c>
      <c r="U67" t="s">
        <v>24</v>
      </c>
      <c r="V67" t="s">
        <v>29</v>
      </c>
      <c r="W67">
        <f>IF(Table1[[#This Row],[WonBy]]="Wickets",Table1[[#This Row],[Margin]],0)</f>
        <v>0</v>
      </c>
      <c r="Z67" s="4" t="s">
        <v>211</v>
      </c>
    </row>
    <row r="68" spans="1:27" x14ac:dyDescent="0.25">
      <c r="A68">
        <v>1304054</v>
      </c>
      <c r="B68" t="s">
        <v>38</v>
      </c>
      <c r="C68" s="1">
        <v>44652</v>
      </c>
      <c r="D68">
        <v>2022</v>
      </c>
      <c r="E68" t="s">
        <v>40</v>
      </c>
      <c r="F68" t="str">
        <f t="shared" si="6"/>
        <v>Punjab Kings</v>
      </c>
      <c r="G68" t="s">
        <v>51</v>
      </c>
      <c r="H68" t="str">
        <f t="shared" si="7"/>
        <v>Kolkata Knight Riders</v>
      </c>
      <c r="I68" t="s">
        <v>41</v>
      </c>
      <c r="J68" t="str">
        <f t="shared" si="8"/>
        <v>Wankhede Stadium, Mumbai</v>
      </c>
      <c r="K68" t="s">
        <v>51</v>
      </c>
      <c r="L68" t="str">
        <f t="shared" si="9"/>
        <v>Kolkata Knight Riders</v>
      </c>
      <c r="M68" t="s">
        <v>28</v>
      </c>
      <c r="N68" t="s">
        <v>22</v>
      </c>
      <c r="O68" t="s">
        <v>51</v>
      </c>
      <c r="P68" t="str">
        <f t="shared" si="10"/>
        <v>Kolkata Knight Riders</v>
      </c>
      <c r="Q68" t="str">
        <f>IF(Table1[[#This Row],[TossWinner]]=Table1[[#This Row],[WinningTeam]],"Yes","No")</f>
        <v>Yes</v>
      </c>
      <c r="R68" t="s">
        <v>23</v>
      </c>
      <c r="S68">
        <v>6</v>
      </c>
      <c r="T68" t="str">
        <f t="shared" si="11"/>
        <v>Won By 6 Wickets</v>
      </c>
      <c r="U68" t="s">
        <v>24</v>
      </c>
      <c r="V68" t="s">
        <v>98</v>
      </c>
      <c r="W68">
        <f>IF(Table1[[#This Row],[WonBy]]="Wickets",Table1[[#This Row],[Margin]],0)</f>
        <v>6</v>
      </c>
      <c r="Z68" s="4" t="s">
        <v>276</v>
      </c>
    </row>
    <row r="69" spans="1:27" x14ac:dyDescent="0.25">
      <c r="A69">
        <v>1304053</v>
      </c>
      <c r="B69" t="s">
        <v>38</v>
      </c>
      <c r="C69" s="1">
        <v>44651</v>
      </c>
      <c r="D69">
        <v>2022</v>
      </c>
      <c r="E69" t="s">
        <v>46</v>
      </c>
      <c r="F69" t="str">
        <f t="shared" si="6"/>
        <v>Chennai Super Kings</v>
      </c>
      <c r="G69" t="s">
        <v>32</v>
      </c>
      <c r="H69" t="str">
        <f t="shared" si="7"/>
        <v>Lucknow Super Giants</v>
      </c>
      <c r="I69" t="s">
        <v>47</v>
      </c>
      <c r="J69" t="str">
        <f t="shared" si="8"/>
        <v>Brabourne Stadium, Mumbai</v>
      </c>
      <c r="K69" t="s">
        <v>32</v>
      </c>
      <c r="L69" t="str">
        <f t="shared" si="9"/>
        <v>Lucknow Super Giants</v>
      </c>
      <c r="M69" t="s">
        <v>28</v>
      </c>
      <c r="N69" t="s">
        <v>22</v>
      </c>
      <c r="O69" t="s">
        <v>32</v>
      </c>
      <c r="P69" t="str">
        <f t="shared" si="10"/>
        <v>Lucknow Super Giants</v>
      </c>
      <c r="Q69" t="str">
        <f>IF(Table1[[#This Row],[TossWinner]]=Table1[[#This Row],[WinningTeam]],"Yes","No")</f>
        <v>Yes</v>
      </c>
      <c r="R69" t="s">
        <v>23</v>
      </c>
      <c r="S69">
        <v>6</v>
      </c>
      <c r="T69" t="str">
        <f t="shared" si="11"/>
        <v>Won By 6 Wickets</v>
      </c>
      <c r="U69" t="s">
        <v>24</v>
      </c>
      <c r="V69" t="s">
        <v>99</v>
      </c>
      <c r="W69">
        <f>IF(Table1[[#This Row],[WonBy]]="Wickets",Table1[[#This Row],[Margin]],0)</f>
        <v>6</v>
      </c>
      <c r="Z69" s="4" t="s">
        <v>194</v>
      </c>
      <c r="AA69" t="str">
        <f>"Total Venue                                                                                             "&amp;COUNTA(Z57:Z93)</f>
        <v>Total Venue                                                                                             37</v>
      </c>
    </row>
    <row r="70" spans="1:27" x14ac:dyDescent="0.25">
      <c r="A70">
        <v>1304052</v>
      </c>
      <c r="B70" t="s">
        <v>38</v>
      </c>
      <c r="C70" s="1">
        <v>44650</v>
      </c>
      <c r="D70">
        <v>2022</v>
      </c>
      <c r="E70" t="s">
        <v>51</v>
      </c>
      <c r="F70" t="str">
        <f t="shared" si="6"/>
        <v>Kolkata Knight Riders</v>
      </c>
      <c r="G70" t="s">
        <v>27</v>
      </c>
      <c r="H70" t="str">
        <f t="shared" si="7"/>
        <v>Royal Challengers Bangalore</v>
      </c>
      <c r="I70" t="s">
        <v>52</v>
      </c>
      <c r="J70" t="str">
        <f t="shared" si="8"/>
        <v>Dr DY Patil Sports Academy, Mumbai</v>
      </c>
      <c r="K70" t="s">
        <v>27</v>
      </c>
      <c r="L70" t="str">
        <f t="shared" si="9"/>
        <v>Royal Challengers Bangalore</v>
      </c>
      <c r="M70" t="s">
        <v>28</v>
      </c>
      <c r="N70" t="s">
        <v>22</v>
      </c>
      <c r="O70" t="s">
        <v>27</v>
      </c>
      <c r="P70" t="str">
        <f t="shared" si="10"/>
        <v>Royal Challengers Bangalore</v>
      </c>
      <c r="Q70" t="str">
        <f>IF(Table1[[#This Row],[TossWinner]]=Table1[[#This Row],[WinningTeam]],"Yes","No")</f>
        <v>Yes</v>
      </c>
      <c r="R70" t="s">
        <v>23</v>
      </c>
      <c r="S70">
        <v>3</v>
      </c>
      <c r="T70" t="str">
        <f t="shared" si="11"/>
        <v>Won By 3 Wickets</v>
      </c>
      <c r="U70" t="s">
        <v>24</v>
      </c>
      <c r="V70" t="s">
        <v>66</v>
      </c>
      <c r="W70">
        <f>IF(Table1[[#This Row],[WonBy]]="Wickets",Table1[[#This Row],[Margin]],0)</f>
        <v>3</v>
      </c>
      <c r="Z70" s="4" t="s">
        <v>246</v>
      </c>
    </row>
    <row r="71" spans="1:27" x14ac:dyDescent="0.25">
      <c r="A71">
        <v>1304051</v>
      </c>
      <c r="B71" t="s">
        <v>58</v>
      </c>
      <c r="C71" s="1">
        <v>44649</v>
      </c>
      <c r="D71">
        <v>2022</v>
      </c>
      <c r="E71" t="s">
        <v>18</v>
      </c>
      <c r="F71" t="str">
        <f t="shared" si="6"/>
        <v>Rajasthan Royals</v>
      </c>
      <c r="G71" t="s">
        <v>39</v>
      </c>
      <c r="H71" t="str">
        <f t="shared" si="7"/>
        <v>Sunrisers Hyderabad</v>
      </c>
      <c r="I71" t="s">
        <v>59</v>
      </c>
      <c r="J71" t="str">
        <f t="shared" si="8"/>
        <v>Maharashtra Cricket Association Stadium, Pune</v>
      </c>
      <c r="K71" t="s">
        <v>39</v>
      </c>
      <c r="L71" t="str">
        <f t="shared" si="9"/>
        <v>Sunrisers Hyderabad</v>
      </c>
      <c r="M71" t="s">
        <v>28</v>
      </c>
      <c r="N71" t="s">
        <v>22</v>
      </c>
      <c r="O71" t="s">
        <v>18</v>
      </c>
      <c r="P71" t="str">
        <f t="shared" si="10"/>
        <v>Rajasthan Royals</v>
      </c>
      <c r="Q71" t="str">
        <f>IF(Table1[[#This Row],[TossWinner]]=Table1[[#This Row],[WinningTeam]],"Yes","No")</f>
        <v>No</v>
      </c>
      <c r="R71" t="s">
        <v>34</v>
      </c>
      <c r="S71">
        <v>61</v>
      </c>
      <c r="T71" t="str">
        <f t="shared" si="11"/>
        <v>Won By 61 Runs</v>
      </c>
      <c r="U71" t="s">
        <v>24</v>
      </c>
      <c r="V71" t="s">
        <v>100</v>
      </c>
      <c r="W71">
        <f>IF(Table1[[#This Row],[WonBy]]="Wickets",Table1[[#This Row],[Margin]],0)</f>
        <v>0</v>
      </c>
      <c r="Z71" s="4" t="s">
        <v>357</v>
      </c>
    </row>
    <row r="72" spans="1:27" x14ac:dyDescent="0.25">
      <c r="A72">
        <v>1304050</v>
      </c>
      <c r="B72" t="s">
        <v>38</v>
      </c>
      <c r="C72" s="1">
        <v>44648</v>
      </c>
      <c r="D72">
        <v>2022</v>
      </c>
      <c r="E72" t="s">
        <v>32</v>
      </c>
      <c r="F72" t="str">
        <f t="shared" si="6"/>
        <v>Lucknow Super Giants</v>
      </c>
      <c r="G72" t="s">
        <v>19</v>
      </c>
      <c r="H72" t="str">
        <f t="shared" si="7"/>
        <v>Gujarat Titans</v>
      </c>
      <c r="I72" t="s">
        <v>41</v>
      </c>
      <c r="J72" t="str">
        <f t="shared" si="8"/>
        <v>Wankhede Stadium, Mumbai</v>
      </c>
      <c r="K72" t="s">
        <v>19</v>
      </c>
      <c r="L72" t="str">
        <f t="shared" si="9"/>
        <v>Gujarat Titans</v>
      </c>
      <c r="M72" t="s">
        <v>28</v>
      </c>
      <c r="N72" t="s">
        <v>22</v>
      </c>
      <c r="O72" t="s">
        <v>19</v>
      </c>
      <c r="P72" t="str">
        <f t="shared" si="10"/>
        <v>Gujarat Titans</v>
      </c>
      <c r="Q72" t="str">
        <f>IF(Table1[[#This Row],[TossWinner]]=Table1[[#This Row],[WinningTeam]],"Yes","No")</f>
        <v>Yes</v>
      </c>
      <c r="R72" t="s">
        <v>23</v>
      </c>
      <c r="S72">
        <v>5</v>
      </c>
      <c r="T72" t="str">
        <f t="shared" si="11"/>
        <v>Won By 5 Wickets</v>
      </c>
      <c r="U72" t="s">
        <v>24</v>
      </c>
      <c r="V72" t="s">
        <v>101</v>
      </c>
      <c r="W72">
        <f>IF(Table1[[#This Row],[WonBy]]="Wickets",Table1[[#This Row],[Margin]],0)</f>
        <v>5</v>
      </c>
      <c r="Z72" s="4" t="s">
        <v>169</v>
      </c>
    </row>
    <row r="73" spans="1:27" x14ac:dyDescent="0.25">
      <c r="A73">
        <v>1304049</v>
      </c>
      <c r="B73" t="s">
        <v>38</v>
      </c>
      <c r="C73" s="1">
        <v>44647</v>
      </c>
      <c r="D73">
        <v>2022</v>
      </c>
      <c r="E73" t="s">
        <v>27</v>
      </c>
      <c r="F73" t="str">
        <f t="shared" si="6"/>
        <v>Royal Challengers Bangalore</v>
      </c>
      <c r="G73" t="s">
        <v>40</v>
      </c>
      <c r="H73" t="str">
        <f t="shared" si="7"/>
        <v>Punjab Kings</v>
      </c>
      <c r="I73" t="s">
        <v>52</v>
      </c>
      <c r="J73" t="str">
        <f t="shared" si="8"/>
        <v>Dr DY Patil Sports Academy, Mumbai</v>
      </c>
      <c r="K73" t="s">
        <v>40</v>
      </c>
      <c r="L73" t="str">
        <f t="shared" si="9"/>
        <v>Punjab Kings</v>
      </c>
      <c r="M73" t="s">
        <v>28</v>
      </c>
      <c r="N73" t="s">
        <v>22</v>
      </c>
      <c r="O73" t="s">
        <v>40</v>
      </c>
      <c r="P73" t="str">
        <f t="shared" si="10"/>
        <v>Punjab Kings</v>
      </c>
      <c r="Q73" t="str">
        <f>IF(Table1[[#This Row],[TossWinner]]=Table1[[#This Row],[WinningTeam]],"Yes","No")</f>
        <v>Yes</v>
      </c>
      <c r="R73" t="s">
        <v>23</v>
      </c>
      <c r="S73">
        <v>5</v>
      </c>
      <c r="T73" t="str">
        <f t="shared" si="11"/>
        <v>Won By 5 Wickets</v>
      </c>
      <c r="U73" t="s">
        <v>24</v>
      </c>
      <c r="V73" t="s">
        <v>102</v>
      </c>
      <c r="W73">
        <f>IF(Table1[[#This Row],[WonBy]]="Wickets",Table1[[#This Row],[Margin]],0)</f>
        <v>5</v>
      </c>
      <c r="Z73" s="4" t="s">
        <v>133</v>
      </c>
    </row>
    <row r="74" spans="1:27" x14ac:dyDescent="0.25">
      <c r="A74">
        <v>1304048</v>
      </c>
      <c r="B74" t="s">
        <v>38</v>
      </c>
      <c r="C74" s="1">
        <v>44647</v>
      </c>
      <c r="D74">
        <v>2022</v>
      </c>
      <c r="E74" t="s">
        <v>44</v>
      </c>
      <c r="F74" t="str">
        <f t="shared" si="6"/>
        <v>Mumbai Indians</v>
      </c>
      <c r="G74" t="s">
        <v>43</v>
      </c>
      <c r="H74" t="str">
        <f t="shared" si="7"/>
        <v>Delhi Capitals</v>
      </c>
      <c r="I74" t="s">
        <v>47</v>
      </c>
      <c r="J74" t="str">
        <f t="shared" si="8"/>
        <v>Brabourne Stadium, Mumbai</v>
      </c>
      <c r="K74" t="s">
        <v>43</v>
      </c>
      <c r="L74" t="str">
        <f t="shared" si="9"/>
        <v>Delhi Capitals</v>
      </c>
      <c r="M74" t="s">
        <v>28</v>
      </c>
      <c r="N74" t="s">
        <v>22</v>
      </c>
      <c r="O74" t="s">
        <v>43</v>
      </c>
      <c r="P74" t="str">
        <f t="shared" si="10"/>
        <v>Delhi Capitals</v>
      </c>
      <c r="Q74" t="str">
        <f>IF(Table1[[#This Row],[TossWinner]]=Table1[[#This Row],[WinningTeam]],"Yes","No")</f>
        <v>Yes</v>
      </c>
      <c r="R74" t="s">
        <v>23</v>
      </c>
      <c r="S74">
        <v>4</v>
      </c>
      <c r="T74" t="str">
        <f t="shared" si="11"/>
        <v>Won By 4 Wickets</v>
      </c>
      <c r="U74" t="s">
        <v>24</v>
      </c>
      <c r="V74" t="s">
        <v>79</v>
      </c>
      <c r="W74">
        <f>IF(Table1[[#This Row],[WonBy]]="Wickets",Table1[[#This Row],[Margin]],0)</f>
        <v>4</v>
      </c>
      <c r="Z74" s="4" t="s">
        <v>59</v>
      </c>
    </row>
    <row r="75" spans="1:27" x14ac:dyDescent="0.25">
      <c r="A75">
        <v>1304047</v>
      </c>
      <c r="B75" t="s">
        <v>38</v>
      </c>
      <c r="C75" s="1">
        <v>44646</v>
      </c>
      <c r="D75">
        <v>2022</v>
      </c>
      <c r="E75" t="s">
        <v>46</v>
      </c>
      <c r="F75" t="str">
        <f t="shared" si="6"/>
        <v>Chennai Super Kings</v>
      </c>
      <c r="G75" t="s">
        <v>51</v>
      </c>
      <c r="H75" t="str">
        <f t="shared" si="7"/>
        <v>Kolkata Knight Riders</v>
      </c>
      <c r="I75" t="s">
        <v>41</v>
      </c>
      <c r="J75" t="str">
        <f t="shared" si="8"/>
        <v>Wankhede Stadium, Mumbai</v>
      </c>
      <c r="K75" t="s">
        <v>51</v>
      </c>
      <c r="L75" t="str">
        <f t="shared" si="9"/>
        <v>Kolkata Knight Riders</v>
      </c>
      <c r="M75" t="s">
        <v>28</v>
      </c>
      <c r="N75" t="s">
        <v>22</v>
      </c>
      <c r="O75" t="s">
        <v>51</v>
      </c>
      <c r="P75" t="str">
        <f t="shared" si="10"/>
        <v>Kolkata Knight Riders</v>
      </c>
      <c r="Q75" t="str">
        <f>IF(Table1[[#This Row],[TossWinner]]=Table1[[#This Row],[WinningTeam]],"Yes","No")</f>
        <v>Yes</v>
      </c>
      <c r="R75" t="s">
        <v>23</v>
      </c>
      <c r="S75">
        <v>6</v>
      </c>
      <c r="T75" t="str">
        <f t="shared" si="11"/>
        <v>Won By 6 Wickets</v>
      </c>
      <c r="U75" t="s">
        <v>24</v>
      </c>
      <c r="V75" t="s">
        <v>98</v>
      </c>
      <c r="W75">
        <f>IF(Table1[[#This Row],[WonBy]]="Wickets",Table1[[#This Row],[Margin]],0)</f>
        <v>6</v>
      </c>
      <c r="Z75" s="4" t="s">
        <v>20</v>
      </c>
    </row>
    <row r="76" spans="1:27" x14ac:dyDescent="0.25">
      <c r="A76">
        <v>1254117</v>
      </c>
      <c r="B76" t="s">
        <v>103</v>
      </c>
      <c r="C76" s="1">
        <v>44484</v>
      </c>
      <c r="D76">
        <v>2021</v>
      </c>
      <c r="E76" t="s">
        <v>46</v>
      </c>
      <c r="F76" t="str">
        <f t="shared" si="6"/>
        <v>Chennai Super Kings</v>
      </c>
      <c r="G76" t="s">
        <v>51</v>
      </c>
      <c r="H76" t="str">
        <f t="shared" si="7"/>
        <v>Kolkata Knight Riders</v>
      </c>
      <c r="I76" t="s">
        <v>104</v>
      </c>
      <c r="J76" t="str">
        <f t="shared" si="8"/>
        <v>Dubai International Cricket Stadium</v>
      </c>
      <c r="K76" t="s">
        <v>51</v>
      </c>
      <c r="L76" t="str">
        <f t="shared" si="9"/>
        <v>Kolkata Knight Riders</v>
      </c>
      <c r="M76" t="s">
        <v>28</v>
      </c>
      <c r="N76" t="s">
        <v>22</v>
      </c>
      <c r="O76" t="s">
        <v>46</v>
      </c>
      <c r="P76" t="str">
        <f t="shared" si="10"/>
        <v>Chennai Super Kings</v>
      </c>
      <c r="Q76" t="str">
        <f>IF(Table1[[#This Row],[TossWinner]]=Table1[[#This Row],[WinningTeam]],"Yes","No")</f>
        <v>No</v>
      </c>
      <c r="R76" t="s">
        <v>34</v>
      </c>
      <c r="S76">
        <v>27</v>
      </c>
      <c r="T76" t="str">
        <f t="shared" si="11"/>
        <v>Won By 27 Runs</v>
      </c>
      <c r="U76" t="s">
        <v>24</v>
      </c>
      <c r="V76" t="s">
        <v>87</v>
      </c>
      <c r="W76">
        <f>IF(Table1[[#This Row],[WonBy]]="Wickets",Table1[[#This Row],[Margin]],0)</f>
        <v>0</v>
      </c>
      <c r="Z76" s="4" t="s">
        <v>318</v>
      </c>
    </row>
    <row r="77" spans="1:27" x14ac:dyDescent="0.25">
      <c r="A77">
        <v>1254116</v>
      </c>
      <c r="B77" t="s">
        <v>105</v>
      </c>
      <c r="C77" s="1">
        <v>44482</v>
      </c>
      <c r="D77">
        <v>2021</v>
      </c>
      <c r="E77" t="s">
        <v>43</v>
      </c>
      <c r="F77" t="str">
        <f t="shared" si="6"/>
        <v>Delhi Capitals</v>
      </c>
      <c r="G77" t="s">
        <v>51</v>
      </c>
      <c r="H77" t="str">
        <f t="shared" si="7"/>
        <v>Kolkata Knight Riders</v>
      </c>
      <c r="I77" t="s">
        <v>106</v>
      </c>
      <c r="J77" t="str">
        <f t="shared" si="8"/>
        <v>Sharjah Cricket Stadium</v>
      </c>
      <c r="K77" t="s">
        <v>51</v>
      </c>
      <c r="L77" t="str">
        <f t="shared" si="9"/>
        <v>Kolkata Knight Riders</v>
      </c>
      <c r="M77" t="s">
        <v>28</v>
      </c>
      <c r="N77" t="s">
        <v>22</v>
      </c>
      <c r="O77" t="s">
        <v>51</v>
      </c>
      <c r="P77" t="str">
        <f t="shared" si="10"/>
        <v>Kolkata Knight Riders</v>
      </c>
      <c r="Q77" t="str">
        <f>IF(Table1[[#This Row],[TossWinner]]=Table1[[#This Row],[WinningTeam]],"Yes","No")</f>
        <v>Yes</v>
      </c>
      <c r="R77" t="s">
        <v>23</v>
      </c>
      <c r="S77">
        <v>3</v>
      </c>
      <c r="T77" t="str">
        <f t="shared" si="11"/>
        <v>Won By 3 Wickets</v>
      </c>
      <c r="U77" t="s">
        <v>24</v>
      </c>
      <c r="V77" t="s">
        <v>107</v>
      </c>
      <c r="W77">
        <f>IF(Table1[[#This Row],[WonBy]]="Wickets",Table1[[#This Row],[Margin]],0)</f>
        <v>3</v>
      </c>
      <c r="Z77" s="4" t="s">
        <v>353</v>
      </c>
    </row>
    <row r="78" spans="1:27" x14ac:dyDescent="0.25">
      <c r="A78">
        <v>1254115</v>
      </c>
      <c r="B78" t="s">
        <v>105</v>
      </c>
      <c r="C78" s="1">
        <v>44480</v>
      </c>
      <c r="D78">
        <v>2021</v>
      </c>
      <c r="E78" t="s">
        <v>27</v>
      </c>
      <c r="F78" t="str">
        <f t="shared" si="6"/>
        <v>Royal Challengers Bangalore</v>
      </c>
      <c r="G78" t="s">
        <v>51</v>
      </c>
      <c r="H78" t="str">
        <f t="shared" si="7"/>
        <v>Kolkata Knight Riders</v>
      </c>
      <c r="I78" t="s">
        <v>106</v>
      </c>
      <c r="J78" t="str">
        <f t="shared" si="8"/>
        <v>Sharjah Cricket Stadium</v>
      </c>
      <c r="K78" t="s">
        <v>27</v>
      </c>
      <c r="L78" t="str">
        <f t="shared" si="9"/>
        <v>Royal Challengers Bangalore</v>
      </c>
      <c r="M78" t="s">
        <v>21</v>
      </c>
      <c r="N78" t="s">
        <v>22</v>
      </c>
      <c r="O78" t="s">
        <v>51</v>
      </c>
      <c r="P78" t="str">
        <f t="shared" si="10"/>
        <v>Kolkata Knight Riders</v>
      </c>
      <c r="Q78" t="str">
        <f>IF(Table1[[#This Row],[TossWinner]]=Table1[[#This Row],[WinningTeam]],"Yes","No")</f>
        <v>No</v>
      </c>
      <c r="R78" t="s">
        <v>23</v>
      </c>
      <c r="S78">
        <v>4</v>
      </c>
      <c r="T78" t="str">
        <f t="shared" si="11"/>
        <v>Won By 4 Wickets</v>
      </c>
      <c r="U78" t="s">
        <v>24</v>
      </c>
      <c r="V78" t="s">
        <v>108</v>
      </c>
      <c r="W78">
        <f>IF(Table1[[#This Row],[WonBy]]="Wickets",Table1[[#This Row],[Margin]],0)</f>
        <v>4</v>
      </c>
      <c r="Z78" s="4" t="s">
        <v>378</v>
      </c>
    </row>
    <row r="79" spans="1:27" x14ac:dyDescent="0.25">
      <c r="A79">
        <v>1254114</v>
      </c>
      <c r="B79" t="s">
        <v>103</v>
      </c>
      <c r="C79" s="1">
        <v>44479</v>
      </c>
      <c r="D79">
        <v>2021</v>
      </c>
      <c r="E79" t="s">
        <v>43</v>
      </c>
      <c r="F79" t="str">
        <f t="shared" si="6"/>
        <v>Delhi Capitals</v>
      </c>
      <c r="G79" t="s">
        <v>46</v>
      </c>
      <c r="H79" t="str">
        <f t="shared" si="7"/>
        <v>Chennai Super Kings</v>
      </c>
      <c r="I79" t="s">
        <v>104</v>
      </c>
      <c r="J79" t="str">
        <f t="shared" si="8"/>
        <v>Dubai International Cricket Stadium</v>
      </c>
      <c r="K79" t="s">
        <v>46</v>
      </c>
      <c r="L79" t="str">
        <f t="shared" si="9"/>
        <v>Chennai Super Kings</v>
      </c>
      <c r="M79" t="s">
        <v>28</v>
      </c>
      <c r="N79" t="s">
        <v>22</v>
      </c>
      <c r="O79" t="s">
        <v>46</v>
      </c>
      <c r="P79" t="str">
        <f t="shared" si="10"/>
        <v>Chennai Super Kings</v>
      </c>
      <c r="Q79" t="str">
        <f>IF(Table1[[#This Row],[TossWinner]]=Table1[[#This Row],[WinningTeam]],"Yes","No")</f>
        <v>Yes</v>
      </c>
      <c r="R79" t="s">
        <v>23</v>
      </c>
      <c r="S79">
        <v>4</v>
      </c>
      <c r="T79" t="str">
        <f t="shared" si="11"/>
        <v>Won By 4 Wickets</v>
      </c>
      <c r="U79" t="s">
        <v>24</v>
      </c>
      <c r="V79" t="s">
        <v>74</v>
      </c>
      <c r="W79">
        <f>IF(Table1[[#This Row],[WonBy]]="Wickets",Table1[[#This Row],[Margin]],0)</f>
        <v>4</v>
      </c>
      <c r="Z79" s="4" t="s">
        <v>361</v>
      </c>
    </row>
    <row r="80" spans="1:27" x14ac:dyDescent="0.25">
      <c r="A80">
        <v>1254101</v>
      </c>
      <c r="B80" t="s">
        <v>103</v>
      </c>
      <c r="C80" s="1">
        <v>44477</v>
      </c>
      <c r="D80">
        <v>2021</v>
      </c>
      <c r="E80" t="s">
        <v>43</v>
      </c>
      <c r="F80" t="str">
        <f t="shared" si="6"/>
        <v>Delhi Capitals</v>
      </c>
      <c r="G80" t="s">
        <v>27</v>
      </c>
      <c r="H80" t="str">
        <f t="shared" si="7"/>
        <v>Royal Challengers Bangalore</v>
      </c>
      <c r="I80" t="s">
        <v>104</v>
      </c>
      <c r="J80" t="str">
        <f t="shared" si="8"/>
        <v>Dubai International Cricket Stadium</v>
      </c>
      <c r="K80" t="s">
        <v>27</v>
      </c>
      <c r="L80" t="str">
        <f t="shared" si="9"/>
        <v>Royal Challengers Bangalore</v>
      </c>
      <c r="M80" t="s">
        <v>28</v>
      </c>
      <c r="N80" t="s">
        <v>22</v>
      </c>
      <c r="O80" t="s">
        <v>27</v>
      </c>
      <c r="P80" t="str">
        <f t="shared" si="10"/>
        <v>Royal Challengers Bangalore</v>
      </c>
      <c r="Q80" t="str">
        <f>IF(Table1[[#This Row],[TossWinner]]=Table1[[#This Row],[WinningTeam]],"Yes","No")</f>
        <v>Yes</v>
      </c>
      <c r="R80" t="s">
        <v>23</v>
      </c>
      <c r="S80">
        <v>7</v>
      </c>
      <c r="T80" t="str">
        <f t="shared" si="11"/>
        <v>Won By 7 Wickets</v>
      </c>
      <c r="U80" t="s">
        <v>24</v>
      </c>
      <c r="V80" t="s">
        <v>109</v>
      </c>
      <c r="W80">
        <f>IF(Table1[[#This Row],[WonBy]]="Wickets",Table1[[#This Row],[Margin]],0)</f>
        <v>7</v>
      </c>
      <c r="Z80" s="4" t="s">
        <v>213</v>
      </c>
    </row>
    <row r="81" spans="1:28" x14ac:dyDescent="0.25">
      <c r="A81">
        <v>1254088</v>
      </c>
      <c r="B81" t="s">
        <v>110</v>
      </c>
      <c r="C81" s="1">
        <v>44477</v>
      </c>
      <c r="D81">
        <v>2021</v>
      </c>
      <c r="E81" t="s">
        <v>44</v>
      </c>
      <c r="F81" t="str">
        <f t="shared" si="6"/>
        <v>Mumbai Indians</v>
      </c>
      <c r="G81" t="s">
        <v>39</v>
      </c>
      <c r="H81" t="str">
        <f t="shared" si="7"/>
        <v>Sunrisers Hyderabad</v>
      </c>
      <c r="I81" t="s">
        <v>111</v>
      </c>
      <c r="J81" t="str">
        <f t="shared" si="8"/>
        <v>Zayed Cricket Stadium, Abu Dhabi</v>
      </c>
      <c r="K81" t="s">
        <v>44</v>
      </c>
      <c r="L81" t="str">
        <f t="shared" si="9"/>
        <v>Mumbai Indians</v>
      </c>
      <c r="M81" t="s">
        <v>21</v>
      </c>
      <c r="N81" t="s">
        <v>22</v>
      </c>
      <c r="O81" t="s">
        <v>44</v>
      </c>
      <c r="P81" t="str">
        <f t="shared" si="10"/>
        <v>Mumbai Indians</v>
      </c>
      <c r="Q81" t="str">
        <f>IF(Table1[[#This Row],[TossWinner]]=Table1[[#This Row],[WinningTeam]],"Yes","No")</f>
        <v>Yes</v>
      </c>
      <c r="R81" t="s">
        <v>34</v>
      </c>
      <c r="S81">
        <v>42</v>
      </c>
      <c r="T81" t="str">
        <f t="shared" si="11"/>
        <v>Won By 42 Runs</v>
      </c>
      <c r="U81" t="s">
        <v>24</v>
      </c>
      <c r="V81" t="s">
        <v>112</v>
      </c>
      <c r="W81">
        <f>IF(Table1[[#This Row],[WonBy]]="Wickets",Table1[[#This Row],[Margin]],0)</f>
        <v>0</v>
      </c>
      <c r="Z81" s="4" t="s">
        <v>203</v>
      </c>
    </row>
    <row r="82" spans="1:28" x14ac:dyDescent="0.25">
      <c r="A82">
        <v>1254106</v>
      </c>
      <c r="B82" t="s">
        <v>105</v>
      </c>
      <c r="C82" s="1">
        <v>44476</v>
      </c>
      <c r="D82">
        <v>2021</v>
      </c>
      <c r="E82" t="s">
        <v>51</v>
      </c>
      <c r="F82" t="str">
        <f t="shared" si="6"/>
        <v>Kolkata Knight Riders</v>
      </c>
      <c r="G82" t="s">
        <v>18</v>
      </c>
      <c r="H82" t="str">
        <f t="shared" si="7"/>
        <v>Rajasthan Royals</v>
      </c>
      <c r="I82" t="s">
        <v>106</v>
      </c>
      <c r="J82" t="str">
        <f t="shared" si="8"/>
        <v>Sharjah Cricket Stadium</v>
      </c>
      <c r="K82" t="s">
        <v>18</v>
      </c>
      <c r="L82" t="str">
        <f t="shared" si="9"/>
        <v>Rajasthan Royals</v>
      </c>
      <c r="M82" t="s">
        <v>28</v>
      </c>
      <c r="N82" t="s">
        <v>22</v>
      </c>
      <c r="O82" t="s">
        <v>51</v>
      </c>
      <c r="P82" t="str">
        <f t="shared" si="10"/>
        <v>Kolkata Knight Riders</v>
      </c>
      <c r="Q82" t="str">
        <f>IF(Table1[[#This Row],[TossWinner]]=Table1[[#This Row],[WinningTeam]],"Yes","No")</f>
        <v>No</v>
      </c>
      <c r="R82" t="s">
        <v>34</v>
      </c>
      <c r="S82">
        <v>86</v>
      </c>
      <c r="T82" t="str">
        <f t="shared" si="11"/>
        <v>Won By 86 Runs</v>
      </c>
      <c r="U82" t="s">
        <v>24</v>
      </c>
      <c r="V82" t="s">
        <v>113</v>
      </c>
      <c r="W82">
        <f>IF(Table1[[#This Row],[WonBy]]="Wickets",Table1[[#This Row],[Margin]],0)</f>
        <v>0</v>
      </c>
      <c r="Z82" s="4" t="s">
        <v>255</v>
      </c>
    </row>
    <row r="83" spans="1:28" x14ac:dyDescent="0.25">
      <c r="A83">
        <v>1254094</v>
      </c>
      <c r="B83" t="s">
        <v>103</v>
      </c>
      <c r="C83" s="1">
        <v>44476</v>
      </c>
      <c r="D83">
        <v>2021</v>
      </c>
      <c r="E83" t="s">
        <v>46</v>
      </c>
      <c r="F83" t="str">
        <f t="shared" si="6"/>
        <v>Chennai Super Kings</v>
      </c>
      <c r="G83" t="s">
        <v>40</v>
      </c>
      <c r="H83" t="str">
        <f t="shared" si="7"/>
        <v>Punjab Kings</v>
      </c>
      <c r="I83" t="s">
        <v>104</v>
      </c>
      <c r="J83" t="str">
        <f t="shared" si="8"/>
        <v>Dubai International Cricket Stadium</v>
      </c>
      <c r="K83" t="s">
        <v>40</v>
      </c>
      <c r="L83" t="str">
        <f t="shared" si="9"/>
        <v>Punjab Kings</v>
      </c>
      <c r="M83" t="s">
        <v>28</v>
      </c>
      <c r="N83" t="s">
        <v>22</v>
      </c>
      <c r="O83" t="s">
        <v>40</v>
      </c>
      <c r="P83" t="str">
        <f t="shared" si="10"/>
        <v>Punjab Kings</v>
      </c>
      <c r="Q83" t="str">
        <f>IF(Table1[[#This Row],[TossWinner]]=Table1[[#This Row],[WinningTeam]],"Yes","No")</f>
        <v>Yes</v>
      </c>
      <c r="R83" t="s">
        <v>23</v>
      </c>
      <c r="S83">
        <v>6</v>
      </c>
      <c r="T83" t="str">
        <f t="shared" si="11"/>
        <v>Won By 6 Wickets</v>
      </c>
      <c r="U83" t="s">
        <v>24</v>
      </c>
      <c r="V83" t="s">
        <v>83</v>
      </c>
      <c r="W83">
        <f>IF(Table1[[#This Row],[WonBy]]="Wickets",Table1[[#This Row],[Margin]],0)</f>
        <v>6</v>
      </c>
      <c r="Z83" s="4" t="s">
        <v>218</v>
      </c>
    </row>
    <row r="84" spans="1:28" x14ac:dyDescent="0.25">
      <c r="A84">
        <v>1254095</v>
      </c>
      <c r="B84" t="s">
        <v>110</v>
      </c>
      <c r="C84" s="1">
        <v>44475</v>
      </c>
      <c r="D84">
        <v>2021</v>
      </c>
      <c r="E84" t="s">
        <v>39</v>
      </c>
      <c r="F84" t="str">
        <f t="shared" si="6"/>
        <v>Sunrisers Hyderabad</v>
      </c>
      <c r="G84" t="s">
        <v>27</v>
      </c>
      <c r="H84" t="str">
        <f t="shared" si="7"/>
        <v>Royal Challengers Bangalore</v>
      </c>
      <c r="I84" t="s">
        <v>111</v>
      </c>
      <c r="J84" t="str">
        <f t="shared" si="8"/>
        <v>Zayed Cricket Stadium, Abu Dhabi</v>
      </c>
      <c r="K84" t="s">
        <v>27</v>
      </c>
      <c r="L84" t="str">
        <f t="shared" si="9"/>
        <v>Royal Challengers Bangalore</v>
      </c>
      <c r="M84" t="s">
        <v>28</v>
      </c>
      <c r="N84" t="s">
        <v>22</v>
      </c>
      <c r="O84" t="s">
        <v>39</v>
      </c>
      <c r="P84" t="str">
        <f t="shared" si="10"/>
        <v>Sunrisers Hyderabad</v>
      </c>
      <c r="Q84" t="str">
        <f>IF(Table1[[#This Row],[TossWinner]]=Table1[[#This Row],[WinningTeam]],"Yes","No")</f>
        <v>No</v>
      </c>
      <c r="R84" t="s">
        <v>34</v>
      </c>
      <c r="S84">
        <v>4</v>
      </c>
      <c r="T84" t="str">
        <f t="shared" si="11"/>
        <v>Won By 4 Runs</v>
      </c>
      <c r="U84" t="s">
        <v>24</v>
      </c>
      <c r="V84" t="s">
        <v>92</v>
      </c>
      <c r="W84">
        <f>IF(Table1[[#This Row],[WonBy]]="Wickets",Table1[[#This Row],[Margin]],0)</f>
        <v>0</v>
      </c>
      <c r="Z84" s="4" t="s">
        <v>176</v>
      </c>
    </row>
    <row r="85" spans="1:28" x14ac:dyDescent="0.25">
      <c r="A85">
        <v>1254093</v>
      </c>
      <c r="B85" t="s">
        <v>105</v>
      </c>
      <c r="C85" s="1">
        <v>44474</v>
      </c>
      <c r="D85">
        <v>2021</v>
      </c>
      <c r="E85" t="s">
        <v>18</v>
      </c>
      <c r="F85" t="str">
        <f t="shared" si="6"/>
        <v>Rajasthan Royals</v>
      </c>
      <c r="G85" t="s">
        <v>44</v>
      </c>
      <c r="H85" t="str">
        <f t="shared" si="7"/>
        <v>Mumbai Indians</v>
      </c>
      <c r="I85" t="s">
        <v>106</v>
      </c>
      <c r="J85" t="str">
        <f t="shared" si="8"/>
        <v>Sharjah Cricket Stadium</v>
      </c>
      <c r="K85" t="s">
        <v>44</v>
      </c>
      <c r="L85" t="str">
        <f t="shared" si="9"/>
        <v>Mumbai Indians</v>
      </c>
      <c r="M85" t="s">
        <v>28</v>
      </c>
      <c r="N85" t="s">
        <v>22</v>
      </c>
      <c r="O85" t="s">
        <v>44</v>
      </c>
      <c r="P85" t="str">
        <f t="shared" si="10"/>
        <v>Mumbai Indians</v>
      </c>
      <c r="Q85" t="str">
        <f>IF(Table1[[#This Row],[TossWinner]]=Table1[[#This Row],[WinningTeam]],"Yes","No")</f>
        <v>Yes</v>
      </c>
      <c r="R85" t="s">
        <v>23</v>
      </c>
      <c r="S85">
        <v>8</v>
      </c>
      <c r="T85" t="str">
        <f t="shared" si="11"/>
        <v>Won By 8 Wickets</v>
      </c>
      <c r="U85" t="s">
        <v>24</v>
      </c>
      <c r="V85" t="s">
        <v>114</v>
      </c>
      <c r="W85">
        <f>IF(Table1[[#This Row],[WonBy]]="Wickets",Table1[[#This Row],[Margin]],0)</f>
        <v>8</v>
      </c>
      <c r="Z85" s="4" t="s">
        <v>233</v>
      </c>
    </row>
    <row r="86" spans="1:28" x14ac:dyDescent="0.25">
      <c r="A86">
        <v>1254110</v>
      </c>
      <c r="B86" t="s">
        <v>103</v>
      </c>
      <c r="C86" s="1">
        <v>44473</v>
      </c>
      <c r="D86">
        <v>2021</v>
      </c>
      <c r="E86" t="s">
        <v>46</v>
      </c>
      <c r="F86" t="str">
        <f t="shared" si="6"/>
        <v>Chennai Super Kings</v>
      </c>
      <c r="G86" t="s">
        <v>43</v>
      </c>
      <c r="H86" t="str">
        <f t="shared" si="7"/>
        <v>Delhi Capitals</v>
      </c>
      <c r="I86" t="s">
        <v>104</v>
      </c>
      <c r="J86" t="str">
        <f t="shared" si="8"/>
        <v>Dubai International Cricket Stadium</v>
      </c>
      <c r="K86" t="s">
        <v>43</v>
      </c>
      <c r="L86" t="str">
        <f t="shared" si="9"/>
        <v>Delhi Capitals</v>
      </c>
      <c r="M86" t="s">
        <v>28</v>
      </c>
      <c r="N86" t="s">
        <v>22</v>
      </c>
      <c r="O86" t="s">
        <v>43</v>
      </c>
      <c r="P86" t="str">
        <f t="shared" si="10"/>
        <v>Delhi Capitals</v>
      </c>
      <c r="Q86" t="str">
        <f>IF(Table1[[#This Row],[TossWinner]]=Table1[[#This Row],[WinningTeam]],"Yes","No")</f>
        <v>Yes</v>
      </c>
      <c r="R86" t="s">
        <v>23</v>
      </c>
      <c r="S86">
        <v>3</v>
      </c>
      <c r="T86" t="str">
        <f t="shared" si="11"/>
        <v>Won By 3 Wickets</v>
      </c>
      <c r="U86" t="s">
        <v>24</v>
      </c>
      <c r="V86" t="s">
        <v>115</v>
      </c>
      <c r="W86">
        <f>IF(Table1[[#This Row],[WonBy]]="Wickets",Table1[[#This Row],[Margin]],0)</f>
        <v>3</v>
      </c>
      <c r="Z86" s="4" t="s">
        <v>106</v>
      </c>
    </row>
    <row r="87" spans="1:28" x14ac:dyDescent="0.25">
      <c r="A87">
        <v>1254090</v>
      </c>
      <c r="B87" t="s">
        <v>105</v>
      </c>
      <c r="C87" s="1">
        <v>44472</v>
      </c>
      <c r="D87">
        <v>2021</v>
      </c>
      <c r="E87" t="s">
        <v>27</v>
      </c>
      <c r="F87" t="str">
        <f t="shared" si="6"/>
        <v>Royal Challengers Bangalore</v>
      </c>
      <c r="G87" t="s">
        <v>40</v>
      </c>
      <c r="H87" t="str">
        <f t="shared" si="7"/>
        <v>Punjab Kings</v>
      </c>
      <c r="I87" t="s">
        <v>106</v>
      </c>
      <c r="J87" t="str">
        <f t="shared" si="8"/>
        <v>Sharjah Cricket Stadium</v>
      </c>
      <c r="K87" t="s">
        <v>27</v>
      </c>
      <c r="L87" t="str">
        <f t="shared" si="9"/>
        <v>Royal Challengers Bangalore</v>
      </c>
      <c r="M87" t="s">
        <v>21</v>
      </c>
      <c r="N87" t="s">
        <v>22</v>
      </c>
      <c r="O87" t="s">
        <v>27</v>
      </c>
      <c r="P87" t="str">
        <f t="shared" si="10"/>
        <v>Royal Challengers Bangalore</v>
      </c>
      <c r="Q87" t="str">
        <f>IF(Table1[[#This Row],[TossWinner]]=Table1[[#This Row],[WinningTeam]],"Yes","No")</f>
        <v>Yes</v>
      </c>
      <c r="R87" t="s">
        <v>34</v>
      </c>
      <c r="S87">
        <v>6</v>
      </c>
      <c r="T87" t="str">
        <f t="shared" si="11"/>
        <v>Won By 6 Runs</v>
      </c>
      <c r="U87" t="s">
        <v>24</v>
      </c>
      <c r="V87" t="s">
        <v>116</v>
      </c>
      <c r="W87">
        <f>IF(Table1[[#This Row],[WonBy]]="Wickets",Table1[[#This Row],[Margin]],0)</f>
        <v>0</v>
      </c>
      <c r="Z87" s="4" t="s">
        <v>144</v>
      </c>
    </row>
    <row r="88" spans="1:28" x14ac:dyDescent="0.25">
      <c r="A88">
        <v>1254109</v>
      </c>
      <c r="B88" t="s">
        <v>103</v>
      </c>
      <c r="C88" s="1">
        <v>44472</v>
      </c>
      <c r="D88">
        <v>2021</v>
      </c>
      <c r="E88" t="s">
        <v>39</v>
      </c>
      <c r="F88" t="str">
        <f t="shared" si="6"/>
        <v>Sunrisers Hyderabad</v>
      </c>
      <c r="G88" t="s">
        <v>51</v>
      </c>
      <c r="H88" t="str">
        <f t="shared" si="7"/>
        <v>Kolkata Knight Riders</v>
      </c>
      <c r="I88" t="s">
        <v>104</v>
      </c>
      <c r="J88" t="str">
        <f t="shared" si="8"/>
        <v>Dubai International Cricket Stadium</v>
      </c>
      <c r="K88" t="s">
        <v>39</v>
      </c>
      <c r="L88" t="str">
        <f t="shared" si="9"/>
        <v>Sunrisers Hyderabad</v>
      </c>
      <c r="M88" t="s">
        <v>21</v>
      </c>
      <c r="N88" t="s">
        <v>22</v>
      </c>
      <c r="O88" t="s">
        <v>51</v>
      </c>
      <c r="P88" t="str">
        <f t="shared" si="10"/>
        <v>Kolkata Knight Riders</v>
      </c>
      <c r="Q88" t="str">
        <f>IF(Table1[[#This Row],[TossWinner]]=Table1[[#This Row],[WinningTeam]],"Yes","No")</f>
        <v>No</v>
      </c>
      <c r="R88" t="s">
        <v>23</v>
      </c>
      <c r="S88">
        <v>6</v>
      </c>
      <c r="T88" t="str">
        <f t="shared" si="11"/>
        <v>Won By 6 Wickets</v>
      </c>
      <c r="U88" t="s">
        <v>24</v>
      </c>
      <c r="V88" t="s">
        <v>64</v>
      </c>
      <c r="W88">
        <f>IF(Table1[[#This Row],[WonBy]]="Wickets",Table1[[#This Row],[Margin]],0)</f>
        <v>6</v>
      </c>
      <c r="Z88" s="4" t="s">
        <v>363</v>
      </c>
    </row>
    <row r="89" spans="1:28" x14ac:dyDescent="0.25">
      <c r="A89">
        <v>1254112</v>
      </c>
      <c r="B89" t="s">
        <v>105</v>
      </c>
      <c r="C89" s="1">
        <v>44471</v>
      </c>
      <c r="D89">
        <v>2021</v>
      </c>
      <c r="E89" t="s">
        <v>44</v>
      </c>
      <c r="F89" t="str">
        <f t="shared" si="6"/>
        <v>Mumbai Indians</v>
      </c>
      <c r="G89" t="s">
        <v>43</v>
      </c>
      <c r="H89" t="str">
        <f t="shared" si="7"/>
        <v>Delhi Capitals</v>
      </c>
      <c r="I89" t="s">
        <v>106</v>
      </c>
      <c r="J89" t="str">
        <f t="shared" si="8"/>
        <v>Sharjah Cricket Stadium</v>
      </c>
      <c r="K89" t="s">
        <v>43</v>
      </c>
      <c r="L89" t="str">
        <f t="shared" si="9"/>
        <v>Delhi Capitals</v>
      </c>
      <c r="M89" t="s">
        <v>28</v>
      </c>
      <c r="N89" t="s">
        <v>22</v>
      </c>
      <c r="O89" t="s">
        <v>43</v>
      </c>
      <c r="P89" t="str">
        <f t="shared" si="10"/>
        <v>Delhi Capitals</v>
      </c>
      <c r="Q89" t="str">
        <f>IF(Table1[[#This Row],[TossWinner]]=Table1[[#This Row],[WinningTeam]],"Yes","No")</f>
        <v>Yes</v>
      </c>
      <c r="R89" t="s">
        <v>23</v>
      </c>
      <c r="S89">
        <v>4</v>
      </c>
      <c r="T89" t="str">
        <f t="shared" si="11"/>
        <v>Won By 4 Wickets</v>
      </c>
      <c r="U89" t="s">
        <v>24</v>
      </c>
      <c r="V89" t="s">
        <v>115</v>
      </c>
      <c r="W89">
        <f>IF(Table1[[#This Row],[WonBy]]="Wickets",Table1[[#This Row],[Margin]],0)</f>
        <v>4</v>
      </c>
      <c r="Z89" s="4" t="s">
        <v>273</v>
      </c>
      <c r="AB89" s="4"/>
    </row>
    <row r="90" spans="1:28" ht="30" x14ac:dyDescent="0.25">
      <c r="A90">
        <v>1254089</v>
      </c>
      <c r="B90" t="s">
        <v>110</v>
      </c>
      <c r="C90" s="1">
        <v>44471</v>
      </c>
      <c r="D90">
        <v>2021</v>
      </c>
      <c r="E90" t="s">
        <v>46</v>
      </c>
      <c r="F90" t="str">
        <f t="shared" si="6"/>
        <v>Chennai Super Kings</v>
      </c>
      <c r="G90" t="s">
        <v>18</v>
      </c>
      <c r="H90" t="str">
        <f t="shared" si="7"/>
        <v>Rajasthan Royals</v>
      </c>
      <c r="I90" t="s">
        <v>111</v>
      </c>
      <c r="J90" t="str">
        <f t="shared" si="8"/>
        <v>Zayed Cricket Stadium, Abu Dhabi</v>
      </c>
      <c r="K90" t="s">
        <v>18</v>
      </c>
      <c r="L90" t="str">
        <f t="shared" si="9"/>
        <v>Rajasthan Royals</v>
      </c>
      <c r="M90" t="s">
        <v>28</v>
      </c>
      <c r="N90" t="s">
        <v>22</v>
      </c>
      <c r="O90" t="s">
        <v>18</v>
      </c>
      <c r="P90" t="str">
        <f t="shared" si="10"/>
        <v>Rajasthan Royals</v>
      </c>
      <c r="Q90" t="str">
        <f>IF(Table1[[#This Row],[TossWinner]]=Table1[[#This Row],[WinningTeam]],"Yes","No")</f>
        <v>Yes</v>
      </c>
      <c r="R90" t="s">
        <v>23</v>
      </c>
      <c r="S90">
        <v>7</v>
      </c>
      <c r="T90" t="str">
        <f t="shared" si="11"/>
        <v>Won By 7 Wickets</v>
      </c>
      <c r="U90" t="s">
        <v>24</v>
      </c>
      <c r="V90" t="s">
        <v>74</v>
      </c>
      <c r="W90">
        <f>IF(Table1[[#This Row],[WonBy]]="Wickets",Table1[[#This Row],[Margin]],0)</f>
        <v>7</v>
      </c>
      <c r="Z90" s="4" t="s">
        <v>355</v>
      </c>
      <c r="AB90" s="7" t="s">
        <v>424</v>
      </c>
    </row>
    <row r="91" spans="1:28" ht="22.5" customHeight="1" x14ac:dyDescent="0.25">
      <c r="B91" t="s">
        <v>103</v>
      </c>
      <c r="C91" s="1">
        <v>44470</v>
      </c>
      <c r="D91">
        <v>2021</v>
      </c>
      <c r="E91" t="s">
        <v>51</v>
      </c>
      <c r="F91" t="str">
        <f t="shared" si="6"/>
        <v>Kolkata Knight Riders</v>
      </c>
      <c r="G91" t="s">
        <v>40</v>
      </c>
      <c r="H91" t="str">
        <f t="shared" si="7"/>
        <v>Punjab Kings</v>
      </c>
      <c r="I91" t="s">
        <v>104</v>
      </c>
      <c r="J91" t="str">
        <f t="shared" si="8"/>
        <v>Dubai International Cricket Stadium</v>
      </c>
      <c r="K91" t="s">
        <v>40</v>
      </c>
      <c r="L91" t="str">
        <f t="shared" si="9"/>
        <v>Punjab Kings</v>
      </c>
      <c r="M91" t="s">
        <v>28</v>
      </c>
      <c r="N91" t="s">
        <v>22</v>
      </c>
      <c r="O91" t="s">
        <v>40</v>
      </c>
      <c r="P91" t="str">
        <f t="shared" si="10"/>
        <v>Punjab Kings</v>
      </c>
      <c r="Q91" t="str">
        <f>IF(Table1[[#This Row],[TossWinner]]=Table1[[#This Row],[WinningTeam]],"Yes","No")</f>
        <v>Yes</v>
      </c>
      <c r="R91" t="s">
        <v>23</v>
      </c>
      <c r="S91">
        <v>5</v>
      </c>
      <c r="T91" t="str">
        <f t="shared" si="11"/>
        <v>Won By 5 Wickets</v>
      </c>
      <c r="U91" t="s">
        <v>24</v>
      </c>
      <c r="V91" t="s">
        <v>83</v>
      </c>
      <c r="W91">
        <f>IF(Table1[[#This Row],[WonBy]]="Wickets",Table1[[#This Row],[Margin]],0)</f>
        <v>5</v>
      </c>
      <c r="Z91" s="4" t="s">
        <v>340</v>
      </c>
      <c r="AB91" s="7" t="s">
        <v>438</v>
      </c>
    </row>
    <row r="92" spans="1:28" x14ac:dyDescent="0.25">
      <c r="A92">
        <v>1254091</v>
      </c>
      <c r="B92" t="s">
        <v>105</v>
      </c>
      <c r="C92" s="1">
        <v>44469</v>
      </c>
      <c r="D92">
        <v>2021</v>
      </c>
      <c r="E92" t="s">
        <v>39</v>
      </c>
      <c r="F92" t="str">
        <f t="shared" si="6"/>
        <v>Sunrisers Hyderabad</v>
      </c>
      <c r="G92" t="s">
        <v>46</v>
      </c>
      <c r="H92" t="str">
        <f t="shared" si="7"/>
        <v>Chennai Super Kings</v>
      </c>
      <c r="I92" t="s">
        <v>106</v>
      </c>
      <c r="J92" t="str">
        <f t="shared" si="8"/>
        <v>Sharjah Cricket Stadium</v>
      </c>
      <c r="K92" t="s">
        <v>46</v>
      </c>
      <c r="L92" t="str">
        <f t="shared" si="9"/>
        <v>Chennai Super Kings</v>
      </c>
      <c r="M92" t="s">
        <v>28</v>
      </c>
      <c r="N92" t="s">
        <v>22</v>
      </c>
      <c r="O92" t="s">
        <v>46</v>
      </c>
      <c r="P92" t="str">
        <f t="shared" si="10"/>
        <v>Chennai Super Kings</v>
      </c>
      <c r="Q92" t="str">
        <f>IF(Table1[[#This Row],[TossWinner]]=Table1[[#This Row],[WinningTeam]],"Yes","No")</f>
        <v>Yes</v>
      </c>
      <c r="R92" t="s">
        <v>23</v>
      </c>
      <c r="S92">
        <v>6</v>
      </c>
      <c r="T92" t="str">
        <f t="shared" si="11"/>
        <v>Won By 6 Wickets</v>
      </c>
      <c r="U92" t="s">
        <v>24</v>
      </c>
      <c r="V92" t="s">
        <v>117</v>
      </c>
      <c r="W92">
        <f>IF(Table1[[#This Row],[WonBy]]="Wickets",Table1[[#This Row],[Margin]],0)</f>
        <v>6</v>
      </c>
      <c r="Z92" s="4" t="s">
        <v>41</v>
      </c>
      <c r="AB92" t="s">
        <v>437</v>
      </c>
    </row>
    <row r="93" spans="1:28" x14ac:dyDescent="0.25">
      <c r="A93">
        <v>1254103</v>
      </c>
      <c r="B93" t="s">
        <v>103</v>
      </c>
      <c r="C93" s="1">
        <v>44468</v>
      </c>
      <c r="D93">
        <v>2021</v>
      </c>
      <c r="E93" t="s">
        <v>18</v>
      </c>
      <c r="F93" t="str">
        <f t="shared" si="6"/>
        <v>Rajasthan Royals</v>
      </c>
      <c r="G93" t="s">
        <v>27</v>
      </c>
      <c r="H93" t="str">
        <f t="shared" si="7"/>
        <v>Royal Challengers Bangalore</v>
      </c>
      <c r="I93" t="s">
        <v>104</v>
      </c>
      <c r="J93" t="str">
        <f t="shared" si="8"/>
        <v>Dubai International Cricket Stadium</v>
      </c>
      <c r="K93" t="s">
        <v>27</v>
      </c>
      <c r="L93" t="str">
        <f t="shared" si="9"/>
        <v>Royal Challengers Bangalore</v>
      </c>
      <c r="M93" t="s">
        <v>28</v>
      </c>
      <c r="N93" t="s">
        <v>22</v>
      </c>
      <c r="O93" t="s">
        <v>27</v>
      </c>
      <c r="P93" t="str">
        <f t="shared" si="10"/>
        <v>Royal Challengers Bangalore</v>
      </c>
      <c r="Q93" t="str">
        <f>IF(Table1[[#This Row],[TossWinner]]=Table1[[#This Row],[WinningTeam]],"Yes","No")</f>
        <v>Yes</v>
      </c>
      <c r="R93" t="s">
        <v>23</v>
      </c>
      <c r="S93">
        <v>7</v>
      </c>
      <c r="T93" t="str">
        <f t="shared" si="11"/>
        <v>Won By 7 Wickets</v>
      </c>
      <c r="U93" t="s">
        <v>24</v>
      </c>
      <c r="V93" t="s">
        <v>88</v>
      </c>
      <c r="W93">
        <f>IF(Table1[[#This Row],[WonBy]]="Wickets",Table1[[#This Row],[Margin]],0)</f>
        <v>7</v>
      </c>
      <c r="Z93" s="4" t="s">
        <v>111</v>
      </c>
    </row>
    <row r="94" spans="1:28" x14ac:dyDescent="0.25">
      <c r="A94">
        <v>1254099</v>
      </c>
      <c r="B94" t="s">
        <v>110</v>
      </c>
      <c r="C94" s="1">
        <v>44467</v>
      </c>
      <c r="D94">
        <v>2021</v>
      </c>
      <c r="E94" t="s">
        <v>40</v>
      </c>
      <c r="F94" t="str">
        <f t="shared" si="6"/>
        <v>Punjab Kings</v>
      </c>
      <c r="G94" t="s">
        <v>44</v>
      </c>
      <c r="H94" t="str">
        <f t="shared" si="7"/>
        <v>Mumbai Indians</v>
      </c>
      <c r="I94" t="s">
        <v>111</v>
      </c>
      <c r="J94" t="str">
        <f t="shared" si="8"/>
        <v>Zayed Cricket Stadium, Abu Dhabi</v>
      </c>
      <c r="K94" t="s">
        <v>44</v>
      </c>
      <c r="L94" t="str">
        <f t="shared" si="9"/>
        <v>Mumbai Indians</v>
      </c>
      <c r="M94" t="s">
        <v>28</v>
      </c>
      <c r="N94" t="s">
        <v>22</v>
      </c>
      <c r="O94" t="s">
        <v>44</v>
      </c>
      <c r="P94" t="str">
        <f t="shared" si="10"/>
        <v>Mumbai Indians</v>
      </c>
      <c r="Q94" t="str">
        <f>IF(Table1[[#This Row],[TossWinner]]=Table1[[#This Row],[WinningTeam]],"Yes","No")</f>
        <v>Yes</v>
      </c>
      <c r="R94" t="s">
        <v>23</v>
      </c>
      <c r="S94">
        <v>6</v>
      </c>
      <c r="T94" t="str">
        <f t="shared" si="11"/>
        <v>Won By 6 Wickets</v>
      </c>
      <c r="U94" t="s">
        <v>24</v>
      </c>
      <c r="V94" t="s">
        <v>118</v>
      </c>
      <c r="W94">
        <f>IF(Table1[[#This Row],[WonBy]]="Wickets",Table1[[#This Row],[Margin]],0)</f>
        <v>6</v>
      </c>
      <c r="Z94" s="4" t="s">
        <v>423</v>
      </c>
    </row>
    <row r="95" spans="1:28" x14ac:dyDescent="0.25">
      <c r="A95">
        <v>1254092</v>
      </c>
      <c r="B95" t="s">
        <v>105</v>
      </c>
      <c r="C95" s="1">
        <v>44467</v>
      </c>
      <c r="D95">
        <v>2021</v>
      </c>
      <c r="E95" t="s">
        <v>43</v>
      </c>
      <c r="F95" t="str">
        <f t="shared" si="6"/>
        <v>Delhi Capitals</v>
      </c>
      <c r="G95" t="s">
        <v>51</v>
      </c>
      <c r="H95" t="str">
        <f t="shared" si="7"/>
        <v>Kolkata Knight Riders</v>
      </c>
      <c r="I95" t="s">
        <v>106</v>
      </c>
      <c r="J95" t="str">
        <f t="shared" si="8"/>
        <v>Sharjah Cricket Stadium</v>
      </c>
      <c r="K95" t="s">
        <v>51</v>
      </c>
      <c r="L95" t="str">
        <f t="shared" si="9"/>
        <v>Kolkata Knight Riders</v>
      </c>
      <c r="M95" t="s">
        <v>28</v>
      </c>
      <c r="N95" t="s">
        <v>22</v>
      </c>
      <c r="O95" t="s">
        <v>51</v>
      </c>
      <c r="P95" t="str">
        <f t="shared" si="10"/>
        <v>Kolkata Knight Riders</v>
      </c>
      <c r="Q95" t="str">
        <f>IF(Table1[[#This Row],[TossWinner]]=Table1[[#This Row],[WinningTeam]],"Yes","No")</f>
        <v>Yes</v>
      </c>
      <c r="R95" t="s">
        <v>23</v>
      </c>
      <c r="S95">
        <v>3</v>
      </c>
      <c r="T95" t="str">
        <f t="shared" si="11"/>
        <v>Won By 3 Wickets</v>
      </c>
      <c r="U95" t="s">
        <v>24</v>
      </c>
      <c r="V95" t="s">
        <v>108</v>
      </c>
      <c r="W95">
        <f>IF(Table1[[#This Row],[WonBy]]="Wickets",Table1[[#This Row],[Margin]],0)</f>
        <v>3</v>
      </c>
      <c r="Z95" s="4" t="s">
        <v>417</v>
      </c>
    </row>
    <row r="96" spans="1:28" x14ac:dyDescent="0.25">
      <c r="A96">
        <v>1254100</v>
      </c>
      <c r="B96" t="s">
        <v>103</v>
      </c>
      <c r="C96" s="1">
        <v>44466</v>
      </c>
      <c r="D96">
        <v>2021</v>
      </c>
      <c r="E96" t="s">
        <v>18</v>
      </c>
      <c r="F96" t="str">
        <f t="shared" si="6"/>
        <v>Rajasthan Royals</v>
      </c>
      <c r="G96" t="s">
        <v>39</v>
      </c>
      <c r="H96" t="str">
        <f t="shared" si="7"/>
        <v>Sunrisers Hyderabad</v>
      </c>
      <c r="I96" t="s">
        <v>104</v>
      </c>
      <c r="J96" t="str">
        <f t="shared" si="8"/>
        <v>Dubai International Cricket Stadium</v>
      </c>
      <c r="K96" t="s">
        <v>18</v>
      </c>
      <c r="L96" t="str">
        <f t="shared" si="9"/>
        <v>Rajasthan Royals</v>
      </c>
      <c r="M96" t="s">
        <v>21</v>
      </c>
      <c r="N96" t="s">
        <v>22</v>
      </c>
      <c r="O96" t="s">
        <v>39</v>
      </c>
      <c r="P96" t="str">
        <f t="shared" si="10"/>
        <v>Sunrisers Hyderabad</v>
      </c>
      <c r="Q96" t="str">
        <f>IF(Table1[[#This Row],[TossWinner]]=Table1[[#This Row],[WinningTeam]],"Yes","No")</f>
        <v>No</v>
      </c>
      <c r="R96" t="s">
        <v>23</v>
      </c>
      <c r="S96">
        <v>7</v>
      </c>
      <c r="T96" t="str">
        <f t="shared" si="11"/>
        <v>Won By 7 Wickets</v>
      </c>
      <c r="U96" t="s">
        <v>24</v>
      </c>
      <c r="V96" t="s">
        <v>119</v>
      </c>
      <c r="W96">
        <f>IF(Table1[[#This Row],[WonBy]]="Wickets",Table1[[#This Row],[Margin]],0)</f>
        <v>7</v>
      </c>
    </row>
    <row r="97" spans="1:26" x14ac:dyDescent="0.25">
      <c r="A97">
        <v>1254098</v>
      </c>
      <c r="B97" t="s">
        <v>110</v>
      </c>
      <c r="C97" s="1">
        <v>44465</v>
      </c>
      <c r="D97">
        <v>2021</v>
      </c>
      <c r="E97" t="s">
        <v>51</v>
      </c>
      <c r="F97" t="str">
        <f t="shared" si="6"/>
        <v>Kolkata Knight Riders</v>
      </c>
      <c r="G97" t="s">
        <v>46</v>
      </c>
      <c r="H97" t="str">
        <f t="shared" si="7"/>
        <v>Chennai Super Kings</v>
      </c>
      <c r="I97" t="s">
        <v>111</v>
      </c>
      <c r="J97" t="str">
        <f t="shared" si="8"/>
        <v>Zayed Cricket Stadium, Abu Dhabi</v>
      </c>
      <c r="K97" t="s">
        <v>51</v>
      </c>
      <c r="L97" t="str">
        <f t="shared" si="9"/>
        <v>Kolkata Knight Riders</v>
      </c>
      <c r="M97" t="s">
        <v>21</v>
      </c>
      <c r="N97" t="s">
        <v>22</v>
      </c>
      <c r="O97" t="s">
        <v>46</v>
      </c>
      <c r="P97" t="str">
        <f t="shared" si="10"/>
        <v>Chennai Super Kings</v>
      </c>
      <c r="Q97" t="str">
        <f>IF(Table1[[#This Row],[TossWinner]]=Table1[[#This Row],[WinningTeam]],"Yes","No")</f>
        <v>No</v>
      </c>
      <c r="R97" t="s">
        <v>23</v>
      </c>
      <c r="S97">
        <v>2</v>
      </c>
      <c r="T97" t="str">
        <f t="shared" si="11"/>
        <v>Won By 2 Wickets</v>
      </c>
      <c r="U97" t="s">
        <v>24</v>
      </c>
      <c r="V97" t="s">
        <v>120</v>
      </c>
      <c r="W97">
        <f>IF(Table1[[#This Row],[WonBy]]="Wickets",Table1[[#This Row],[Margin]],0)</f>
        <v>2</v>
      </c>
      <c r="Y97" s="3" t="s">
        <v>416</v>
      </c>
    </row>
    <row r="98" spans="1:26" x14ac:dyDescent="0.25">
      <c r="A98">
        <v>1254108</v>
      </c>
      <c r="B98" t="s">
        <v>103</v>
      </c>
      <c r="C98" s="1">
        <v>44465</v>
      </c>
      <c r="D98">
        <v>2021</v>
      </c>
      <c r="E98" t="s">
        <v>27</v>
      </c>
      <c r="F98" t="str">
        <f t="shared" si="6"/>
        <v>Royal Challengers Bangalore</v>
      </c>
      <c r="G98" t="s">
        <v>44</v>
      </c>
      <c r="H98" t="str">
        <f t="shared" si="7"/>
        <v>Mumbai Indians</v>
      </c>
      <c r="I98" t="s">
        <v>104</v>
      </c>
      <c r="J98" t="str">
        <f t="shared" si="8"/>
        <v>Dubai International Cricket Stadium</v>
      </c>
      <c r="K98" t="s">
        <v>44</v>
      </c>
      <c r="L98" t="str">
        <f t="shared" si="9"/>
        <v>Mumbai Indians</v>
      </c>
      <c r="M98" t="s">
        <v>28</v>
      </c>
      <c r="N98" t="s">
        <v>22</v>
      </c>
      <c r="O98" t="s">
        <v>27</v>
      </c>
      <c r="P98" t="str">
        <f t="shared" si="10"/>
        <v>Royal Challengers Bangalore</v>
      </c>
      <c r="Q98" t="str">
        <f>IF(Table1[[#This Row],[TossWinner]]=Table1[[#This Row],[WinningTeam]],"Yes","No")</f>
        <v>No</v>
      </c>
      <c r="R98" t="s">
        <v>34</v>
      </c>
      <c r="S98">
        <v>54</v>
      </c>
      <c r="T98" t="str">
        <f t="shared" si="11"/>
        <v>Won By 54 Runs</v>
      </c>
      <c r="U98" t="s">
        <v>24</v>
      </c>
      <c r="V98" t="s">
        <v>116</v>
      </c>
      <c r="W98">
        <f>IF(Table1[[#This Row],[WonBy]]="Wickets",Table1[[#This Row],[Margin]],0)</f>
        <v>0</v>
      </c>
      <c r="Y98" s="4" t="s">
        <v>46</v>
      </c>
    </row>
    <row r="99" spans="1:26" x14ac:dyDescent="0.25">
      <c r="A99">
        <v>1254097</v>
      </c>
      <c r="B99" t="s">
        <v>110</v>
      </c>
      <c r="C99" s="1">
        <v>44464</v>
      </c>
      <c r="D99">
        <v>2021</v>
      </c>
      <c r="E99" t="s">
        <v>43</v>
      </c>
      <c r="F99" t="str">
        <f t="shared" si="6"/>
        <v>Delhi Capitals</v>
      </c>
      <c r="G99" t="s">
        <v>18</v>
      </c>
      <c r="H99" t="str">
        <f t="shared" si="7"/>
        <v>Rajasthan Royals</v>
      </c>
      <c r="I99" t="s">
        <v>111</v>
      </c>
      <c r="J99" t="str">
        <f t="shared" si="8"/>
        <v>Zayed Cricket Stadium, Abu Dhabi</v>
      </c>
      <c r="K99" t="s">
        <v>18</v>
      </c>
      <c r="L99" t="str">
        <f t="shared" si="9"/>
        <v>Rajasthan Royals</v>
      </c>
      <c r="M99" t="s">
        <v>28</v>
      </c>
      <c r="N99" t="s">
        <v>22</v>
      </c>
      <c r="O99" t="s">
        <v>43</v>
      </c>
      <c r="P99" t="str">
        <f t="shared" si="10"/>
        <v>Delhi Capitals</v>
      </c>
      <c r="Q99" t="str">
        <f>IF(Table1[[#This Row],[TossWinner]]=Table1[[#This Row],[WinningTeam]],"Yes","No")</f>
        <v>No</v>
      </c>
      <c r="R99" t="s">
        <v>34</v>
      </c>
      <c r="S99">
        <v>33</v>
      </c>
      <c r="T99" t="str">
        <f t="shared" si="11"/>
        <v>Won By 33 Runs</v>
      </c>
      <c r="U99" t="s">
        <v>24</v>
      </c>
      <c r="V99" t="s">
        <v>121</v>
      </c>
      <c r="W99">
        <f>IF(Table1[[#This Row],[WonBy]]="Wickets",Table1[[#This Row],[Margin]],0)</f>
        <v>0</v>
      </c>
      <c r="Y99" s="4" t="s">
        <v>43</v>
      </c>
    </row>
    <row r="100" spans="1:26" x14ac:dyDescent="0.25">
      <c r="A100">
        <v>1254107</v>
      </c>
      <c r="B100" t="s">
        <v>105</v>
      </c>
      <c r="C100" s="1">
        <v>44464</v>
      </c>
      <c r="D100">
        <v>2021</v>
      </c>
      <c r="E100" t="s">
        <v>40</v>
      </c>
      <c r="F100" t="str">
        <f t="shared" si="6"/>
        <v>Punjab Kings</v>
      </c>
      <c r="G100" t="s">
        <v>39</v>
      </c>
      <c r="H100" t="str">
        <f t="shared" si="7"/>
        <v>Sunrisers Hyderabad</v>
      </c>
      <c r="I100" t="s">
        <v>106</v>
      </c>
      <c r="J100" t="str">
        <f t="shared" si="8"/>
        <v>Sharjah Cricket Stadium</v>
      </c>
      <c r="K100" t="s">
        <v>39</v>
      </c>
      <c r="L100" t="str">
        <f t="shared" si="9"/>
        <v>Sunrisers Hyderabad</v>
      </c>
      <c r="M100" t="s">
        <v>28</v>
      </c>
      <c r="N100" t="s">
        <v>22</v>
      </c>
      <c r="O100" t="s">
        <v>40</v>
      </c>
      <c r="P100" t="str">
        <f t="shared" si="10"/>
        <v>Punjab Kings</v>
      </c>
      <c r="Q100" t="str">
        <f>IF(Table1[[#This Row],[TossWinner]]=Table1[[#This Row],[WinningTeam]],"Yes","No")</f>
        <v>No</v>
      </c>
      <c r="R100" t="s">
        <v>34</v>
      </c>
      <c r="S100">
        <v>5</v>
      </c>
      <c r="T100" t="str">
        <f t="shared" si="11"/>
        <v>Won By 5 Runs</v>
      </c>
      <c r="U100" t="s">
        <v>24</v>
      </c>
      <c r="V100" t="s">
        <v>122</v>
      </c>
      <c r="W100">
        <f>IF(Table1[[#This Row],[WonBy]]="Wickets",Table1[[#This Row],[Margin]],0)</f>
        <v>0</v>
      </c>
      <c r="Y100" s="4" t="s">
        <v>19</v>
      </c>
      <c r="Z100" t="str">
        <f>"Total Teams                                                                                              "&amp; COUNTA(Y98:Y109)</f>
        <v>Total Teams                                                                                              12</v>
      </c>
    </row>
    <row r="101" spans="1:26" x14ac:dyDescent="0.25">
      <c r="A101">
        <v>1254113</v>
      </c>
      <c r="B101" t="s">
        <v>105</v>
      </c>
      <c r="C101" s="1">
        <v>44463</v>
      </c>
      <c r="D101">
        <v>2021</v>
      </c>
      <c r="E101" t="s">
        <v>27</v>
      </c>
      <c r="F101" t="str">
        <f t="shared" si="6"/>
        <v>Royal Challengers Bangalore</v>
      </c>
      <c r="G101" t="s">
        <v>46</v>
      </c>
      <c r="H101" t="str">
        <f t="shared" si="7"/>
        <v>Chennai Super Kings</v>
      </c>
      <c r="I101" t="s">
        <v>106</v>
      </c>
      <c r="J101" t="str">
        <f t="shared" si="8"/>
        <v>Sharjah Cricket Stadium</v>
      </c>
      <c r="K101" t="s">
        <v>46</v>
      </c>
      <c r="L101" t="str">
        <f t="shared" si="9"/>
        <v>Chennai Super Kings</v>
      </c>
      <c r="M101" t="s">
        <v>28</v>
      </c>
      <c r="N101" t="s">
        <v>22</v>
      </c>
      <c r="O101" t="s">
        <v>46</v>
      </c>
      <c r="P101" t="str">
        <f t="shared" si="10"/>
        <v>Chennai Super Kings</v>
      </c>
      <c r="Q101" t="str">
        <f>IF(Table1[[#This Row],[TossWinner]]=Table1[[#This Row],[WinningTeam]],"Yes","No")</f>
        <v>Yes</v>
      </c>
      <c r="R101" t="s">
        <v>23</v>
      </c>
      <c r="S101">
        <v>6</v>
      </c>
      <c r="T101" t="str">
        <f t="shared" si="11"/>
        <v>Won By 6 Wickets</v>
      </c>
      <c r="U101" t="s">
        <v>24</v>
      </c>
      <c r="V101" t="s">
        <v>123</v>
      </c>
      <c r="W101">
        <f>IF(Table1[[#This Row],[WonBy]]="Wickets",Table1[[#This Row],[Margin]],0)</f>
        <v>6</v>
      </c>
      <c r="Y101" s="4" t="s">
        <v>312</v>
      </c>
      <c r="Z101" t="str">
        <f>"Total Matches                                                                                               "&amp;COUNTA(Table1[ID])</f>
        <v>Total Matches                                                                                               949</v>
      </c>
    </row>
    <row r="102" spans="1:26" x14ac:dyDescent="0.25">
      <c r="A102">
        <v>1254096</v>
      </c>
      <c r="B102" t="s">
        <v>110</v>
      </c>
      <c r="C102" s="1">
        <v>44462</v>
      </c>
      <c r="D102">
        <v>2021</v>
      </c>
      <c r="E102" t="s">
        <v>44</v>
      </c>
      <c r="F102" t="str">
        <f t="shared" si="6"/>
        <v>Mumbai Indians</v>
      </c>
      <c r="G102" t="s">
        <v>51</v>
      </c>
      <c r="H102" t="str">
        <f t="shared" si="7"/>
        <v>Kolkata Knight Riders</v>
      </c>
      <c r="I102" t="s">
        <v>111</v>
      </c>
      <c r="J102" t="str">
        <f t="shared" si="8"/>
        <v>Zayed Cricket Stadium, Abu Dhabi</v>
      </c>
      <c r="K102" t="s">
        <v>51</v>
      </c>
      <c r="L102" t="str">
        <f t="shared" si="9"/>
        <v>Kolkata Knight Riders</v>
      </c>
      <c r="M102" t="s">
        <v>28</v>
      </c>
      <c r="N102" t="s">
        <v>22</v>
      </c>
      <c r="O102" t="s">
        <v>51</v>
      </c>
      <c r="P102" t="str">
        <f t="shared" si="10"/>
        <v>Kolkata Knight Riders</v>
      </c>
      <c r="Q102" t="str">
        <f>IF(Table1[[#This Row],[TossWinner]]=Table1[[#This Row],[WinningTeam]],"Yes","No")</f>
        <v>Yes</v>
      </c>
      <c r="R102" t="s">
        <v>23</v>
      </c>
      <c r="S102">
        <v>7</v>
      </c>
      <c r="T102" t="str">
        <f t="shared" si="11"/>
        <v>Won By 7 Wickets</v>
      </c>
      <c r="U102" t="s">
        <v>24</v>
      </c>
      <c r="V102" t="s">
        <v>108</v>
      </c>
      <c r="W102">
        <f>IF(Table1[[#This Row],[WonBy]]="Wickets",Table1[[#This Row],[Margin]],0)</f>
        <v>7</v>
      </c>
      <c r="Y102" s="4" t="s">
        <v>51</v>
      </c>
    </row>
    <row r="103" spans="1:26" x14ac:dyDescent="0.25">
      <c r="A103">
        <v>1254105</v>
      </c>
      <c r="B103" t="s">
        <v>103</v>
      </c>
      <c r="C103" s="1">
        <v>44461</v>
      </c>
      <c r="D103">
        <v>2021</v>
      </c>
      <c r="E103" t="s">
        <v>39</v>
      </c>
      <c r="F103" t="str">
        <f t="shared" si="6"/>
        <v>Sunrisers Hyderabad</v>
      </c>
      <c r="G103" t="s">
        <v>43</v>
      </c>
      <c r="H103" t="str">
        <f t="shared" si="7"/>
        <v>Delhi Capitals</v>
      </c>
      <c r="I103" t="s">
        <v>104</v>
      </c>
      <c r="J103" t="str">
        <f t="shared" si="8"/>
        <v>Dubai International Cricket Stadium</v>
      </c>
      <c r="K103" t="s">
        <v>39</v>
      </c>
      <c r="L103" t="str">
        <f t="shared" si="9"/>
        <v>Sunrisers Hyderabad</v>
      </c>
      <c r="M103" t="s">
        <v>21</v>
      </c>
      <c r="N103" t="s">
        <v>22</v>
      </c>
      <c r="O103" t="s">
        <v>43</v>
      </c>
      <c r="P103" t="str">
        <f t="shared" si="10"/>
        <v>Delhi Capitals</v>
      </c>
      <c r="Q103" t="str">
        <f>IF(Table1[[#This Row],[TossWinner]]=Table1[[#This Row],[WinningTeam]],"Yes","No")</f>
        <v>No</v>
      </c>
      <c r="R103" t="s">
        <v>23</v>
      </c>
      <c r="S103">
        <v>8</v>
      </c>
      <c r="T103" t="str">
        <f t="shared" si="11"/>
        <v>Won By 8 Wickets</v>
      </c>
      <c r="U103" t="s">
        <v>24</v>
      </c>
      <c r="V103" t="s">
        <v>124</v>
      </c>
      <c r="W103">
        <f>IF(Table1[[#This Row],[WonBy]]="Wickets",Table1[[#This Row],[Margin]],0)</f>
        <v>8</v>
      </c>
      <c r="Y103" s="4" t="s">
        <v>32</v>
      </c>
    </row>
    <row r="104" spans="1:26" x14ac:dyDescent="0.25">
      <c r="A104">
        <v>1254111</v>
      </c>
      <c r="B104" t="s">
        <v>103</v>
      </c>
      <c r="C104" s="1">
        <v>44460</v>
      </c>
      <c r="D104">
        <v>2021</v>
      </c>
      <c r="E104" t="s">
        <v>18</v>
      </c>
      <c r="F104" t="str">
        <f t="shared" si="6"/>
        <v>Rajasthan Royals</v>
      </c>
      <c r="G104" t="s">
        <v>40</v>
      </c>
      <c r="H104" t="str">
        <f t="shared" si="7"/>
        <v>Punjab Kings</v>
      </c>
      <c r="I104" t="s">
        <v>104</v>
      </c>
      <c r="J104" t="str">
        <f t="shared" si="8"/>
        <v>Dubai International Cricket Stadium</v>
      </c>
      <c r="K104" t="s">
        <v>40</v>
      </c>
      <c r="L104" t="str">
        <f t="shared" si="9"/>
        <v>Punjab Kings</v>
      </c>
      <c r="M104" t="s">
        <v>28</v>
      </c>
      <c r="N104" t="s">
        <v>22</v>
      </c>
      <c r="O104" t="s">
        <v>18</v>
      </c>
      <c r="P104" t="str">
        <f t="shared" si="10"/>
        <v>Rajasthan Royals</v>
      </c>
      <c r="Q104" t="str">
        <f>IF(Table1[[#This Row],[TossWinner]]=Table1[[#This Row],[WinningTeam]],"Yes","No")</f>
        <v>No</v>
      </c>
      <c r="R104" t="s">
        <v>34</v>
      </c>
      <c r="S104">
        <v>2</v>
      </c>
      <c r="T104" t="str">
        <f t="shared" si="11"/>
        <v>Won By 2 Runs</v>
      </c>
      <c r="U104" t="s">
        <v>24</v>
      </c>
      <c r="V104" t="s">
        <v>125</v>
      </c>
      <c r="W104">
        <f>IF(Table1[[#This Row],[WonBy]]="Wickets",Table1[[#This Row],[Margin]],0)</f>
        <v>0</v>
      </c>
      <c r="Y104" s="4" t="s">
        <v>44</v>
      </c>
    </row>
    <row r="105" spans="1:26" x14ac:dyDescent="0.25">
      <c r="A105">
        <v>1254087</v>
      </c>
      <c r="B105" t="s">
        <v>110</v>
      </c>
      <c r="C105" s="1">
        <v>44459</v>
      </c>
      <c r="D105">
        <v>2021</v>
      </c>
      <c r="E105" t="s">
        <v>27</v>
      </c>
      <c r="F105" t="str">
        <f t="shared" si="6"/>
        <v>Royal Challengers Bangalore</v>
      </c>
      <c r="G105" t="s">
        <v>51</v>
      </c>
      <c r="H105" t="str">
        <f t="shared" si="7"/>
        <v>Kolkata Knight Riders</v>
      </c>
      <c r="I105" t="s">
        <v>111</v>
      </c>
      <c r="J105" t="str">
        <f t="shared" si="8"/>
        <v>Zayed Cricket Stadium, Abu Dhabi</v>
      </c>
      <c r="K105" t="s">
        <v>27</v>
      </c>
      <c r="L105" t="str">
        <f t="shared" si="9"/>
        <v>Royal Challengers Bangalore</v>
      </c>
      <c r="M105" t="s">
        <v>21</v>
      </c>
      <c r="N105" t="s">
        <v>22</v>
      </c>
      <c r="O105" t="s">
        <v>51</v>
      </c>
      <c r="P105" t="str">
        <f t="shared" si="10"/>
        <v>Kolkata Knight Riders</v>
      </c>
      <c r="Q105" t="str">
        <f>IF(Table1[[#This Row],[TossWinner]]=Table1[[#This Row],[WinningTeam]],"Yes","No")</f>
        <v>No</v>
      </c>
      <c r="R105" t="s">
        <v>23</v>
      </c>
      <c r="S105">
        <v>9</v>
      </c>
      <c r="T105" t="str">
        <f t="shared" si="11"/>
        <v>Won By 9 Wickets</v>
      </c>
      <c r="U105" t="s">
        <v>24</v>
      </c>
      <c r="V105" t="s">
        <v>126</v>
      </c>
      <c r="W105">
        <f>IF(Table1[[#This Row],[WonBy]]="Wickets",Table1[[#This Row],[Margin]],0)</f>
        <v>9</v>
      </c>
      <c r="Y105" s="4" t="s">
        <v>40</v>
      </c>
    </row>
    <row r="106" spans="1:26" x14ac:dyDescent="0.25">
      <c r="A106">
        <v>1254104</v>
      </c>
      <c r="B106" t="s">
        <v>103</v>
      </c>
      <c r="C106" s="1">
        <v>44458</v>
      </c>
      <c r="D106">
        <v>2021</v>
      </c>
      <c r="E106" t="s">
        <v>46</v>
      </c>
      <c r="F106" t="str">
        <f t="shared" si="6"/>
        <v>Chennai Super Kings</v>
      </c>
      <c r="G106" t="s">
        <v>44</v>
      </c>
      <c r="H106" t="str">
        <f t="shared" si="7"/>
        <v>Mumbai Indians</v>
      </c>
      <c r="I106" t="s">
        <v>104</v>
      </c>
      <c r="J106" t="str">
        <f t="shared" si="8"/>
        <v>Dubai International Cricket Stadium</v>
      </c>
      <c r="K106" t="s">
        <v>46</v>
      </c>
      <c r="L106" t="str">
        <f t="shared" si="9"/>
        <v>Chennai Super Kings</v>
      </c>
      <c r="M106" t="s">
        <v>21</v>
      </c>
      <c r="N106" t="s">
        <v>22</v>
      </c>
      <c r="O106" t="s">
        <v>46</v>
      </c>
      <c r="P106" t="str">
        <f t="shared" si="10"/>
        <v>Chennai Super Kings</v>
      </c>
      <c r="Q106" t="str">
        <f>IF(Table1[[#This Row],[TossWinner]]=Table1[[#This Row],[WinningTeam]],"Yes","No")</f>
        <v>Yes</v>
      </c>
      <c r="R106" t="s">
        <v>34</v>
      </c>
      <c r="S106">
        <v>20</v>
      </c>
      <c r="T106" t="str">
        <f t="shared" si="11"/>
        <v>Won By 20 Runs</v>
      </c>
      <c r="U106" t="s">
        <v>24</v>
      </c>
      <c r="V106" t="s">
        <v>74</v>
      </c>
      <c r="W106">
        <f>IF(Table1[[#This Row],[WonBy]]="Wickets",Table1[[#This Row],[Margin]],0)</f>
        <v>0</v>
      </c>
      <c r="Y106" s="4" t="s">
        <v>18</v>
      </c>
    </row>
    <row r="107" spans="1:26" x14ac:dyDescent="0.25">
      <c r="A107">
        <v>1254086</v>
      </c>
      <c r="B107" t="s">
        <v>16</v>
      </c>
      <c r="C107" s="1">
        <v>44318</v>
      </c>
      <c r="D107">
        <v>2021</v>
      </c>
      <c r="E107" t="s">
        <v>40</v>
      </c>
      <c r="F107" t="str">
        <f t="shared" si="6"/>
        <v>Punjab Kings</v>
      </c>
      <c r="G107" t="s">
        <v>43</v>
      </c>
      <c r="H107" t="str">
        <f t="shared" si="7"/>
        <v>Delhi Capitals</v>
      </c>
      <c r="I107" t="s">
        <v>20</v>
      </c>
      <c r="J107" t="str">
        <f t="shared" si="8"/>
        <v>Narendra Modi Stadium, Ahmedabad</v>
      </c>
      <c r="K107" t="s">
        <v>43</v>
      </c>
      <c r="L107" t="str">
        <f t="shared" si="9"/>
        <v>Delhi Capitals</v>
      </c>
      <c r="M107" t="s">
        <v>28</v>
      </c>
      <c r="N107" t="s">
        <v>22</v>
      </c>
      <c r="O107" t="s">
        <v>43</v>
      </c>
      <c r="P107" t="str">
        <f t="shared" si="10"/>
        <v>Delhi Capitals</v>
      </c>
      <c r="Q107" t="str">
        <f>IF(Table1[[#This Row],[TossWinner]]=Table1[[#This Row],[WinningTeam]],"Yes","No")</f>
        <v>Yes</v>
      </c>
      <c r="R107" t="s">
        <v>23</v>
      </c>
      <c r="S107">
        <v>7</v>
      </c>
      <c r="T107" t="str">
        <f t="shared" si="11"/>
        <v>Won By 7 Wickets</v>
      </c>
      <c r="U107" t="s">
        <v>24</v>
      </c>
      <c r="V107" t="s">
        <v>90</v>
      </c>
      <c r="W107">
        <f>IF(Table1[[#This Row],[WonBy]]="Wickets",Table1[[#This Row],[Margin]],0)</f>
        <v>7</v>
      </c>
      <c r="Y107" s="4" t="s">
        <v>235</v>
      </c>
    </row>
    <row r="108" spans="1:26" x14ac:dyDescent="0.25">
      <c r="A108">
        <v>1254085</v>
      </c>
      <c r="B108" t="s">
        <v>127</v>
      </c>
      <c r="C108" s="1">
        <v>44318</v>
      </c>
      <c r="D108">
        <v>2021</v>
      </c>
      <c r="E108" t="s">
        <v>18</v>
      </c>
      <c r="F108" t="str">
        <f t="shared" si="6"/>
        <v>Rajasthan Royals</v>
      </c>
      <c r="G108" t="s">
        <v>39</v>
      </c>
      <c r="H108" t="str">
        <f t="shared" si="7"/>
        <v>Sunrisers Hyderabad</v>
      </c>
      <c r="I108" t="s">
        <v>128</v>
      </c>
      <c r="J108" t="str">
        <f t="shared" si="8"/>
        <v>Arun Jaitley Stadium, Delhi</v>
      </c>
      <c r="K108" t="s">
        <v>39</v>
      </c>
      <c r="L108" t="str">
        <f t="shared" si="9"/>
        <v>Sunrisers Hyderabad</v>
      </c>
      <c r="M108" t="s">
        <v>28</v>
      </c>
      <c r="N108" t="s">
        <v>22</v>
      </c>
      <c r="O108" t="s">
        <v>18</v>
      </c>
      <c r="P108" t="str">
        <f t="shared" si="10"/>
        <v>Rajasthan Royals</v>
      </c>
      <c r="Q108" t="str">
        <f>IF(Table1[[#This Row],[TossWinner]]=Table1[[#This Row],[WinningTeam]],"Yes","No")</f>
        <v>No</v>
      </c>
      <c r="R108" t="s">
        <v>34</v>
      </c>
      <c r="S108">
        <v>55</v>
      </c>
      <c r="T108" t="str">
        <f t="shared" si="11"/>
        <v>Won By 55 Runs</v>
      </c>
      <c r="U108" t="s">
        <v>24</v>
      </c>
      <c r="V108" t="s">
        <v>29</v>
      </c>
      <c r="W108">
        <f>IF(Table1[[#This Row],[WonBy]]="Wickets",Table1[[#This Row],[Margin]],0)</f>
        <v>0</v>
      </c>
      <c r="Y108" s="4" t="s">
        <v>27</v>
      </c>
    </row>
    <row r="109" spans="1:26" x14ac:dyDescent="0.25">
      <c r="A109">
        <v>1254084</v>
      </c>
      <c r="B109" t="s">
        <v>127</v>
      </c>
      <c r="C109" s="1">
        <v>44317</v>
      </c>
      <c r="D109">
        <v>2021</v>
      </c>
      <c r="E109" t="s">
        <v>46</v>
      </c>
      <c r="F109" t="str">
        <f t="shared" si="6"/>
        <v>Chennai Super Kings</v>
      </c>
      <c r="G109" t="s">
        <v>44</v>
      </c>
      <c r="H109" t="str">
        <f t="shared" si="7"/>
        <v>Mumbai Indians</v>
      </c>
      <c r="I109" t="s">
        <v>128</v>
      </c>
      <c r="J109" t="str">
        <f t="shared" si="8"/>
        <v>Arun Jaitley Stadium, Delhi</v>
      </c>
      <c r="K109" t="s">
        <v>44</v>
      </c>
      <c r="L109" t="str">
        <f t="shared" si="9"/>
        <v>Mumbai Indians</v>
      </c>
      <c r="M109" t="s">
        <v>28</v>
      </c>
      <c r="N109" t="s">
        <v>22</v>
      </c>
      <c r="O109" t="s">
        <v>44</v>
      </c>
      <c r="P109" t="str">
        <f t="shared" si="10"/>
        <v>Mumbai Indians</v>
      </c>
      <c r="Q109" t="str">
        <f>IF(Table1[[#This Row],[TossWinner]]=Table1[[#This Row],[WinningTeam]],"Yes","No")</f>
        <v>Yes</v>
      </c>
      <c r="R109" t="s">
        <v>23</v>
      </c>
      <c r="S109">
        <v>4</v>
      </c>
      <c r="T109" t="str">
        <f t="shared" si="11"/>
        <v>Won By 4 Wickets</v>
      </c>
      <c r="U109" t="s">
        <v>24</v>
      </c>
      <c r="V109" t="s">
        <v>118</v>
      </c>
      <c r="W109">
        <f>IF(Table1[[#This Row],[WonBy]]="Wickets",Table1[[#This Row],[Margin]],0)</f>
        <v>4</v>
      </c>
      <c r="Y109" s="4" t="s">
        <v>39</v>
      </c>
    </row>
    <row r="110" spans="1:26" x14ac:dyDescent="0.25">
      <c r="A110">
        <v>1254083</v>
      </c>
      <c r="B110" t="s">
        <v>16</v>
      </c>
      <c r="C110" s="1">
        <v>44316</v>
      </c>
      <c r="D110">
        <v>2021</v>
      </c>
      <c r="E110" t="s">
        <v>40</v>
      </c>
      <c r="F110" t="str">
        <f t="shared" si="6"/>
        <v>Punjab Kings</v>
      </c>
      <c r="G110" t="s">
        <v>27</v>
      </c>
      <c r="H110" t="str">
        <f t="shared" si="7"/>
        <v>Royal Challengers Bangalore</v>
      </c>
      <c r="I110" t="s">
        <v>20</v>
      </c>
      <c r="J110" t="str">
        <f t="shared" si="8"/>
        <v>Narendra Modi Stadium, Ahmedabad</v>
      </c>
      <c r="K110" t="s">
        <v>27</v>
      </c>
      <c r="L110" t="str">
        <f t="shared" si="9"/>
        <v>Royal Challengers Bangalore</v>
      </c>
      <c r="M110" t="s">
        <v>28</v>
      </c>
      <c r="N110" t="s">
        <v>22</v>
      </c>
      <c r="O110" t="s">
        <v>40</v>
      </c>
      <c r="P110" t="str">
        <f t="shared" si="10"/>
        <v>Punjab Kings</v>
      </c>
      <c r="Q110" t="str">
        <f>IF(Table1[[#This Row],[TossWinner]]=Table1[[#This Row],[WinningTeam]],"Yes","No")</f>
        <v>No</v>
      </c>
      <c r="R110" t="s">
        <v>34</v>
      </c>
      <c r="S110">
        <v>34</v>
      </c>
      <c r="T110" t="str">
        <f t="shared" si="11"/>
        <v>Won By 34 Runs</v>
      </c>
      <c r="U110" t="s">
        <v>24</v>
      </c>
      <c r="V110" t="s">
        <v>42</v>
      </c>
      <c r="W110">
        <f>IF(Table1[[#This Row],[WonBy]]="Wickets",Table1[[#This Row],[Margin]],0)</f>
        <v>0</v>
      </c>
      <c r="Y110" s="4" t="s">
        <v>423</v>
      </c>
    </row>
    <row r="111" spans="1:26" x14ac:dyDescent="0.25">
      <c r="A111">
        <v>1254082</v>
      </c>
      <c r="B111" t="s">
        <v>16</v>
      </c>
      <c r="C111" s="1">
        <v>44315</v>
      </c>
      <c r="D111">
        <v>2021</v>
      </c>
      <c r="E111" t="s">
        <v>51</v>
      </c>
      <c r="F111" t="str">
        <f t="shared" si="6"/>
        <v>Kolkata Knight Riders</v>
      </c>
      <c r="G111" t="s">
        <v>43</v>
      </c>
      <c r="H111" t="str">
        <f t="shared" si="7"/>
        <v>Delhi Capitals</v>
      </c>
      <c r="I111" t="s">
        <v>20</v>
      </c>
      <c r="J111" t="str">
        <f t="shared" si="8"/>
        <v>Narendra Modi Stadium, Ahmedabad</v>
      </c>
      <c r="K111" t="s">
        <v>43</v>
      </c>
      <c r="L111" t="str">
        <f t="shared" si="9"/>
        <v>Delhi Capitals</v>
      </c>
      <c r="M111" t="s">
        <v>28</v>
      </c>
      <c r="N111" t="s">
        <v>22</v>
      </c>
      <c r="O111" t="s">
        <v>43</v>
      </c>
      <c r="P111" t="str">
        <f t="shared" si="10"/>
        <v>Delhi Capitals</v>
      </c>
      <c r="Q111" t="str">
        <f>IF(Table1[[#This Row],[TossWinner]]=Table1[[#This Row],[WinningTeam]],"Yes","No")</f>
        <v>Yes</v>
      </c>
      <c r="R111" t="s">
        <v>23</v>
      </c>
      <c r="S111">
        <v>7</v>
      </c>
      <c r="T111" t="str">
        <f t="shared" si="11"/>
        <v>Won By 7 Wickets</v>
      </c>
      <c r="U111" t="s">
        <v>24</v>
      </c>
      <c r="V111" t="s">
        <v>129</v>
      </c>
      <c r="W111">
        <f>IF(Table1[[#This Row],[WonBy]]="Wickets",Table1[[#This Row],[Margin]],0)</f>
        <v>7</v>
      </c>
      <c r="Y111" s="4" t="s">
        <v>417</v>
      </c>
    </row>
    <row r="112" spans="1:26" x14ac:dyDescent="0.25">
      <c r="A112">
        <v>1254081</v>
      </c>
      <c r="B112" t="s">
        <v>127</v>
      </c>
      <c r="C112" s="1">
        <v>44315</v>
      </c>
      <c r="D112">
        <v>2021</v>
      </c>
      <c r="E112" t="s">
        <v>18</v>
      </c>
      <c r="F112" t="str">
        <f t="shared" si="6"/>
        <v>Rajasthan Royals</v>
      </c>
      <c r="G112" t="s">
        <v>44</v>
      </c>
      <c r="H112" t="str">
        <f t="shared" si="7"/>
        <v>Mumbai Indians</v>
      </c>
      <c r="I112" t="s">
        <v>128</v>
      </c>
      <c r="J112" t="str">
        <f t="shared" si="8"/>
        <v>Arun Jaitley Stadium, Delhi</v>
      </c>
      <c r="K112" t="s">
        <v>44</v>
      </c>
      <c r="L112" t="str">
        <f t="shared" si="9"/>
        <v>Mumbai Indians</v>
      </c>
      <c r="M112" t="s">
        <v>28</v>
      </c>
      <c r="N112" t="s">
        <v>22</v>
      </c>
      <c r="O112" t="s">
        <v>44</v>
      </c>
      <c r="P112" t="str">
        <f t="shared" si="10"/>
        <v>Mumbai Indians</v>
      </c>
      <c r="Q112" t="str">
        <f>IF(Table1[[#This Row],[TossWinner]]=Table1[[#This Row],[WinningTeam]],"Yes","No")</f>
        <v>Yes</v>
      </c>
      <c r="R112" t="s">
        <v>23</v>
      </c>
      <c r="S112">
        <v>7</v>
      </c>
      <c r="T112" t="str">
        <f t="shared" si="11"/>
        <v>Won By 7 Wickets</v>
      </c>
      <c r="U112" t="s">
        <v>24</v>
      </c>
      <c r="V112" t="s">
        <v>53</v>
      </c>
      <c r="W112">
        <f>IF(Table1[[#This Row],[WonBy]]="Wickets",Table1[[#This Row],[Margin]],0)</f>
        <v>7</v>
      </c>
    </row>
    <row r="113" spans="1:23" x14ac:dyDescent="0.25">
      <c r="A113">
        <v>1254080</v>
      </c>
      <c r="B113" t="s">
        <v>127</v>
      </c>
      <c r="C113" s="1">
        <v>44314</v>
      </c>
      <c r="D113">
        <v>2021</v>
      </c>
      <c r="E113" t="s">
        <v>39</v>
      </c>
      <c r="F113" t="str">
        <f t="shared" si="6"/>
        <v>Sunrisers Hyderabad</v>
      </c>
      <c r="G113" t="s">
        <v>46</v>
      </c>
      <c r="H113" t="str">
        <f t="shared" si="7"/>
        <v>Chennai Super Kings</v>
      </c>
      <c r="I113" t="s">
        <v>128</v>
      </c>
      <c r="J113" t="str">
        <f t="shared" si="8"/>
        <v>Arun Jaitley Stadium, Delhi</v>
      </c>
      <c r="K113" t="s">
        <v>39</v>
      </c>
      <c r="L113" t="str">
        <f t="shared" si="9"/>
        <v>Sunrisers Hyderabad</v>
      </c>
      <c r="M113" t="s">
        <v>21</v>
      </c>
      <c r="N113" t="s">
        <v>22</v>
      </c>
      <c r="O113" t="s">
        <v>46</v>
      </c>
      <c r="P113" t="str">
        <f t="shared" si="10"/>
        <v>Chennai Super Kings</v>
      </c>
      <c r="Q113" t="str">
        <f>IF(Table1[[#This Row],[TossWinner]]=Table1[[#This Row],[WinningTeam]],"Yes","No")</f>
        <v>No</v>
      </c>
      <c r="R113" t="s">
        <v>23</v>
      </c>
      <c r="S113">
        <v>7</v>
      </c>
      <c r="T113" t="str">
        <f t="shared" si="11"/>
        <v>Won By 7 Wickets</v>
      </c>
      <c r="U113" t="s">
        <v>24</v>
      </c>
      <c r="V113" t="s">
        <v>74</v>
      </c>
      <c r="W113">
        <f>IF(Table1[[#This Row],[WonBy]]="Wickets",Table1[[#This Row],[Margin]],0)</f>
        <v>7</v>
      </c>
    </row>
    <row r="114" spans="1:23" x14ac:dyDescent="0.25">
      <c r="A114">
        <v>1254079</v>
      </c>
      <c r="B114" t="s">
        <v>16</v>
      </c>
      <c r="C114" s="1">
        <v>44313</v>
      </c>
      <c r="D114">
        <v>2021</v>
      </c>
      <c r="E114" t="s">
        <v>27</v>
      </c>
      <c r="F114" t="str">
        <f t="shared" si="6"/>
        <v>Royal Challengers Bangalore</v>
      </c>
      <c r="G114" t="s">
        <v>43</v>
      </c>
      <c r="H114" t="str">
        <f t="shared" si="7"/>
        <v>Delhi Capitals</v>
      </c>
      <c r="I114" t="s">
        <v>20</v>
      </c>
      <c r="J114" t="str">
        <f t="shared" si="8"/>
        <v>Narendra Modi Stadium, Ahmedabad</v>
      </c>
      <c r="K114" t="s">
        <v>43</v>
      </c>
      <c r="L114" t="str">
        <f t="shared" si="9"/>
        <v>Delhi Capitals</v>
      </c>
      <c r="M114" t="s">
        <v>28</v>
      </c>
      <c r="N114" t="s">
        <v>22</v>
      </c>
      <c r="O114" t="s">
        <v>27</v>
      </c>
      <c r="P114" t="str">
        <f t="shared" si="10"/>
        <v>Royal Challengers Bangalore</v>
      </c>
      <c r="Q114" t="str">
        <f>IF(Table1[[#This Row],[TossWinner]]=Table1[[#This Row],[WinningTeam]],"Yes","No")</f>
        <v>No</v>
      </c>
      <c r="R114" t="s">
        <v>34</v>
      </c>
      <c r="S114">
        <v>1</v>
      </c>
      <c r="T114" t="str">
        <f t="shared" si="11"/>
        <v>Won By 1 Runs</v>
      </c>
      <c r="U114" t="s">
        <v>24</v>
      </c>
      <c r="V114" t="s">
        <v>130</v>
      </c>
      <c r="W114">
        <f>IF(Table1[[#This Row],[WonBy]]="Wickets",Table1[[#This Row],[Margin]],0)</f>
        <v>0</v>
      </c>
    </row>
    <row r="115" spans="1:23" x14ac:dyDescent="0.25">
      <c r="A115">
        <v>1254078</v>
      </c>
      <c r="B115" t="s">
        <v>16</v>
      </c>
      <c r="C115" s="1">
        <v>44312</v>
      </c>
      <c r="D115">
        <v>2021</v>
      </c>
      <c r="E115" t="s">
        <v>40</v>
      </c>
      <c r="F115" t="str">
        <f t="shared" si="6"/>
        <v>Punjab Kings</v>
      </c>
      <c r="G115" t="s">
        <v>51</v>
      </c>
      <c r="H115" t="str">
        <f t="shared" si="7"/>
        <v>Kolkata Knight Riders</v>
      </c>
      <c r="I115" t="s">
        <v>20</v>
      </c>
      <c r="J115" t="str">
        <f t="shared" si="8"/>
        <v>Narendra Modi Stadium, Ahmedabad</v>
      </c>
      <c r="K115" t="s">
        <v>51</v>
      </c>
      <c r="L115" t="str">
        <f t="shared" si="9"/>
        <v>Kolkata Knight Riders</v>
      </c>
      <c r="M115" t="s">
        <v>28</v>
      </c>
      <c r="N115" t="s">
        <v>22</v>
      </c>
      <c r="O115" t="s">
        <v>51</v>
      </c>
      <c r="P115" t="str">
        <f t="shared" si="10"/>
        <v>Kolkata Knight Riders</v>
      </c>
      <c r="Q115" t="str">
        <f>IF(Table1[[#This Row],[TossWinner]]=Table1[[#This Row],[WinningTeam]],"Yes","No")</f>
        <v>Yes</v>
      </c>
      <c r="R115" t="s">
        <v>23</v>
      </c>
      <c r="S115">
        <v>5</v>
      </c>
      <c r="T115" t="str">
        <f t="shared" si="11"/>
        <v>Won By 5 Wickets</v>
      </c>
      <c r="U115" t="s">
        <v>24</v>
      </c>
      <c r="V115" t="s">
        <v>131</v>
      </c>
      <c r="W115">
        <f>IF(Table1[[#This Row],[WonBy]]="Wickets",Table1[[#This Row],[Margin]],0)</f>
        <v>5</v>
      </c>
    </row>
    <row r="116" spans="1:23" x14ac:dyDescent="0.25">
      <c r="A116">
        <v>1254077</v>
      </c>
      <c r="B116" t="s">
        <v>132</v>
      </c>
      <c r="C116" s="1">
        <v>44311</v>
      </c>
      <c r="D116">
        <v>2021</v>
      </c>
      <c r="E116" t="s">
        <v>43</v>
      </c>
      <c r="F116" t="str">
        <f t="shared" si="6"/>
        <v>Delhi Capitals</v>
      </c>
      <c r="G116" t="s">
        <v>39</v>
      </c>
      <c r="H116" t="str">
        <f t="shared" si="7"/>
        <v>Sunrisers Hyderabad</v>
      </c>
      <c r="I116" t="s">
        <v>133</v>
      </c>
      <c r="J116" t="str">
        <f t="shared" si="8"/>
        <v>MA Chidambaram Stadium, Chepauk, Chennai</v>
      </c>
      <c r="K116" t="s">
        <v>43</v>
      </c>
      <c r="L116" t="str">
        <f t="shared" si="9"/>
        <v>Delhi Capitals</v>
      </c>
      <c r="M116" t="s">
        <v>21</v>
      </c>
      <c r="N116" t="s">
        <v>134</v>
      </c>
      <c r="O116" t="s">
        <v>43</v>
      </c>
      <c r="P116" t="str">
        <f t="shared" si="10"/>
        <v>Delhi Capitals</v>
      </c>
      <c r="Q116" t="str">
        <f>IF(Table1[[#This Row],[TossWinner]]=Table1[[#This Row],[WinningTeam]],"Yes","No")</f>
        <v>Yes</v>
      </c>
      <c r="R116" t="s">
        <v>10</v>
      </c>
      <c r="S116" t="s">
        <v>24</v>
      </c>
      <c r="T116" t="str">
        <f t="shared" si="11"/>
        <v>Won By NA SuperOver</v>
      </c>
      <c r="U116" t="s">
        <v>24</v>
      </c>
      <c r="V116" t="s">
        <v>129</v>
      </c>
      <c r="W116">
        <f>IF(Table1[[#This Row],[WonBy]]="Wickets",Table1[[#This Row],[Margin]],0)</f>
        <v>0</v>
      </c>
    </row>
    <row r="117" spans="1:23" x14ac:dyDescent="0.25">
      <c r="A117">
        <v>1254076</v>
      </c>
      <c r="B117" t="s">
        <v>38</v>
      </c>
      <c r="C117" s="1">
        <v>44311</v>
      </c>
      <c r="D117">
        <v>2021</v>
      </c>
      <c r="E117" t="s">
        <v>46</v>
      </c>
      <c r="F117" t="str">
        <f t="shared" si="6"/>
        <v>Chennai Super Kings</v>
      </c>
      <c r="G117" t="s">
        <v>27</v>
      </c>
      <c r="H117" t="str">
        <f t="shared" si="7"/>
        <v>Royal Challengers Bangalore</v>
      </c>
      <c r="I117" t="s">
        <v>41</v>
      </c>
      <c r="J117" t="str">
        <f t="shared" si="8"/>
        <v>Wankhede Stadium, Mumbai</v>
      </c>
      <c r="K117" t="s">
        <v>46</v>
      </c>
      <c r="L117" t="str">
        <f t="shared" si="9"/>
        <v>Chennai Super Kings</v>
      </c>
      <c r="M117" t="s">
        <v>21</v>
      </c>
      <c r="N117" t="s">
        <v>22</v>
      </c>
      <c r="O117" t="s">
        <v>46</v>
      </c>
      <c r="P117" t="str">
        <f t="shared" si="10"/>
        <v>Chennai Super Kings</v>
      </c>
      <c r="Q117" t="str">
        <f>IF(Table1[[#This Row],[TossWinner]]=Table1[[#This Row],[WinningTeam]],"Yes","No")</f>
        <v>Yes</v>
      </c>
      <c r="R117" t="s">
        <v>34</v>
      </c>
      <c r="S117">
        <v>69</v>
      </c>
      <c r="T117" t="str">
        <f t="shared" si="11"/>
        <v>Won By 69 Runs</v>
      </c>
      <c r="U117" t="s">
        <v>24</v>
      </c>
      <c r="V117" t="s">
        <v>120</v>
      </c>
      <c r="W117">
        <f>IF(Table1[[#This Row],[WonBy]]="Wickets",Table1[[#This Row],[Margin]],0)</f>
        <v>0</v>
      </c>
    </row>
    <row r="118" spans="1:23" x14ac:dyDescent="0.25">
      <c r="A118">
        <v>1254075</v>
      </c>
      <c r="B118" t="s">
        <v>38</v>
      </c>
      <c r="C118" s="1">
        <v>44310</v>
      </c>
      <c r="D118">
        <v>2021</v>
      </c>
      <c r="E118" t="s">
        <v>51</v>
      </c>
      <c r="F118" t="str">
        <f t="shared" si="6"/>
        <v>Kolkata Knight Riders</v>
      </c>
      <c r="G118" t="s">
        <v>18</v>
      </c>
      <c r="H118" t="str">
        <f t="shared" si="7"/>
        <v>Rajasthan Royals</v>
      </c>
      <c r="I118" t="s">
        <v>41</v>
      </c>
      <c r="J118" t="str">
        <f t="shared" si="8"/>
        <v>Wankhede Stadium, Mumbai</v>
      </c>
      <c r="K118" t="s">
        <v>18</v>
      </c>
      <c r="L118" t="str">
        <f t="shared" si="9"/>
        <v>Rajasthan Royals</v>
      </c>
      <c r="M118" t="s">
        <v>28</v>
      </c>
      <c r="N118" t="s">
        <v>22</v>
      </c>
      <c r="O118" t="s">
        <v>18</v>
      </c>
      <c r="P118" t="str">
        <f t="shared" si="10"/>
        <v>Rajasthan Royals</v>
      </c>
      <c r="Q118" t="str">
        <f>IF(Table1[[#This Row],[TossWinner]]=Table1[[#This Row],[WinningTeam]],"Yes","No")</f>
        <v>Yes</v>
      </c>
      <c r="R118" t="s">
        <v>23</v>
      </c>
      <c r="S118">
        <v>6</v>
      </c>
      <c r="T118" t="str">
        <f t="shared" si="11"/>
        <v>Won By 6 Wickets</v>
      </c>
      <c r="U118" t="s">
        <v>24</v>
      </c>
      <c r="V118" t="s">
        <v>135</v>
      </c>
      <c r="W118">
        <f>IF(Table1[[#This Row],[WonBy]]="Wickets",Table1[[#This Row],[Margin]],0)</f>
        <v>6</v>
      </c>
    </row>
    <row r="119" spans="1:23" x14ac:dyDescent="0.25">
      <c r="A119">
        <v>1254074</v>
      </c>
      <c r="B119" t="s">
        <v>132</v>
      </c>
      <c r="C119" s="1">
        <v>44309</v>
      </c>
      <c r="D119">
        <v>2021</v>
      </c>
      <c r="E119" t="s">
        <v>44</v>
      </c>
      <c r="F119" t="str">
        <f t="shared" si="6"/>
        <v>Mumbai Indians</v>
      </c>
      <c r="G119" t="s">
        <v>40</v>
      </c>
      <c r="H119" t="str">
        <f t="shared" si="7"/>
        <v>Punjab Kings</v>
      </c>
      <c r="I119" t="s">
        <v>133</v>
      </c>
      <c r="J119" t="str">
        <f t="shared" si="8"/>
        <v>MA Chidambaram Stadium, Chepauk, Chennai</v>
      </c>
      <c r="K119" t="s">
        <v>40</v>
      </c>
      <c r="L119" t="str">
        <f t="shared" si="9"/>
        <v>Punjab Kings</v>
      </c>
      <c r="M119" t="s">
        <v>28</v>
      </c>
      <c r="N119" t="s">
        <v>22</v>
      </c>
      <c r="O119" t="s">
        <v>40</v>
      </c>
      <c r="P119" t="str">
        <f t="shared" si="10"/>
        <v>Punjab Kings</v>
      </c>
      <c r="Q119" t="str">
        <f>IF(Table1[[#This Row],[TossWinner]]=Table1[[#This Row],[WinningTeam]],"Yes","No")</f>
        <v>Yes</v>
      </c>
      <c r="R119" t="s">
        <v>23</v>
      </c>
      <c r="S119">
        <v>9</v>
      </c>
      <c r="T119" t="str">
        <f t="shared" si="11"/>
        <v>Won By 9 Wickets</v>
      </c>
      <c r="U119" t="s">
        <v>24</v>
      </c>
      <c r="V119" t="s">
        <v>83</v>
      </c>
      <c r="W119">
        <f>IF(Table1[[#This Row],[WonBy]]="Wickets",Table1[[#This Row],[Margin]],0)</f>
        <v>9</v>
      </c>
    </row>
    <row r="120" spans="1:23" x14ac:dyDescent="0.25">
      <c r="A120">
        <v>1254073</v>
      </c>
      <c r="B120" t="s">
        <v>38</v>
      </c>
      <c r="C120" s="1">
        <v>44308</v>
      </c>
      <c r="D120">
        <v>2021</v>
      </c>
      <c r="E120" t="s">
        <v>18</v>
      </c>
      <c r="F120" t="str">
        <f t="shared" si="6"/>
        <v>Rajasthan Royals</v>
      </c>
      <c r="G120" t="s">
        <v>27</v>
      </c>
      <c r="H120" t="str">
        <f t="shared" si="7"/>
        <v>Royal Challengers Bangalore</v>
      </c>
      <c r="I120" t="s">
        <v>41</v>
      </c>
      <c r="J120" t="str">
        <f t="shared" si="8"/>
        <v>Wankhede Stadium, Mumbai</v>
      </c>
      <c r="K120" t="s">
        <v>27</v>
      </c>
      <c r="L120" t="str">
        <f t="shared" si="9"/>
        <v>Royal Challengers Bangalore</v>
      </c>
      <c r="M120" t="s">
        <v>28</v>
      </c>
      <c r="N120" t="s">
        <v>22</v>
      </c>
      <c r="O120" t="s">
        <v>27</v>
      </c>
      <c r="P120" t="str">
        <f t="shared" si="10"/>
        <v>Royal Challengers Bangalore</v>
      </c>
      <c r="Q120" t="str">
        <f>IF(Table1[[#This Row],[TossWinner]]=Table1[[#This Row],[WinningTeam]],"Yes","No")</f>
        <v>Yes</v>
      </c>
      <c r="R120" t="s">
        <v>23</v>
      </c>
      <c r="S120">
        <v>10</v>
      </c>
      <c r="T120" t="str">
        <f t="shared" si="11"/>
        <v>Won By 10 Wickets</v>
      </c>
      <c r="U120" t="s">
        <v>24</v>
      </c>
      <c r="V120" t="s">
        <v>136</v>
      </c>
      <c r="W120">
        <f>IF(Table1[[#This Row],[WonBy]]="Wickets",Table1[[#This Row],[Margin]],0)</f>
        <v>10</v>
      </c>
    </row>
    <row r="121" spans="1:23" x14ac:dyDescent="0.25">
      <c r="A121">
        <v>1254072</v>
      </c>
      <c r="B121" t="s">
        <v>38</v>
      </c>
      <c r="C121" s="1">
        <v>44307</v>
      </c>
      <c r="D121">
        <v>2021</v>
      </c>
      <c r="E121" t="s">
        <v>46</v>
      </c>
      <c r="F121" t="str">
        <f t="shared" si="6"/>
        <v>Chennai Super Kings</v>
      </c>
      <c r="G121" t="s">
        <v>51</v>
      </c>
      <c r="H121" t="str">
        <f t="shared" si="7"/>
        <v>Kolkata Knight Riders</v>
      </c>
      <c r="I121" t="s">
        <v>41</v>
      </c>
      <c r="J121" t="str">
        <f t="shared" si="8"/>
        <v>Wankhede Stadium, Mumbai</v>
      </c>
      <c r="K121" t="s">
        <v>51</v>
      </c>
      <c r="L121" t="str">
        <f t="shared" si="9"/>
        <v>Kolkata Knight Riders</v>
      </c>
      <c r="M121" t="s">
        <v>28</v>
      </c>
      <c r="N121" t="s">
        <v>22</v>
      </c>
      <c r="O121" t="s">
        <v>46</v>
      </c>
      <c r="P121" t="str">
        <f t="shared" si="10"/>
        <v>Chennai Super Kings</v>
      </c>
      <c r="Q121" t="str">
        <f>IF(Table1[[#This Row],[TossWinner]]=Table1[[#This Row],[WinningTeam]],"Yes","No")</f>
        <v>No</v>
      </c>
      <c r="R121" t="s">
        <v>34</v>
      </c>
      <c r="S121">
        <v>18</v>
      </c>
      <c r="T121" t="str">
        <f t="shared" si="11"/>
        <v>Won By 18 Runs</v>
      </c>
      <c r="U121" t="s">
        <v>24</v>
      </c>
      <c r="V121" t="s">
        <v>87</v>
      </c>
      <c r="W121">
        <f>IF(Table1[[#This Row],[WonBy]]="Wickets",Table1[[#This Row],[Margin]],0)</f>
        <v>0</v>
      </c>
    </row>
    <row r="122" spans="1:23" x14ac:dyDescent="0.25">
      <c r="A122">
        <v>1254071</v>
      </c>
      <c r="B122" t="s">
        <v>132</v>
      </c>
      <c r="C122" s="1">
        <v>44307</v>
      </c>
      <c r="D122">
        <v>2021</v>
      </c>
      <c r="E122" t="s">
        <v>40</v>
      </c>
      <c r="F122" t="str">
        <f t="shared" si="6"/>
        <v>Punjab Kings</v>
      </c>
      <c r="G122" t="s">
        <v>39</v>
      </c>
      <c r="H122" t="str">
        <f t="shared" si="7"/>
        <v>Sunrisers Hyderabad</v>
      </c>
      <c r="I122" t="s">
        <v>133</v>
      </c>
      <c r="J122" t="str">
        <f t="shared" si="8"/>
        <v>MA Chidambaram Stadium, Chepauk, Chennai</v>
      </c>
      <c r="K122" t="s">
        <v>40</v>
      </c>
      <c r="L122" t="str">
        <f t="shared" si="9"/>
        <v>Punjab Kings</v>
      </c>
      <c r="M122" t="s">
        <v>21</v>
      </c>
      <c r="N122" t="s">
        <v>22</v>
      </c>
      <c r="O122" t="s">
        <v>39</v>
      </c>
      <c r="P122" t="str">
        <f t="shared" si="10"/>
        <v>Sunrisers Hyderabad</v>
      </c>
      <c r="Q122" t="str">
        <f>IF(Table1[[#This Row],[TossWinner]]=Table1[[#This Row],[WinningTeam]],"Yes","No")</f>
        <v>No</v>
      </c>
      <c r="R122" t="s">
        <v>23</v>
      </c>
      <c r="S122">
        <v>9</v>
      </c>
      <c r="T122" t="str">
        <f t="shared" si="11"/>
        <v>Won By 9 Wickets</v>
      </c>
      <c r="U122" t="s">
        <v>24</v>
      </c>
      <c r="V122" t="s">
        <v>61</v>
      </c>
      <c r="W122">
        <f>IF(Table1[[#This Row],[WonBy]]="Wickets",Table1[[#This Row],[Margin]],0)</f>
        <v>9</v>
      </c>
    </row>
    <row r="123" spans="1:23" x14ac:dyDescent="0.25">
      <c r="A123">
        <v>1254070</v>
      </c>
      <c r="B123" t="s">
        <v>132</v>
      </c>
      <c r="C123" s="1">
        <v>44306</v>
      </c>
      <c r="D123">
        <v>2021</v>
      </c>
      <c r="E123" t="s">
        <v>44</v>
      </c>
      <c r="F123" t="str">
        <f t="shared" si="6"/>
        <v>Mumbai Indians</v>
      </c>
      <c r="G123" t="s">
        <v>43</v>
      </c>
      <c r="H123" t="str">
        <f t="shared" si="7"/>
        <v>Delhi Capitals</v>
      </c>
      <c r="I123" t="s">
        <v>133</v>
      </c>
      <c r="J123" t="str">
        <f t="shared" si="8"/>
        <v>MA Chidambaram Stadium, Chepauk, Chennai</v>
      </c>
      <c r="K123" t="s">
        <v>44</v>
      </c>
      <c r="L123" t="str">
        <f t="shared" si="9"/>
        <v>Mumbai Indians</v>
      </c>
      <c r="M123" t="s">
        <v>21</v>
      </c>
      <c r="N123" t="s">
        <v>22</v>
      </c>
      <c r="O123" t="s">
        <v>43</v>
      </c>
      <c r="P123" t="str">
        <f t="shared" si="10"/>
        <v>Delhi Capitals</v>
      </c>
      <c r="Q123" t="str">
        <f>IF(Table1[[#This Row],[TossWinner]]=Table1[[#This Row],[WinningTeam]],"Yes","No")</f>
        <v>No</v>
      </c>
      <c r="R123" t="s">
        <v>23</v>
      </c>
      <c r="S123">
        <v>6</v>
      </c>
      <c r="T123" t="str">
        <f t="shared" si="11"/>
        <v>Won By 6 Wickets</v>
      </c>
      <c r="U123" t="s">
        <v>24</v>
      </c>
      <c r="V123" t="s">
        <v>137</v>
      </c>
      <c r="W123">
        <f>IF(Table1[[#This Row],[WonBy]]="Wickets",Table1[[#This Row],[Margin]],0)</f>
        <v>6</v>
      </c>
    </row>
    <row r="124" spans="1:23" x14ac:dyDescent="0.25">
      <c r="A124">
        <v>1254069</v>
      </c>
      <c r="B124" t="s">
        <v>38</v>
      </c>
      <c r="C124" s="1">
        <v>44305</v>
      </c>
      <c r="D124">
        <v>2021</v>
      </c>
      <c r="E124" t="s">
        <v>46</v>
      </c>
      <c r="F124" t="str">
        <f t="shared" si="6"/>
        <v>Chennai Super Kings</v>
      </c>
      <c r="G124" t="s">
        <v>18</v>
      </c>
      <c r="H124" t="str">
        <f t="shared" si="7"/>
        <v>Rajasthan Royals</v>
      </c>
      <c r="I124" t="s">
        <v>41</v>
      </c>
      <c r="J124" t="str">
        <f t="shared" si="8"/>
        <v>Wankhede Stadium, Mumbai</v>
      </c>
      <c r="K124" t="s">
        <v>18</v>
      </c>
      <c r="L124" t="str">
        <f t="shared" si="9"/>
        <v>Rajasthan Royals</v>
      </c>
      <c r="M124" t="s">
        <v>28</v>
      </c>
      <c r="N124" t="s">
        <v>22</v>
      </c>
      <c r="O124" t="s">
        <v>46</v>
      </c>
      <c r="P124" t="str">
        <f t="shared" si="10"/>
        <v>Chennai Super Kings</v>
      </c>
      <c r="Q124" t="str">
        <f>IF(Table1[[#This Row],[TossWinner]]=Table1[[#This Row],[WinningTeam]],"Yes","No")</f>
        <v>No</v>
      </c>
      <c r="R124" t="s">
        <v>34</v>
      </c>
      <c r="S124">
        <v>45</v>
      </c>
      <c r="T124" t="str">
        <f t="shared" si="11"/>
        <v>Won By 45 Runs</v>
      </c>
      <c r="U124" t="s">
        <v>24</v>
      </c>
      <c r="V124" t="s">
        <v>138</v>
      </c>
      <c r="W124">
        <f>IF(Table1[[#This Row],[WonBy]]="Wickets",Table1[[#This Row],[Margin]],0)</f>
        <v>0</v>
      </c>
    </row>
    <row r="125" spans="1:23" x14ac:dyDescent="0.25">
      <c r="A125">
        <v>1254068</v>
      </c>
      <c r="B125" t="s">
        <v>38</v>
      </c>
      <c r="C125" s="1">
        <v>44304</v>
      </c>
      <c r="D125">
        <v>2021</v>
      </c>
      <c r="E125" t="s">
        <v>40</v>
      </c>
      <c r="F125" t="str">
        <f t="shared" si="6"/>
        <v>Punjab Kings</v>
      </c>
      <c r="G125" t="s">
        <v>43</v>
      </c>
      <c r="H125" t="str">
        <f t="shared" si="7"/>
        <v>Delhi Capitals</v>
      </c>
      <c r="I125" t="s">
        <v>41</v>
      </c>
      <c r="J125" t="str">
        <f t="shared" si="8"/>
        <v>Wankhede Stadium, Mumbai</v>
      </c>
      <c r="K125" t="s">
        <v>43</v>
      </c>
      <c r="L125" t="str">
        <f t="shared" si="9"/>
        <v>Delhi Capitals</v>
      </c>
      <c r="M125" t="s">
        <v>28</v>
      </c>
      <c r="N125" t="s">
        <v>22</v>
      </c>
      <c r="O125" t="s">
        <v>43</v>
      </c>
      <c r="P125" t="str">
        <f t="shared" si="10"/>
        <v>Delhi Capitals</v>
      </c>
      <c r="Q125" t="str">
        <f>IF(Table1[[#This Row],[TossWinner]]=Table1[[#This Row],[WinningTeam]],"Yes","No")</f>
        <v>Yes</v>
      </c>
      <c r="R125" t="s">
        <v>23</v>
      </c>
      <c r="S125">
        <v>6</v>
      </c>
      <c r="T125" t="str">
        <f t="shared" si="11"/>
        <v>Won By 6 Wickets</v>
      </c>
      <c r="U125" t="s">
        <v>24</v>
      </c>
      <c r="V125" t="s">
        <v>82</v>
      </c>
      <c r="W125">
        <f>IF(Table1[[#This Row],[WonBy]]="Wickets",Table1[[#This Row],[Margin]],0)</f>
        <v>6</v>
      </c>
    </row>
    <row r="126" spans="1:23" x14ac:dyDescent="0.25">
      <c r="A126">
        <v>1254067</v>
      </c>
      <c r="B126" t="s">
        <v>132</v>
      </c>
      <c r="C126" s="1">
        <v>44304</v>
      </c>
      <c r="D126">
        <v>2021</v>
      </c>
      <c r="E126" t="s">
        <v>27</v>
      </c>
      <c r="F126" t="str">
        <f t="shared" si="6"/>
        <v>Royal Challengers Bangalore</v>
      </c>
      <c r="G126" t="s">
        <v>51</v>
      </c>
      <c r="H126" t="str">
        <f t="shared" si="7"/>
        <v>Kolkata Knight Riders</v>
      </c>
      <c r="I126" t="s">
        <v>133</v>
      </c>
      <c r="J126" t="str">
        <f t="shared" si="8"/>
        <v>MA Chidambaram Stadium, Chepauk, Chennai</v>
      </c>
      <c r="K126" t="s">
        <v>27</v>
      </c>
      <c r="L126" t="str">
        <f t="shared" si="9"/>
        <v>Royal Challengers Bangalore</v>
      </c>
      <c r="M126" t="s">
        <v>21</v>
      </c>
      <c r="N126" t="s">
        <v>22</v>
      </c>
      <c r="O126" t="s">
        <v>27</v>
      </c>
      <c r="P126" t="str">
        <f t="shared" si="10"/>
        <v>Royal Challengers Bangalore</v>
      </c>
      <c r="Q126" t="str">
        <f>IF(Table1[[#This Row],[TossWinner]]=Table1[[#This Row],[WinningTeam]],"Yes","No")</f>
        <v>Yes</v>
      </c>
      <c r="R126" t="s">
        <v>34</v>
      </c>
      <c r="S126">
        <v>38</v>
      </c>
      <c r="T126" t="str">
        <f t="shared" si="11"/>
        <v>Won By 38 Runs</v>
      </c>
      <c r="U126" t="s">
        <v>24</v>
      </c>
      <c r="V126" t="s">
        <v>130</v>
      </c>
      <c r="W126">
        <f>IF(Table1[[#This Row],[WonBy]]="Wickets",Table1[[#This Row],[Margin]],0)</f>
        <v>0</v>
      </c>
    </row>
    <row r="127" spans="1:23" x14ac:dyDescent="0.25">
      <c r="A127">
        <v>1254066</v>
      </c>
      <c r="B127" t="s">
        <v>132</v>
      </c>
      <c r="C127" s="1">
        <v>44303</v>
      </c>
      <c r="D127">
        <v>2021</v>
      </c>
      <c r="E127" t="s">
        <v>44</v>
      </c>
      <c r="F127" t="str">
        <f t="shared" si="6"/>
        <v>Mumbai Indians</v>
      </c>
      <c r="G127" t="s">
        <v>39</v>
      </c>
      <c r="H127" t="str">
        <f t="shared" si="7"/>
        <v>Sunrisers Hyderabad</v>
      </c>
      <c r="I127" t="s">
        <v>133</v>
      </c>
      <c r="J127" t="str">
        <f t="shared" si="8"/>
        <v>MA Chidambaram Stadium, Chepauk, Chennai</v>
      </c>
      <c r="K127" t="s">
        <v>44</v>
      </c>
      <c r="L127" t="str">
        <f t="shared" si="9"/>
        <v>Mumbai Indians</v>
      </c>
      <c r="M127" t="s">
        <v>21</v>
      </c>
      <c r="N127" t="s">
        <v>22</v>
      </c>
      <c r="O127" t="s">
        <v>44</v>
      </c>
      <c r="P127" t="str">
        <f t="shared" si="10"/>
        <v>Mumbai Indians</v>
      </c>
      <c r="Q127" t="str">
        <f>IF(Table1[[#This Row],[TossWinner]]=Table1[[#This Row],[WinningTeam]],"Yes","No")</f>
        <v>Yes</v>
      </c>
      <c r="R127" t="s">
        <v>34</v>
      </c>
      <c r="S127">
        <v>13</v>
      </c>
      <c r="T127" t="str">
        <f t="shared" si="11"/>
        <v>Won By 13 Runs</v>
      </c>
      <c r="U127" t="s">
        <v>24</v>
      </c>
      <c r="V127" t="s">
        <v>118</v>
      </c>
      <c r="W127">
        <f>IF(Table1[[#This Row],[WonBy]]="Wickets",Table1[[#This Row],[Margin]],0)</f>
        <v>0</v>
      </c>
    </row>
    <row r="128" spans="1:23" x14ac:dyDescent="0.25">
      <c r="A128">
        <v>1254065</v>
      </c>
      <c r="B128" t="s">
        <v>38</v>
      </c>
      <c r="C128" s="1">
        <v>44302</v>
      </c>
      <c r="D128">
        <v>2021</v>
      </c>
      <c r="E128" t="s">
        <v>40</v>
      </c>
      <c r="F128" t="str">
        <f t="shared" si="6"/>
        <v>Punjab Kings</v>
      </c>
      <c r="G128" t="s">
        <v>46</v>
      </c>
      <c r="H128" t="str">
        <f t="shared" si="7"/>
        <v>Chennai Super Kings</v>
      </c>
      <c r="I128" t="s">
        <v>41</v>
      </c>
      <c r="J128" t="str">
        <f t="shared" si="8"/>
        <v>Wankhede Stadium, Mumbai</v>
      </c>
      <c r="K128" t="s">
        <v>46</v>
      </c>
      <c r="L128" t="str">
        <f t="shared" si="9"/>
        <v>Chennai Super Kings</v>
      </c>
      <c r="M128" t="s">
        <v>28</v>
      </c>
      <c r="N128" t="s">
        <v>22</v>
      </c>
      <c r="O128" t="s">
        <v>46</v>
      </c>
      <c r="P128" t="str">
        <f t="shared" si="10"/>
        <v>Chennai Super Kings</v>
      </c>
      <c r="Q128" t="str">
        <f>IF(Table1[[#This Row],[TossWinner]]=Table1[[#This Row],[WinningTeam]],"Yes","No")</f>
        <v>Yes</v>
      </c>
      <c r="R128" t="s">
        <v>23</v>
      </c>
      <c r="S128">
        <v>6</v>
      </c>
      <c r="T128" t="str">
        <f t="shared" si="11"/>
        <v>Won By 6 Wickets</v>
      </c>
      <c r="U128" t="s">
        <v>24</v>
      </c>
      <c r="V128" t="s">
        <v>139</v>
      </c>
      <c r="W128">
        <f>IF(Table1[[#This Row],[WonBy]]="Wickets",Table1[[#This Row],[Margin]],0)</f>
        <v>6</v>
      </c>
    </row>
    <row r="129" spans="1:23" x14ac:dyDescent="0.25">
      <c r="A129">
        <v>1254064</v>
      </c>
      <c r="B129" t="s">
        <v>38</v>
      </c>
      <c r="C129" s="1">
        <v>44301</v>
      </c>
      <c r="D129">
        <v>2021</v>
      </c>
      <c r="E129" t="s">
        <v>43</v>
      </c>
      <c r="F129" t="str">
        <f t="shared" si="6"/>
        <v>Delhi Capitals</v>
      </c>
      <c r="G129" t="s">
        <v>18</v>
      </c>
      <c r="H129" t="str">
        <f t="shared" si="7"/>
        <v>Rajasthan Royals</v>
      </c>
      <c r="I129" t="s">
        <v>41</v>
      </c>
      <c r="J129" t="str">
        <f t="shared" si="8"/>
        <v>Wankhede Stadium, Mumbai</v>
      </c>
      <c r="K129" t="s">
        <v>18</v>
      </c>
      <c r="L129" t="str">
        <f t="shared" si="9"/>
        <v>Rajasthan Royals</v>
      </c>
      <c r="M129" t="s">
        <v>28</v>
      </c>
      <c r="N129" t="s">
        <v>22</v>
      </c>
      <c r="O129" t="s">
        <v>18</v>
      </c>
      <c r="P129" t="str">
        <f t="shared" si="10"/>
        <v>Rajasthan Royals</v>
      </c>
      <c r="Q129" t="str">
        <f>IF(Table1[[#This Row],[TossWinner]]=Table1[[#This Row],[WinningTeam]],"Yes","No")</f>
        <v>Yes</v>
      </c>
      <c r="R129" t="s">
        <v>23</v>
      </c>
      <c r="S129">
        <v>3</v>
      </c>
      <c r="T129" t="str">
        <f t="shared" si="11"/>
        <v>Won By 3 Wickets</v>
      </c>
      <c r="U129" t="s">
        <v>24</v>
      </c>
      <c r="V129" t="s">
        <v>140</v>
      </c>
      <c r="W129">
        <f>IF(Table1[[#This Row],[WonBy]]="Wickets",Table1[[#This Row],[Margin]],0)</f>
        <v>3</v>
      </c>
    </row>
    <row r="130" spans="1:23" x14ac:dyDescent="0.25">
      <c r="A130">
        <v>1254063</v>
      </c>
      <c r="B130" t="s">
        <v>132</v>
      </c>
      <c r="C130" s="1">
        <v>44300</v>
      </c>
      <c r="D130">
        <v>2021</v>
      </c>
      <c r="E130" t="s">
        <v>27</v>
      </c>
      <c r="F130" t="str">
        <f t="shared" ref="F130:F193" si="12">_xlfn.XLOOKUP(TRIM(E130), $AA$22:$AA$32,$AB$22:$AB$32, TRIM(E130))</f>
        <v>Royal Challengers Bangalore</v>
      </c>
      <c r="G130" t="s">
        <v>39</v>
      </c>
      <c r="H130" t="str">
        <f t="shared" ref="H130:H193" si="13">_xlfn.XLOOKUP(TRIM(G130), $AA$22:$AA$32,$AB$22:$AB$32, TRIM(G130))</f>
        <v>Sunrisers Hyderabad</v>
      </c>
      <c r="I130" t="s">
        <v>133</v>
      </c>
      <c r="J130" t="str">
        <f t="shared" ref="J130:J193" si="14">_xlfn.XLOOKUP(TRIM(I130), $Z$43:$Z$54,$AA$43:$AA$54, TRIM(I130))</f>
        <v>MA Chidambaram Stadium, Chepauk, Chennai</v>
      </c>
      <c r="K130" t="s">
        <v>39</v>
      </c>
      <c r="L130" t="str">
        <f t="shared" ref="L130:L193" si="15">_xlfn.XLOOKUP(TRIM(K130), $AA$22:$AA$32,$AB$22:$AB$32, TRIM(K130))</f>
        <v>Sunrisers Hyderabad</v>
      </c>
      <c r="M130" t="s">
        <v>28</v>
      </c>
      <c r="N130" t="s">
        <v>22</v>
      </c>
      <c r="O130" t="s">
        <v>27</v>
      </c>
      <c r="P130" t="str">
        <f t="shared" ref="P130:P193" si="16">_xlfn.XLOOKUP(TRIM(O130), $Z$22:$Z$32,$AA$22:$AA$32, TRIM(O130))</f>
        <v>Royal Challengers Bangalore</v>
      </c>
      <c r="Q130" t="str">
        <f>IF(Table1[[#This Row],[TossWinner]]=Table1[[#This Row],[WinningTeam]],"Yes","No")</f>
        <v>No</v>
      </c>
      <c r="R130" t="s">
        <v>34</v>
      </c>
      <c r="S130">
        <v>6</v>
      </c>
      <c r="T130" t="str">
        <f t="shared" si="11"/>
        <v>Won By 6 Runs</v>
      </c>
      <c r="U130" t="s">
        <v>24</v>
      </c>
      <c r="V130" t="s">
        <v>116</v>
      </c>
      <c r="W130">
        <f>IF(Table1[[#This Row],[WonBy]]="Wickets",Table1[[#This Row],[Margin]],0)</f>
        <v>0</v>
      </c>
    </row>
    <row r="131" spans="1:23" x14ac:dyDescent="0.25">
      <c r="A131">
        <v>1254062</v>
      </c>
      <c r="B131" t="s">
        <v>132</v>
      </c>
      <c r="C131" s="1">
        <v>44299</v>
      </c>
      <c r="D131">
        <v>2021</v>
      </c>
      <c r="E131" t="s">
        <v>44</v>
      </c>
      <c r="F131" t="str">
        <f t="shared" si="12"/>
        <v>Mumbai Indians</v>
      </c>
      <c r="G131" t="s">
        <v>51</v>
      </c>
      <c r="H131" t="str">
        <f t="shared" si="13"/>
        <v>Kolkata Knight Riders</v>
      </c>
      <c r="I131" t="s">
        <v>133</v>
      </c>
      <c r="J131" t="str">
        <f t="shared" si="14"/>
        <v>MA Chidambaram Stadium, Chepauk, Chennai</v>
      </c>
      <c r="K131" t="s">
        <v>51</v>
      </c>
      <c r="L131" t="str">
        <f t="shared" si="15"/>
        <v>Kolkata Knight Riders</v>
      </c>
      <c r="M131" t="s">
        <v>28</v>
      </c>
      <c r="N131" t="s">
        <v>22</v>
      </c>
      <c r="O131" t="s">
        <v>44</v>
      </c>
      <c r="P131" t="str">
        <f t="shared" si="16"/>
        <v>Mumbai Indians</v>
      </c>
      <c r="Q131" t="str">
        <f>IF(Table1[[#This Row],[TossWinner]]=Table1[[#This Row],[WinningTeam]],"Yes","No")</f>
        <v>No</v>
      </c>
      <c r="R131" t="s">
        <v>34</v>
      </c>
      <c r="S131">
        <v>10</v>
      </c>
      <c r="T131" t="str">
        <f t="shared" ref="T131:T194" si="17">CONCATENATE("Won By"," ",S131," ",R131)</f>
        <v>Won By 10 Runs</v>
      </c>
      <c r="U131" t="s">
        <v>24</v>
      </c>
      <c r="V131" t="s">
        <v>141</v>
      </c>
      <c r="W131">
        <f>IF(Table1[[#This Row],[WonBy]]="Wickets",Table1[[#This Row],[Margin]],0)</f>
        <v>0</v>
      </c>
    </row>
    <row r="132" spans="1:23" x14ac:dyDescent="0.25">
      <c r="A132">
        <v>1254061</v>
      </c>
      <c r="B132" t="s">
        <v>38</v>
      </c>
      <c r="C132" s="1">
        <v>44298</v>
      </c>
      <c r="D132">
        <v>2021</v>
      </c>
      <c r="E132" t="s">
        <v>40</v>
      </c>
      <c r="F132" t="str">
        <f t="shared" si="12"/>
        <v>Punjab Kings</v>
      </c>
      <c r="G132" t="s">
        <v>18</v>
      </c>
      <c r="H132" t="str">
        <f t="shared" si="13"/>
        <v>Rajasthan Royals</v>
      </c>
      <c r="I132" t="s">
        <v>41</v>
      </c>
      <c r="J132" t="str">
        <f t="shared" si="14"/>
        <v>Wankhede Stadium, Mumbai</v>
      </c>
      <c r="K132" t="s">
        <v>18</v>
      </c>
      <c r="L132" t="str">
        <f t="shared" si="15"/>
        <v>Rajasthan Royals</v>
      </c>
      <c r="M132" t="s">
        <v>28</v>
      </c>
      <c r="N132" t="s">
        <v>22</v>
      </c>
      <c r="O132" t="s">
        <v>40</v>
      </c>
      <c r="P132" t="str">
        <f t="shared" si="16"/>
        <v>Punjab Kings</v>
      </c>
      <c r="Q132" t="str">
        <f>IF(Table1[[#This Row],[TossWinner]]=Table1[[#This Row],[WinningTeam]],"Yes","No")</f>
        <v>No</v>
      </c>
      <c r="R132" t="s">
        <v>34</v>
      </c>
      <c r="S132">
        <v>4</v>
      </c>
      <c r="T132" t="str">
        <f t="shared" si="17"/>
        <v>Won By 4 Runs</v>
      </c>
      <c r="U132" t="s">
        <v>24</v>
      </c>
      <c r="V132" t="s">
        <v>100</v>
      </c>
      <c r="W132">
        <f>IF(Table1[[#This Row],[WonBy]]="Wickets",Table1[[#This Row],[Margin]],0)</f>
        <v>0</v>
      </c>
    </row>
    <row r="133" spans="1:23" x14ac:dyDescent="0.25">
      <c r="A133">
        <v>1254060</v>
      </c>
      <c r="B133" t="s">
        <v>132</v>
      </c>
      <c r="C133" s="1">
        <v>44297</v>
      </c>
      <c r="D133">
        <v>2021</v>
      </c>
      <c r="E133" t="s">
        <v>51</v>
      </c>
      <c r="F133" t="str">
        <f t="shared" si="12"/>
        <v>Kolkata Knight Riders</v>
      </c>
      <c r="G133" t="s">
        <v>39</v>
      </c>
      <c r="H133" t="str">
        <f t="shared" si="13"/>
        <v>Sunrisers Hyderabad</v>
      </c>
      <c r="I133" t="s">
        <v>133</v>
      </c>
      <c r="J133" t="str">
        <f t="shared" si="14"/>
        <v>MA Chidambaram Stadium, Chepauk, Chennai</v>
      </c>
      <c r="K133" t="s">
        <v>39</v>
      </c>
      <c r="L133" t="str">
        <f t="shared" si="15"/>
        <v>Sunrisers Hyderabad</v>
      </c>
      <c r="M133" t="s">
        <v>28</v>
      </c>
      <c r="N133" t="s">
        <v>22</v>
      </c>
      <c r="O133" t="s">
        <v>51</v>
      </c>
      <c r="P133" t="str">
        <f t="shared" si="16"/>
        <v>Kolkata Knight Riders</v>
      </c>
      <c r="Q133" t="str">
        <f>IF(Table1[[#This Row],[TossWinner]]=Table1[[#This Row],[WinningTeam]],"Yes","No")</f>
        <v>No</v>
      </c>
      <c r="R133" t="s">
        <v>34</v>
      </c>
      <c r="S133">
        <v>10</v>
      </c>
      <c r="T133" t="str">
        <f t="shared" si="17"/>
        <v>Won By 10 Runs</v>
      </c>
      <c r="U133" t="s">
        <v>24</v>
      </c>
      <c r="V133" t="s">
        <v>142</v>
      </c>
      <c r="W133">
        <f>IF(Table1[[#This Row],[WonBy]]="Wickets",Table1[[#This Row],[Margin]],0)</f>
        <v>0</v>
      </c>
    </row>
    <row r="134" spans="1:23" x14ac:dyDescent="0.25">
      <c r="A134">
        <v>1254059</v>
      </c>
      <c r="B134" t="s">
        <v>38</v>
      </c>
      <c r="C134" s="1">
        <v>44296</v>
      </c>
      <c r="D134">
        <v>2021</v>
      </c>
      <c r="E134" t="s">
        <v>46</v>
      </c>
      <c r="F134" t="str">
        <f t="shared" si="12"/>
        <v>Chennai Super Kings</v>
      </c>
      <c r="G134" t="s">
        <v>43</v>
      </c>
      <c r="H134" t="str">
        <f t="shared" si="13"/>
        <v>Delhi Capitals</v>
      </c>
      <c r="I134" t="s">
        <v>41</v>
      </c>
      <c r="J134" t="str">
        <f t="shared" si="14"/>
        <v>Wankhede Stadium, Mumbai</v>
      </c>
      <c r="K134" t="s">
        <v>43</v>
      </c>
      <c r="L134" t="str">
        <f t="shared" si="15"/>
        <v>Delhi Capitals</v>
      </c>
      <c r="M134" t="s">
        <v>28</v>
      </c>
      <c r="N134" t="s">
        <v>22</v>
      </c>
      <c r="O134" t="s">
        <v>43</v>
      </c>
      <c r="P134" t="str">
        <f t="shared" si="16"/>
        <v>Delhi Capitals</v>
      </c>
      <c r="Q134" t="str">
        <f>IF(Table1[[#This Row],[TossWinner]]=Table1[[#This Row],[WinningTeam]],"Yes","No")</f>
        <v>Yes</v>
      </c>
      <c r="R134" t="s">
        <v>23</v>
      </c>
      <c r="S134">
        <v>7</v>
      </c>
      <c r="T134" t="str">
        <f t="shared" si="17"/>
        <v>Won By 7 Wickets</v>
      </c>
      <c r="U134" t="s">
        <v>24</v>
      </c>
      <c r="V134" t="s">
        <v>82</v>
      </c>
      <c r="W134">
        <f>IF(Table1[[#This Row],[WonBy]]="Wickets",Table1[[#This Row],[Margin]],0)</f>
        <v>7</v>
      </c>
    </row>
    <row r="135" spans="1:23" x14ac:dyDescent="0.25">
      <c r="A135">
        <v>1254058</v>
      </c>
      <c r="B135" t="s">
        <v>132</v>
      </c>
      <c r="C135" s="1">
        <v>44295</v>
      </c>
      <c r="D135">
        <v>2021</v>
      </c>
      <c r="E135" t="s">
        <v>44</v>
      </c>
      <c r="F135" t="str">
        <f t="shared" si="12"/>
        <v>Mumbai Indians</v>
      </c>
      <c r="G135" t="s">
        <v>27</v>
      </c>
      <c r="H135" t="str">
        <f t="shared" si="13"/>
        <v>Royal Challengers Bangalore</v>
      </c>
      <c r="I135" t="s">
        <v>133</v>
      </c>
      <c r="J135" t="str">
        <f t="shared" si="14"/>
        <v>MA Chidambaram Stadium, Chepauk, Chennai</v>
      </c>
      <c r="K135" t="s">
        <v>27</v>
      </c>
      <c r="L135" t="str">
        <f t="shared" si="15"/>
        <v>Royal Challengers Bangalore</v>
      </c>
      <c r="M135" t="s">
        <v>28</v>
      </c>
      <c r="N135" t="s">
        <v>22</v>
      </c>
      <c r="O135" t="s">
        <v>27</v>
      </c>
      <c r="P135" t="str">
        <f t="shared" si="16"/>
        <v>Royal Challengers Bangalore</v>
      </c>
      <c r="Q135" t="str">
        <f>IF(Table1[[#This Row],[TossWinner]]=Table1[[#This Row],[WinningTeam]],"Yes","No")</f>
        <v>Yes</v>
      </c>
      <c r="R135" t="s">
        <v>23</v>
      </c>
      <c r="S135">
        <v>2</v>
      </c>
      <c r="T135" t="str">
        <f t="shared" si="17"/>
        <v>Won By 2 Wickets</v>
      </c>
      <c r="U135" t="s">
        <v>24</v>
      </c>
      <c r="V135" t="s">
        <v>71</v>
      </c>
      <c r="W135">
        <f>IF(Table1[[#This Row],[WonBy]]="Wickets",Table1[[#This Row],[Margin]],0)</f>
        <v>2</v>
      </c>
    </row>
    <row r="136" spans="1:23" x14ac:dyDescent="0.25">
      <c r="A136">
        <v>1237181</v>
      </c>
      <c r="B136" t="s">
        <v>24</v>
      </c>
      <c r="C136" s="1">
        <v>44145</v>
      </c>
      <c r="D136">
        <v>2020</v>
      </c>
      <c r="E136" t="s">
        <v>43</v>
      </c>
      <c r="F136" t="str">
        <f t="shared" si="12"/>
        <v>Delhi Capitals</v>
      </c>
      <c r="G136" t="s">
        <v>44</v>
      </c>
      <c r="H136" t="str">
        <f t="shared" si="13"/>
        <v>Mumbai Indians</v>
      </c>
      <c r="I136" t="s">
        <v>104</v>
      </c>
      <c r="J136" t="str">
        <f t="shared" si="14"/>
        <v>Dubai International Cricket Stadium</v>
      </c>
      <c r="K136" t="s">
        <v>43</v>
      </c>
      <c r="L136" t="str">
        <f t="shared" si="15"/>
        <v>Delhi Capitals</v>
      </c>
      <c r="M136" t="s">
        <v>21</v>
      </c>
      <c r="N136" t="s">
        <v>22</v>
      </c>
      <c r="O136" t="s">
        <v>44</v>
      </c>
      <c r="P136" t="str">
        <f t="shared" si="16"/>
        <v>Mumbai Indians</v>
      </c>
      <c r="Q136" t="str">
        <f>IF(Table1[[#This Row],[TossWinner]]=Table1[[#This Row],[WinningTeam]],"Yes","No")</f>
        <v>No</v>
      </c>
      <c r="R136" t="s">
        <v>23</v>
      </c>
      <c r="S136">
        <v>5</v>
      </c>
      <c r="T136" t="str">
        <f t="shared" si="17"/>
        <v>Won By 5 Wickets</v>
      </c>
      <c r="U136" t="s">
        <v>24</v>
      </c>
      <c r="V136" t="s">
        <v>56</v>
      </c>
      <c r="W136">
        <f>IF(Table1[[#This Row],[WonBy]]="Wickets",Table1[[#This Row],[Margin]],0)</f>
        <v>5</v>
      </c>
    </row>
    <row r="137" spans="1:23" x14ac:dyDescent="0.25">
      <c r="A137">
        <v>1237180</v>
      </c>
      <c r="B137" t="s">
        <v>110</v>
      </c>
      <c r="C137" s="1">
        <v>44143</v>
      </c>
      <c r="D137">
        <v>2020</v>
      </c>
      <c r="E137" t="s">
        <v>43</v>
      </c>
      <c r="F137" t="str">
        <f t="shared" si="12"/>
        <v>Delhi Capitals</v>
      </c>
      <c r="G137" t="s">
        <v>39</v>
      </c>
      <c r="H137" t="str">
        <f t="shared" si="13"/>
        <v>Sunrisers Hyderabad</v>
      </c>
      <c r="I137" t="s">
        <v>144</v>
      </c>
      <c r="J137" t="str">
        <f t="shared" si="14"/>
        <v>Sheikh Zayed Stadium</v>
      </c>
      <c r="K137" t="s">
        <v>43</v>
      </c>
      <c r="L137" t="str">
        <f t="shared" si="15"/>
        <v>Delhi Capitals</v>
      </c>
      <c r="M137" t="s">
        <v>21</v>
      </c>
      <c r="N137" t="s">
        <v>22</v>
      </c>
      <c r="O137" t="s">
        <v>43</v>
      </c>
      <c r="P137" t="str">
        <f t="shared" si="16"/>
        <v>Delhi Capitals</v>
      </c>
      <c r="Q137" t="str">
        <f>IF(Table1[[#This Row],[TossWinner]]=Table1[[#This Row],[WinningTeam]],"Yes","No")</f>
        <v>Yes</v>
      </c>
      <c r="R137" t="s">
        <v>34</v>
      </c>
      <c r="S137">
        <v>17</v>
      </c>
      <c r="T137" t="str">
        <f t="shared" si="17"/>
        <v>Won By 17 Runs</v>
      </c>
      <c r="U137" t="s">
        <v>24</v>
      </c>
      <c r="V137" t="s">
        <v>145</v>
      </c>
      <c r="W137">
        <f>IF(Table1[[#This Row],[WonBy]]="Wickets",Table1[[#This Row],[Margin]],0)</f>
        <v>0</v>
      </c>
    </row>
    <row r="138" spans="1:23" x14ac:dyDescent="0.25">
      <c r="A138">
        <v>1237178</v>
      </c>
      <c r="B138" t="s">
        <v>110</v>
      </c>
      <c r="C138" s="1">
        <v>44141</v>
      </c>
      <c r="D138">
        <v>2020</v>
      </c>
      <c r="E138" t="s">
        <v>27</v>
      </c>
      <c r="F138" t="str">
        <f t="shared" si="12"/>
        <v>Royal Challengers Bangalore</v>
      </c>
      <c r="G138" t="s">
        <v>39</v>
      </c>
      <c r="H138" t="str">
        <f t="shared" si="13"/>
        <v>Sunrisers Hyderabad</v>
      </c>
      <c r="I138" t="s">
        <v>144</v>
      </c>
      <c r="J138" t="str">
        <f t="shared" si="14"/>
        <v>Sheikh Zayed Stadium</v>
      </c>
      <c r="K138" t="s">
        <v>39</v>
      </c>
      <c r="L138" t="str">
        <f t="shared" si="15"/>
        <v>Sunrisers Hyderabad</v>
      </c>
      <c r="M138" t="s">
        <v>28</v>
      </c>
      <c r="N138" t="s">
        <v>22</v>
      </c>
      <c r="O138" t="s">
        <v>39</v>
      </c>
      <c r="P138" t="str">
        <f t="shared" si="16"/>
        <v>Sunrisers Hyderabad</v>
      </c>
      <c r="Q138" t="str">
        <f>IF(Table1[[#This Row],[TossWinner]]=Table1[[#This Row],[WinningTeam]],"Yes","No")</f>
        <v>Yes</v>
      </c>
      <c r="R138" t="s">
        <v>23</v>
      </c>
      <c r="S138">
        <v>6</v>
      </c>
      <c r="T138" t="str">
        <f t="shared" si="17"/>
        <v>Won By 6 Wickets</v>
      </c>
      <c r="U138" t="s">
        <v>24</v>
      </c>
      <c r="V138" t="s">
        <v>92</v>
      </c>
      <c r="W138">
        <f>IF(Table1[[#This Row],[WonBy]]="Wickets",Table1[[#This Row],[Margin]],0)</f>
        <v>6</v>
      </c>
    </row>
    <row r="139" spans="1:23" x14ac:dyDescent="0.25">
      <c r="A139">
        <v>1237177</v>
      </c>
      <c r="B139" t="s">
        <v>24</v>
      </c>
      <c r="C139" s="1">
        <v>44140</v>
      </c>
      <c r="D139">
        <v>2020</v>
      </c>
      <c r="E139" t="s">
        <v>44</v>
      </c>
      <c r="F139" t="str">
        <f t="shared" si="12"/>
        <v>Mumbai Indians</v>
      </c>
      <c r="G139" t="s">
        <v>43</v>
      </c>
      <c r="H139" t="str">
        <f t="shared" si="13"/>
        <v>Delhi Capitals</v>
      </c>
      <c r="I139" t="s">
        <v>104</v>
      </c>
      <c r="J139" t="str">
        <f t="shared" si="14"/>
        <v>Dubai International Cricket Stadium</v>
      </c>
      <c r="K139" t="s">
        <v>43</v>
      </c>
      <c r="L139" t="str">
        <f t="shared" si="15"/>
        <v>Delhi Capitals</v>
      </c>
      <c r="M139" t="s">
        <v>28</v>
      </c>
      <c r="N139" t="s">
        <v>22</v>
      </c>
      <c r="O139" t="s">
        <v>44</v>
      </c>
      <c r="P139" t="str">
        <f t="shared" si="16"/>
        <v>Mumbai Indians</v>
      </c>
      <c r="Q139" t="str">
        <f>IF(Table1[[#This Row],[TossWinner]]=Table1[[#This Row],[WinningTeam]],"Yes","No")</f>
        <v>No</v>
      </c>
      <c r="R139" t="s">
        <v>34</v>
      </c>
      <c r="S139">
        <v>57</v>
      </c>
      <c r="T139" t="str">
        <f t="shared" si="17"/>
        <v>Won By 57 Runs</v>
      </c>
      <c r="U139" t="s">
        <v>24</v>
      </c>
      <c r="V139" t="s">
        <v>45</v>
      </c>
      <c r="W139">
        <f>IF(Table1[[#This Row],[WonBy]]="Wickets",Table1[[#This Row],[Margin]],0)</f>
        <v>0</v>
      </c>
    </row>
    <row r="140" spans="1:23" x14ac:dyDescent="0.25">
      <c r="A140">
        <v>1216495</v>
      </c>
      <c r="B140" t="s">
        <v>24</v>
      </c>
      <c r="C140" s="1">
        <v>44138</v>
      </c>
      <c r="D140">
        <v>2020</v>
      </c>
      <c r="E140" t="s">
        <v>44</v>
      </c>
      <c r="F140" t="str">
        <f t="shared" si="12"/>
        <v>Mumbai Indians</v>
      </c>
      <c r="G140" t="s">
        <v>39</v>
      </c>
      <c r="H140" t="str">
        <f t="shared" si="13"/>
        <v>Sunrisers Hyderabad</v>
      </c>
      <c r="I140" t="s">
        <v>106</v>
      </c>
      <c r="J140" t="str">
        <f t="shared" si="14"/>
        <v>Sharjah Cricket Stadium</v>
      </c>
      <c r="K140" t="s">
        <v>39</v>
      </c>
      <c r="L140" t="str">
        <f t="shared" si="15"/>
        <v>Sunrisers Hyderabad</v>
      </c>
      <c r="M140" t="s">
        <v>28</v>
      </c>
      <c r="N140" t="s">
        <v>22</v>
      </c>
      <c r="O140" t="s">
        <v>39</v>
      </c>
      <c r="P140" t="str">
        <f t="shared" si="16"/>
        <v>Sunrisers Hyderabad</v>
      </c>
      <c r="Q140" t="str">
        <f>IF(Table1[[#This Row],[TossWinner]]=Table1[[#This Row],[WinningTeam]],"Yes","No")</f>
        <v>Yes</v>
      </c>
      <c r="R140" t="s">
        <v>23</v>
      </c>
      <c r="S140">
        <v>10</v>
      </c>
      <c r="T140" t="str">
        <f t="shared" si="17"/>
        <v>Won By 10 Wickets</v>
      </c>
      <c r="U140" t="s">
        <v>24</v>
      </c>
      <c r="V140" t="s">
        <v>146</v>
      </c>
      <c r="W140">
        <f>IF(Table1[[#This Row],[WonBy]]="Wickets",Table1[[#This Row],[Margin]],0)</f>
        <v>10</v>
      </c>
    </row>
    <row r="141" spans="1:23" x14ac:dyDescent="0.25">
      <c r="A141">
        <v>1216505</v>
      </c>
      <c r="B141" t="s">
        <v>110</v>
      </c>
      <c r="C141" s="1">
        <v>44137</v>
      </c>
      <c r="D141">
        <v>2020</v>
      </c>
      <c r="E141" t="s">
        <v>27</v>
      </c>
      <c r="F141" t="str">
        <f t="shared" si="12"/>
        <v>Royal Challengers Bangalore</v>
      </c>
      <c r="G141" t="s">
        <v>43</v>
      </c>
      <c r="H141" t="str">
        <f t="shared" si="13"/>
        <v>Delhi Capitals</v>
      </c>
      <c r="I141" t="s">
        <v>144</v>
      </c>
      <c r="J141" t="str">
        <f t="shared" si="14"/>
        <v>Sheikh Zayed Stadium</v>
      </c>
      <c r="K141" t="s">
        <v>43</v>
      </c>
      <c r="L141" t="str">
        <f t="shared" si="15"/>
        <v>Delhi Capitals</v>
      </c>
      <c r="M141" t="s">
        <v>28</v>
      </c>
      <c r="N141" t="s">
        <v>22</v>
      </c>
      <c r="O141" t="s">
        <v>43</v>
      </c>
      <c r="P141" t="str">
        <f t="shared" si="16"/>
        <v>Delhi Capitals</v>
      </c>
      <c r="Q141" t="str">
        <f>IF(Table1[[#This Row],[TossWinner]]=Table1[[#This Row],[WinningTeam]],"Yes","No")</f>
        <v>Yes</v>
      </c>
      <c r="R141" t="s">
        <v>23</v>
      </c>
      <c r="S141">
        <v>6</v>
      </c>
      <c r="T141" t="str">
        <f t="shared" si="17"/>
        <v>Won By 6 Wickets</v>
      </c>
      <c r="U141" t="s">
        <v>24</v>
      </c>
      <c r="V141" t="s">
        <v>124</v>
      </c>
      <c r="W141">
        <f>IF(Table1[[#This Row],[WonBy]]="Wickets",Table1[[#This Row],[Margin]],0)</f>
        <v>6</v>
      </c>
    </row>
    <row r="142" spans="1:23" x14ac:dyDescent="0.25">
      <c r="A142">
        <v>1216530</v>
      </c>
      <c r="B142" t="s">
        <v>24</v>
      </c>
      <c r="C142" s="1">
        <v>44136</v>
      </c>
      <c r="D142">
        <v>2020</v>
      </c>
      <c r="E142" t="s">
        <v>51</v>
      </c>
      <c r="F142" t="str">
        <f t="shared" si="12"/>
        <v>Kolkata Knight Riders</v>
      </c>
      <c r="G142" t="s">
        <v>18</v>
      </c>
      <c r="H142" t="str">
        <f t="shared" si="13"/>
        <v>Rajasthan Royals</v>
      </c>
      <c r="I142" t="s">
        <v>104</v>
      </c>
      <c r="J142" t="str">
        <f t="shared" si="14"/>
        <v>Dubai International Cricket Stadium</v>
      </c>
      <c r="K142" t="s">
        <v>18</v>
      </c>
      <c r="L142" t="str">
        <f t="shared" si="15"/>
        <v>Rajasthan Royals</v>
      </c>
      <c r="M142" t="s">
        <v>28</v>
      </c>
      <c r="N142" t="s">
        <v>22</v>
      </c>
      <c r="O142" t="s">
        <v>51</v>
      </c>
      <c r="P142" t="str">
        <f t="shared" si="16"/>
        <v>Kolkata Knight Riders</v>
      </c>
      <c r="Q142" t="str">
        <f>IF(Table1[[#This Row],[TossWinner]]=Table1[[#This Row],[WinningTeam]],"Yes","No")</f>
        <v>No</v>
      </c>
      <c r="R142" t="s">
        <v>34</v>
      </c>
      <c r="S142">
        <v>60</v>
      </c>
      <c r="T142" t="str">
        <f t="shared" si="17"/>
        <v>Won By 60 Runs</v>
      </c>
      <c r="U142" t="s">
        <v>24</v>
      </c>
      <c r="V142" t="s">
        <v>95</v>
      </c>
      <c r="W142">
        <f>IF(Table1[[#This Row],[WonBy]]="Wickets",Table1[[#This Row],[Margin]],0)</f>
        <v>0</v>
      </c>
    </row>
    <row r="143" spans="1:23" x14ac:dyDescent="0.25">
      <c r="A143">
        <v>1216506</v>
      </c>
      <c r="B143" t="s">
        <v>110</v>
      </c>
      <c r="C143" s="1">
        <v>44136</v>
      </c>
      <c r="D143">
        <v>2020</v>
      </c>
      <c r="E143" t="s">
        <v>147</v>
      </c>
      <c r="F143" t="str">
        <f t="shared" si="12"/>
        <v>Punjab Kings</v>
      </c>
      <c r="G143" t="s">
        <v>46</v>
      </c>
      <c r="H143" t="str">
        <f t="shared" si="13"/>
        <v>Chennai Super Kings</v>
      </c>
      <c r="I143" t="s">
        <v>144</v>
      </c>
      <c r="J143" t="str">
        <f t="shared" si="14"/>
        <v>Sheikh Zayed Stadium</v>
      </c>
      <c r="K143" t="s">
        <v>46</v>
      </c>
      <c r="L143" t="str">
        <f t="shared" si="15"/>
        <v>Chennai Super Kings</v>
      </c>
      <c r="M143" t="s">
        <v>28</v>
      </c>
      <c r="N143" t="s">
        <v>22</v>
      </c>
      <c r="O143" t="s">
        <v>46</v>
      </c>
      <c r="P143" t="str">
        <f t="shared" si="16"/>
        <v>Chennai Super Kings</v>
      </c>
      <c r="Q143" t="str">
        <f>IF(Table1[[#This Row],[TossWinner]]=Table1[[#This Row],[WinningTeam]],"Yes","No")</f>
        <v>Yes</v>
      </c>
      <c r="R143" t="s">
        <v>23</v>
      </c>
      <c r="S143">
        <v>9</v>
      </c>
      <c r="T143" t="str">
        <f t="shared" si="17"/>
        <v>Won By 9 Wickets</v>
      </c>
      <c r="U143" t="s">
        <v>24</v>
      </c>
      <c r="V143" t="s">
        <v>74</v>
      </c>
      <c r="W143">
        <f>IF(Table1[[#This Row],[WonBy]]="Wickets",Table1[[#This Row],[Margin]],0)</f>
        <v>9</v>
      </c>
    </row>
    <row r="144" spans="1:23" x14ac:dyDescent="0.25">
      <c r="A144">
        <v>1216535</v>
      </c>
      <c r="B144" t="s">
        <v>24</v>
      </c>
      <c r="C144" s="1">
        <v>44135</v>
      </c>
      <c r="D144">
        <v>2020</v>
      </c>
      <c r="E144" t="s">
        <v>43</v>
      </c>
      <c r="F144" t="str">
        <f t="shared" si="12"/>
        <v>Delhi Capitals</v>
      </c>
      <c r="G144" t="s">
        <v>44</v>
      </c>
      <c r="H144" t="str">
        <f t="shared" si="13"/>
        <v>Mumbai Indians</v>
      </c>
      <c r="I144" t="s">
        <v>104</v>
      </c>
      <c r="J144" t="str">
        <f t="shared" si="14"/>
        <v>Dubai International Cricket Stadium</v>
      </c>
      <c r="K144" t="s">
        <v>44</v>
      </c>
      <c r="L144" t="str">
        <f t="shared" si="15"/>
        <v>Mumbai Indians</v>
      </c>
      <c r="M144" t="s">
        <v>28</v>
      </c>
      <c r="N144" t="s">
        <v>22</v>
      </c>
      <c r="O144" t="s">
        <v>44</v>
      </c>
      <c r="P144" t="str">
        <f t="shared" si="16"/>
        <v>Mumbai Indians</v>
      </c>
      <c r="Q144" t="str">
        <f>IF(Table1[[#This Row],[TossWinner]]=Table1[[#This Row],[WinningTeam]],"Yes","No")</f>
        <v>Yes</v>
      </c>
      <c r="R144" t="s">
        <v>23</v>
      </c>
      <c r="S144">
        <v>9</v>
      </c>
      <c r="T144" t="str">
        <f t="shared" si="17"/>
        <v>Won By 9 Wickets</v>
      </c>
      <c r="U144" t="s">
        <v>24</v>
      </c>
      <c r="V144" t="s">
        <v>112</v>
      </c>
      <c r="W144">
        <f>IF(Table1[[#This Row],[WonBy]]="Wickets",Table1[[#This Row],[Margin]],0)</f>
        <v>9</v>
      </c>
    </row>
    <row r="145" spans="1:23" x14ac:dyDescent="0.25">
      <c r="A145">
        <v>1216502</v>
      </c>
      <c r="B145" t="s">
        <v>24</v>
      </c>
      <c r="C145" s="1">
        <v>44135</v>
      </c>
      <c r="D145">
        <v>2020</v>
      </c>
      <c r="E145" t="s">
        <v>27</v>
      </c>
      <c r="F145" t="str">
        <f t="shared" si="12"/>
        <v>Royal Challengers Bangalore</v>
      </c>
      <c r="G145" t="s">
        <v>39</v>
      </c>
      <c r="H145" t="str">
        <f t="shared" si="13"/>
        <v>Sunrisers Hyderabad</v>
      </c>
      <c r="I145" t="s">
        <v>106</v>
      </c>
      <c r="J145" t="str">
        <f t="shared" si="14"/>
        <v>Sharjah Cricket Stadium</v>
      </c>
      <c r="K145" t="s">
        <v>39</v>
      </c>
      <c r="L145" t="str">
        <f t="shared" si="15"/>
        <v>Sunrisers Hyderabad</v>
      </c>
      <c r="M145" t="s">
        <v>28</v>
      </c>
      <c r="N145" t="s">
        <v>22</v>
      </c>
      <c r="O145" t="s">
        <v>39</v>
      </c>
      <c r="P145" t="str">
        <f t="shared" si="16"/>
        <v>Sunrisers Hyderabad</v>
      </c>
      <c r="Q145" t="str">
        <f>IF(Table1[[#This Row],[TossWinner]]=Table1[[#This Row],[WinningTeam]],"Yes","No")</f>
        <v>Yes</v>
      </c>
      <c r="R145" t="s">
        <v>23</v>
      </c>
      <c r="S145">
        <v>5</v>
      </c>
      <c r="T145" t="str">
        <f t="shared" si="17"/>
        <v>Won By 5 Wickets</v>
      </c>
      <c r="U145" t="s">
        <v>24</v>
      </c>
      <c r="V145" t="s">
        <v>148</v>
      </c>
      <c r="W145">
        <f>IF(Table1[[#This Row],[WonBy]]="Wickets",Table1[[#This Row],[Margin]],0)</f>
        <v>5</v>
      </c>
    </row>
    <row r="146" spans="1:23" x14ac:dyDescent="0.25">
      <c r="A146">
        <v>1216537</v>
      </c>
      <c r="B146" t="s">
        <v>110</v>
      </c>
      <c r="C146" s="1">
        <v>44134</v>
      </c>
      <c r="D146">
        <v>2020</v>
      </c>
      <c r="E146" t="s">
        <v>147</v>
      </c>
      <c r="F146" t="str">
        <f t="shared" si="12"/>
        <v>Punjab Kings</v>
      </c>
      <c r="G146" t="s">
        <v>18</v>
      </c>
      <c r="H146" t="str">
        <f t="shared" si="13"/>
        <v>Rajasthan Royals</v>
      </c>
      <c r="I146" t="s">
        <v>144</v>
      </c>
      <c r="J146" t="str">
        <f t="shared" si="14"/>
        <v>Sheikh Zayed Stadium</v>
      </c>
      <c r="K146" t="s">
        <v>18</v>
      </c>
      <c r="L146" t="str">
        <f t="shared" si="15"/>
        <v>Rajasthan Royals</v>
      </c>
      <c r="M146" t="s">
        <v>28</v>
      </c>
      <c r="N146" t="s">
        <v>22</v>
      </c>
      <c r="O146" t="s">
        <v>18</v>
      </c>
      <c r="P146" t="str">
        <f t="shared" si="16"/>
        <v>Rajasthan Royals</v>
      </c>
      <c r="Q146" t="str">
        <f>IF(Table1[[#This Row],[TossWinner]]=Table1[[#This Row],[WinningTeam]],"Yes","No")</f>
        <v>Yes</v>
      </c>
      <c r="R146" t="s">
        <v>23</v>
      </c>
      <c r="S146">
        <v>7</v>
      </c>
      <c r="T146" t="str">
        <f t="shared" si="17"/>
        <v>Won By 7 Wickets</v>
      </c>
      <c r="U146" t="s">
        <v>24</v>
      </c>
      <c r="V146" t="s">
        <v>149</v>
      </c>
      <c r="W146">
        <f>IF(Table1[[#This Row],[WonBy]]="Wickets",Table1[[#This Row],[Margin]],0)</f>
        <v>7</v>
      </c>
    </row>
    <row r="147" spans="1:23" x14ac:dyDescent="0.25">
      <c r="A147">
        <v>1216536</v>
      </c>
      <c r="B147" t="s">
        <v>24</v>
      </c>
      <c r="C147" s="1">
        <v>44133</v>
      </c>
      <c r="D147">
        <v>2020</v>
      </c>
      <c r="E147" t="s">
        <v>51</v>
      </c>
      <c r="F147" t="str">
        <f t="shared" si="12"/>
        <v>Kolkata Knight Riders</v>
      </c>
      <c r="G147" t="s">
        <v>46</v>
      </c>
      <c r="H147" t="str">
        <f t="shared" si="13"/>
        <v>Chennai Super Kings</v>
      </c>
      <c r="I147" t="s">
        <v>104</v>
      </c>
      <c r="J147" t="str">
        <f t="shared" si="14"/>
        <v>Dubai International Cricket Stadium</v>
      </c>
      <c r="K147" t="s">
        <v>46</v>
      </c>
      <c r="L147" t="str">
        <f t="shared" si="15"/>
        <v>Chennai Super Kings</v>
      </c>
      <c r="M147" t="s">
        <v>28</v>
      </c>
      <c r="N147" t="s">
        <v>22</v>
      </c>
      <c r="O147" t="s">
        <v>46</v>
      </c>
      <c r="P147" t="str">
        <f t="shared" si="16"/>
        <v>Chennai Super Kings</v>
      </c>
      <c r="Q147" t="str">
        <f>IF(Table1[[#This Row],[TossWinner]]=Table1[[#This Row],[WinningTeam]],"Yes","No")</f>
        <v>Yes</v>
      </c>
      <c r="R147" t="s">
        <v>23</v>
      </c>
      <c r="S147">
        <v>6</v>
      </c>
      <c r="T147" t="str">
        <f t="shared" si="17"/>
        <v>Won By 6 Wickets</v>
      </c>
      <c r="U147" t="s">
        <v>24</v>
      </c>
      <c r="V147" t="s">
        <v>74</v>
      </c>
      <c r="W147">
        <f>IF(Table1[[#This Row],[WonBy]]="Wickets",Table1[[#This Row],[Margin]],0)</f>
        <v>6</v>
      </c>
    </row>
    <row r="148" spans="1:23" x14ac:dyDescent="0.25">
      <c r="A148">
        <v>1216499</v>
      </c>
      <c r="B148" t="s">
        <v>110</v>
      </c>
      <c r="C148" s="1">
        <v>44132</v>
      </c>
      <c r="D148">
        <v>2020</v>
      </c>
      <c r="E148" t="s">
        <v>27</v>
      </c>
      <c r="F148" t="str">
        <f t="shared" si="12"/>
        <v>Royal Challengers Bangalore</v>
      </c>
      <c r="G148" t="s">
        <v>44</v>
      </c>
      <c r="H148" t="str">
        <f t="shared" si="13"/>
        <v>Mumbai Indians</v>
      </c>
      <c r="I148" t="s">
        <v>144</v>
      </c>
      <c r="J148" t="str">
        <f t="shared" si="14"/>
        <v>Sheikh Zayed Stadium</v>
      </c>
      <c r="K148" t="s">
        <v>44</v>
      </c>
      <c r="L148" t="str">
        <f t="shared" si="15"/>
        <v>Mumbai Indians</v>
      </c>
      <c r="M148" t="s">
        <v>28</v>
      </c>
      <c r="N148" t="s">
        <v>22</v>
      </c>
      <c r="O148" t="s">
        <v>44</v>
      </c>
      <c r="P148" t="str">
        <f t="shared" si="16"/>
        <v>Mumbai Indians</v>
      </c>
      <c r="Q148" t="str">
        <f>IF(Table1[[#This Row],[TossWinner]]=Table1[[#This Row],[WinningTeam]],"Yes","No")</f>
        <v>Yes</v>
      </c>
      <c r="R148" t="s">
        <v>23</v>
      </c>
      <c r="S148">
        <v>5</v>
      </c>
      <c r="T148" t="str">
        <f t="shared" si="17"/>
        <v>Won By 5 Wickets</v>
      </c>
      <c r="U148" t="s">
        <v>24</v>
      </c>
      <c r="V148" t="s">
        <v>76</v>
      </c>
      <c r="W148">
        <f>IF(Table1[[#This Row],[WonBy]]="Wickets",Table1[[#This Row],[Margin]],0)</f>
        <v>5</v>
      </c>
    </row>
    <row r="149" spans="1:23" x14ac:dyDescent="0.25">
      <c r="A149">
        <v>1216524</v>
      </c>
      <c r="B149" t="s">
        <v>24</v>
      </c>
      <c r="C149" s="1">
        <v>44131</v>
      </c>
      <c r="D149">
        <v>2020</v>
      </c>
      <c r="E149" t="s">
        <v>39</v>
      </c>
      <c r="F149" t="str">
        <f t="shared" si="12"/>
        <v>Sunrisers Hyderabad</v>
      </c>
      <c r="G149" t="s">
        <v>43</v>
      </c>
      <c r="H149" t="str">
        <f t="shared" si="13"/>
        <v>Delhi Capitals</v>
      </c>
      <c r="I149" t="s">
        <v>104</v>
      </c>
      <c r="J149" t="str">
        <f t="shared" si="14"/>
        <v>Dubai International Cricket Stadium</v>
      </c>
      <c r="K149" t="s">
        <v>43</v>
      </c>
      <c r="L149" t="str">
        <f t="shared" si="15"/>
        <v>Delhi Capitals</v>
      </c>
      <c r="M149" t="s">
        <v>28</v>
      </c>
      <c r="N149" t="s">
        <v>22</v>
      </c>
      <c r="O149" t="s">
        <v>39</v>
      </c>
      <c r="P149" t="str">
        <f t="shared" si="16"/>
        <v>Sunrisers Hyderabad</v>
      </c>
      <c r="Q149" t="str">
        <f>IF(Table1[[#This Row],[TossWinner]]=Table1[[#This Row],[WinningTeam]],"Yes","No")</f>
        <v>No</v>
      </c>
      <c r="R149" t="s">
        <v>34</v>
      </c>
      <c r="S149">
        <v>88</v>
      </c>
      <c r="T149" t="str">
        <f t="shared" si="17"/>
        <v>Won By 88 Runs</v>
      </c>
      <c r="U149" t="s">
        <v>24</v>
      </c>
      <c r="V149" t="s">
        <v>57</v>
      </c>
      <c r="W149">
        <f>IF(Table1[[#This Row],[WonBy]]="Wickets",Table1[[#This Row],[Margin]],0)</f>
        <v>0</v>
      </c>
    </row>
    <row r="150" spans="1:23" x14ac:dyDescent="0.25">
      <c r="A150">
        <v>1216520</v>
      </c>
      <c r="B150" t="s">
        <v>24</v>
      </c>
      <c r="C150" s="1">
        <v>44130</v>
      </c>
      <c r="D150">
        <v>2020</v>
      </c>
      <c r="E150" t="s">
        <v>51</v>
      </c>
      <c r="F150" t="str">
        <f t="shared" si="12"/>
        <v>Kolkata Knight Riders</v>
      </c>
      <c r="G150" t="s">
        <v>147</v>
      </c>
      <c r="H150" t="str">
        <f t="shared" si="13"/>
        <v>Punjab Kings</v>
      </c>
      <c r="I150" t="s">
        <v>106</v>
      </c>
      <c r="J150" t="str">
        <f t="shared" si="14"/>
        <v>Sharjah Cricket Stadium</v>
      </c>
      <c r="K150" t="s">
        <v>147</v>
      </c>
      <c r="L150" t="str">
        <f t="shared" si="15"/>
        <v>Punjab Kings</v>
      </c>
      <c r="M150" t="s">
        <v>28</v>
      </c>
      <c r="N150" t="s">
        <v>22</v>
      </c>
      <c r="O150" t="s">
        <v>147</v>
      </c>
      <c r="P150" t="str">
        <f t="shared" si="16"/>
        <v>Kings XI Punjab</v>
      </c>
      <c r="Q150" t="str">
        <f>IF(Table1[[#This Row],[TossWinner]]=Table1[[#This Row],[WinningTeam]],"Yes","No")</f>
        <v>Yes</v>
      </c>
      <c r="R150" t="s">
        <v>23</v>
      </c>
      <c r="S150">
        <v>8</v>
      </c>
      <c r="T150" t="str">
        <f t="shared" si="17"/>
        <v>Won By 8 Wickets</v>
      </c>
      <c r="U150" t="s">
        <v>24</v>
      </c>
      <c r="V150" t="s">
        <v>150</v>
      </c>
      <c r="W150">
        <f>IF(Table1[[#This Row],[WonBy]]="Wickets",Table1[[#This Row],[Margin]],0)</f>
        <v>8</v>
      </c>
    </row>
    <row r="151" spans="1:23" x14ac:dyDescent="0.25">
      <c r="A151">
        <v>1216541</v>
      </c>
      <c r="B151" t="s">
        <v>110</v>
      </c>
      <c r="C151" s="1">
        <v>44129</v>
      </c>
      <c r="D151">
        <v>2020</v>
      </c>
      <c r="E151" t="s">
        <v>44</v>
      </c>
      <c r="F151" t="str">
        <f t="shared" si="12"/>
        <v>Mumbai Indians</v>
      </c>
      <c r="G151" t="s">
        <v>18</v>
      </c>
      <c r="H151" t="str">
        <f t="shared" si="13"/>
        <v>Rajasthan Royals</v>
      </c>
      <c r="I151" t="s">
        <v>144</v>
      </c>
      <c r="J151" t="str">
        <f t="shared" si="14"/>
        <v>Sheikh Zayed Stadium</v>
      </c>
      <c r="K151" t="s">
        <v>44</v>
      </c>
      <c r="L151" t="str">
        <f t="shared" si="15"/>
        <v>Mumbai Indians</v>
      </c>
      <c r="M151" t="s">
        <v>21</v>
      </c>
      <c r="N151" t="s">
        <v>22</v>
      </c>
      <c r="O151" t="s">
        <v>18</v>
      </c>
      <c r="P151" t="str">
        <f t="shared" si="16"/>
        <v>Rajasthan Royals</v>
      </c>
      <c r="Q151" t="str">
        <f>IF(Table1[[#This Row],[TossWinner]]=Table1[[#This Row],[WinningTeam]],"Yes","No")</f>
        <v>No</v>
      </c>
      <c r="R151" t="s">
        <v>23</v>
      </c>
      <c r="S151">
        <v>8</v>
      </c>
      <c r="T151" t="str">
        <f t="shared" si="17"/>
        <v>Won By 8 Wickets</v>
      </c>
      <c r="U151" t="s">
        <v>24</v>
      </c>
      <c r="V151" t="s">
        <v>149</v>
      </c>
      <c r="W151">
        <f>IF(Table1[[#This Row],[WonBy]]="Wickets",Table1[[#This Row],[Margin]],0)</f>
        <v>8</v>
      </c>
    </row>
    <row r="152" spans="1:23" x14ac:dyDescent="0.25">
      <c r="A152">
        <v>1216544</v>
      </c>
      <c r="B152" t="s">
        <v>24</v>
      </c>
      <c r="C152" s="1">
        <v>44129</v>
      </c>
      <c r="D152">
        <v>2020</v>
      </c>
      <c r="E152" t="s">
        <v>27</v>
      </c>
      <c r="F152" t="str">
        <f t="shared" si="12"/>
        <v>Royal Challengers Bangalore</v>
      </c>
      <c r="G152" t="s">
        <v>46</v>
      </c>
      <c r="H152" t="str">
        <f t="shared" si="13"/>
        <v>Chennai Super Kings</v>
      </c>
      <c r="I152" t="s">
        <v>104</v>
      </c>
      <c r="J152" t="str">
        <f t="shared" si="14"/>
        <v>Dubai International Cricket Stadium</v>
      </c>
      <c r="K152" t="s">
        <v>27</v>
      </c>
      <c r="L152" t="str">
        <f t="shared" si="15"/>
        <v>Royal Challengers Bangalore</v>
      </c>
      <c r="M152" t="s">
        <v>21</v>
      </c>
      <c r="N152" t="s">
        <v>22</v>
      </c>
      <c r="O152" t="s">
        <v>46</v>
      </c>
      <c r="P152" t="str">
        <f t="shared" si="16"/>
        <v>Chennai Super Kings</v>
      </c>
      <c r="Q152" t="str">
        <f>IF(Table1[[#This Row],[TossWinner]]=Table1[[#This Row],[WinningTeam]],"Yes","No")</f>
        <v>No</v>
      </c>
      <c r="R152" t="s">
        <v>23</v>
      </c>
      <c r="S152">
        <v>8</v>
      </c>
      <c r="T152" t="str">
        <f t="shared" si="17"/>
        <v>Won By 8 Wickets</v>
      </c>
      <c r="U152" t="s">
        <v>24</v>
      </c>
      <c r="V152" t="s">
        <v>74</v>
      </c>
      <c r="W152">
        <f>IF(Table1[[#This Row],[WonBy]]="Wickets",Table1[[#This Row],[Margin]],0)</f>
        <v>8</v>
      </c>
    </row>
    <row r="153" spans="1:23" x14ac:dyDescent="0.25">
      <c r="A153">
        <v>1216498</v>
      </c>
      <c r="B153" t="s">
        <v>24</v>
      </c>
      <c r="C153" s="1">
        <v>44128</v>
      </c>
      <c r="D153">
        <v>2020</v>
      </c>
      <c r="E153" t="s">
        <v>147</v>
      </c>
      <c r="F153" t="str">
        <f t="shared" si="12"/>
        <v>Punjab Kings</v>
      </c>
      <c r="G153" t="s">
        <v>39</v>
      </c>
      <c r="H153" t="str">
        <f t="shared" si="13"/>
        <v>Sunrisers Hyderabad</v>
      </c>
      <c r="I153" t="s">
        <v>104</v>
      </c>
      <c r="J153" t="str">
        <f t="shared" si="14"/>
        <v>Dubai International Cricket Stadium</v>
      </c>
      <c r="K153" t="s">
        <v>39</v>
      </c>
      <c r="L153" t="str">
        <f t="shared" si="15"/>
        <v>Sunrisers Hyderabad</v>
      </c>
      <c r="M153" t="s">
        <v>28</v>
      </c>
      <c r="N153" t="s">
        <v>22</v>
      </c>
      <c r="O153" t="s">
        <v>147</v>
      </c>
      <c r="P153" t="str">
        <f t="shared" si="16"/>
        <v>Kings XI Punjab</v>
      </c>
      <c r="Q153" t="str">
        <f>IF(Table1[[#This Row],[TossWinner]]=Table1[[#This Row],[WinningTeam]],"Yes","No")</f>
        <v>No</v>
      </c>
      <c r="R153" t="s">
        <v>34</v>
      </c>
      <c r="S153">
        <v>12</v>
      </c>
      <c r="T153" t="str">
        <f t="shared" si="17"/>
        <v>Won By 12 Runs</v>
      </c>
      <c r="U153" t="s">
        <v>24</v>
      </c>
      <c r="V153" t="s">
        <v>151</v>
      </c>
      <c r="W153">
        <f>IF(Table1[[#This Row],[WonBy]]="Wickets",Table1[[#This Row],[Margin]],0)</f>
        <v>0</v>
      </c>
    </row>
    <row r="154" spans="1:23" x14ac:dyDescent="0.25">
      <c r="A154">
        <v>1216497</v>
      </c>
      <c r="B154" t="s">
        <v>110</v>
      </c>
      <c r="C154" s="1">
        <v>44128</v>
      </c>
      <c r="D154">
        <v>2020</v>
      </c>
      <c r="E154" t="s">
        <v>51</v>
      </c>
      <c r="F154" t="str">
        <f t="shared" si="12"/>
        <v>Kolkata Knight Riders</v>
      </c>
      <c r="G154" t="s">
        <v>43</v>
      </c>
      <c r="H154" t="str">
        <f t="shared" si="13"/>
        <v>Delhi Capitals</v>
      </c>
      <c r="I154" t="s">
        <v>144</v>
      </c>
      <c r="J154" t="str">
        <f t="shared" si="14"/>
        <v>Sheikh Zayed Stadium</v>
      </c>
      <c r="K154" t="s">
        <v>43</v>
      </c>
      <c r="L154" t="str">
        <f t="shared" si="15"/>
        <v>Delhi Capitals</v>
      </c>
      <c r="M154" t="s">
        <v>28</v>
      </c>
      <c r="N154" t="s">
        <v>22</v>
      </c>
      <c r="O154" t="s">
        <v>51</v>
      </c>
      <c r="P154" t="str">
        <f t="shared" si="16"/>
        <v>Kolkata Knight Riders</v>
      </c>
      <c r="Q154" t="str">
        <f>IF(Table1[[#This Row],[TossWinner]]=Table1[[#This Row],[WinningTeam]],"Yes","No")</f>
        <v>No</v>
      </c>
      <c r="R154" t="s">
        <v>34</v>
      </c>
      <c r="S154">
        <v>59</v>
      </c>
      <c r="T154" t="str">
        <f t="shared" si="17"/>
        <v>Won By 59 Runs</v>
      </c>
      <c r="U154" t="s">
        <v>24</v>
      </c>
      <c r="V154" t="s">
        <v>126</v>
      </c>
      <c r="W154">
        <f>IF(Table1[[#This Row],[WonBy]]="Wickets",Table1[[#This Row],[Margin]],0)</f>
        <v>0</v>
      </c>
    </row>
    <row r="155" spans="1:23" x14ac:dyDescent="0.25">
      <c r="A155">
        <v>1216521</v>
      </c>
      <c r="B155" t="s">
        <v>24</v>
      </c>
      <c r="C155" s="1">
        <v>44127</v>
      </c>
      <c r="D155">
        <v>2020</v>
      </c>
      <c r="E155" t="s">
        <v>46</v>
      </c>
      <c r="F155" t="str">
        <f t="shared" si="12"/>
        <v>Chennai Super Kings</v>
      </c>
      <c r="G155" t="s">
        <v>44</v>
      </c>
      <c r="H155" t="str">
        <f t="shared" si="13"/>
        <v>Mumbai Indians</v>
      </c>
      <c r="I155" t="s">
        <v>106</v>
      </c>
      <c r="J155" t="str">
        <f t="shared" si="14"/>
        <v>Sharjah Cricket Stadium</v>
      </c>
      <c r="K155" t="s">
        <v>44</v>
      </c>
      <c r="L155" t="str">
        <f t="shared" si="15"/>
        <v>Mumbai Indians</v>
      </c>
      <c r="M155" t="s">
        <v>28</v>
      </c>
      <c r="N155" t="s">
        <v>22</v>
      </c>
      <c r="O155" t="s">
        <v>44</v>
      </c>
      <c r="P155" t="str">
        <f t="shared" si="16"/>
        <v>Mumbai Indians</v>
      </c>
      <c r="Q155" t="str">
        <f>IF(Table1[[#This Row],[TossWinner]]=Table1[[#This Row],[WinningTeam]],"Yes","No")</f>
        <v>Yes</v>
      </c>
      <c r="R155" t="s">
        <v>23</v>
      </c>
      <c r="S155">
        <v>10</v>
      </c>
      <c r="T155" t="str">
        <f t="shared" si="17"/>
        <v>Won By 10 Wickets</v>
      </c>
      <c r="U155" t="s">
        <v>24</v>
      </c>
      <c r="V155" t="s">
        <v>56</v>
      </c>
      <c r="W155">
        <f>IF(Table1[[#This Row],[WonBy]]="Wickets",Table1[[#This Row],[Margin]],0)</f>
        <v>10</v>
      </c>
    </row>
    <row r="156" spans="1:23" x14ac:dyDescent="0.25">
      <c r="A156">
        <v>1216518</v>
      </c>
      <c r="B156" t="s">
        <v>24</v>
      </c>
      <c r="C156" s="1">
        <v>44126</v>
      </c>
      <c r="D156">
        <v>2020</v>
      </c>
      <c r="E156" t="s">
        <v>18</v>
      </c>
      <c r="F156" t="str">
        <f t="shared" si="12"/>
        <v>Rajasthan Royals</v>
      </c>
      <c r="G156" t="s">
        <v>39</v>
      </c>
      <c r="H156" t="str">
        <f t="shared" si="13"/>
        <v>Sunrisers Hyderabad</v>
      </c>
      <c r="I156" t="s">
        <v>104</v>
      </c>
      <c r="J156" t="str">
        <f t="shared" si="14"/>
        <v>Dubai International Cricket Stadium</v>
      </c>
      <c r="K156" t="s">
        <v>39</v>
      </c>
      <c r="L156" t="str">
        <f t="shared" si="15"/>
        <v>Sunrisers Hyderabad</v>
      </c>
      <c r="M156" t="s">
        <v>28</v>
      </c>
      <c r="N156" t="s">
        <v>22</v>
      </c>
      <c r="O156" t="s">
        <v>39</v>
      </c>
      <c r="P156" t="str">
        <f t="shared" si="16"/>
        <v>Sunrisers Hyderabad</v>
      </c>
      <c r="Q156" t="str">
        <f>IF(Table1[[#This Row],[TossWinner]]=Table1[[#This Row],[WinningTeam]],"Yes","No")</f>
        <v>Yes</v>
      </c>
      <c r="R156" t="s">
        <v>23</v>
      </c>
      <c r="S156">
        <v>8</v>
      </c>
      <c r="T156" t="str">
        <f t="shared" si="17"/>
        <v>Won By 8 Wickets</v>
      </c>
      <c r="U156" t="s">
        <v>24</v>
      </c>
      <c r="V156" t="s">
        <v>152</v>
      </c>
      <c r="W156">
        <f>IF(Table1[[#This Row],[WonBy]]="Wickets",Table1[[#This Row],[Margin]],0)</f>
        <v>8</v>
      </c>
    </row>
    <row r="157" spans="1:23" x14ac:dyDescent="0.25">
      <c r="A157">
        <v>1216494</v>
      </c>
      <c r="B157" t="s">
        <v>110</v>
      </c>
      <c r="C157" s="1">
        <v>44125</v>
      </c>
      <c r="D157">
        <v>2020</v>
      </c>
      <c r="E157" t="s">
        <v>51</v>
      </c>
      <c r="F157" t="str">
        <f t="shared" si="12"/>
        <v>Kolkata Knight Riders</v>
      </c>
      <c r="G157" t="s">
        <v>27</v>
      </c>
      <c r="H157" t="str">
        <f t="shared" si="13"/>
        <v>Royal Challengers Bangalore</v>
      </c>
      <c r="I157" t="s">
        <v>144</v>
      </c>
      <c r="J157" t="str">
        <f t="shared" si="14"/>
        <v>Sheikh Zayed Stadium</v>
      </c>
      <c r="K157" t="s">
        <v>51</v>
      </c>
      <c r="L157" t="str">
        <f t="shared" si="15"/>
        <v>Kolkata Knight Riders</v>
      </c>
      <c r="M157" t="s">
        <v>21</v>
      </c>
      <c r="N157" t="s">
        <v>22</v>
      </c>
      <c r="O157" t="s">
        <v>27</v>
      </c>
      <c r="P157" t="str">
        <f t="shared" si="16"/>
        <v>Royal Challengers Bangalore</v>
      </c>
      <c r="Q157" t="str">
        <f>IF(Table1[[#This Row],[TossWinner]]=Table1[[#This Row],[WinningTeam]],"Yes","No")</f>
        <v>No</v>
      </c>
      <c r="R157" t="s">
        <v>23</v>
      </c>
      <c r="S157">
        <v>8</v>
      </c>
      <c r="T157" t="str">
        <f t="shared" si="17"/>
        <v>Won By 8 Wickets</v>
      </c>
      <c r="U157" t="s">
        <v>24</v>
      </c>
      <c r="V157" t="s">
        <v>153</v>
      </c>
      <c r="W157">
        <f>IF(Table1[[#This Row],[WonBy]]="Wickets",Table1[[#This Row],[Margin]],0)</f>
        <v>8</v>
      </c>
    </row>
    <row r="158" spans="1:23" x14ac:dyDescent="0.25">
      <c r="A158">
        <v>1216546</v>
      </c>
      <c r="B158" t="s">
        <v>24</v>
      </c>
      <c r="C158" s="1">
        <v>44124</v>
      </c>
      <c r="D158">
        <v>2020</v>
      </c>
      <c r="E158" t="s">
        <v>43</v>
      </c>
      <c r="F158" t="str">
        <f t="shared" si="12"/>
        <v>Delhi Capitals</v>
      </c>
      <c r="G158" t="s">
        <v>147</v>
      </c>
      <c r="H158" t="str">
        <f t="shared" si="13"/>
        <v>Punjab Kings</v>
      </c>
      <c r="I158" t="s">
        <v>104</v>
      </c>
      <c r="J158" t="str">
        <f t="shared" si="14"/>
        <v>Dubai International Cricket Stadium</v>
      </c>
      <c r="K158" t="s">
        <v>43</v>
      </c>
      <c r="L158" t="str">
        <f t="shared" si="15"/>
        <v>Delhi Capitals</v>
      </c>
      <c r="M158" t="s">
        <v>21</v>
      </c>
      <c r="N158" t="s">
        <v>22</v>
      </c>
      <c r="O158" t="s">
        <v>147</v>
      </c>
      <c r="P158" t="str">
        <f t="shared" si="16"/>
        <v>Kings XI Punjab</v>
      </c>
      <c r="Q158" t="str">
        <f>IF(Table1[[#This Row],[TossWinner]]=Table1[[#This Row],[WinningTeam]],"Yes","No")</f>
        <v>No</v>
      </c>
      <c r="R158" t="s">
        <v>23</v>
      </c>
      <c r="S158">
        <v>5</v>
      </c>
      <c r="T158" t="str">
        <f t="shared" si="17"/>
        <v>Won By 5 Wickets</v>
      </c>
      <c r="U158" t="s">
        <v>24</v>
      </c>
      <c r="V158" t="s">
        <v>82</v>
      </c>
      <c r="W158">
        <f>IF(Table1[[#This Row],[WonBy]]="Wickets",Table1[[#This Row],[Margin]],0)</f>
        <v>5</v>
      </c>
    </row>
    <row r="159" spans="1:23" x14ac:dyDescent="0.25">
      <c r="A159">
        <v>1216533</v>
      </c>
      <c r="B159" t="s">
        <v>110</v>
      </c>
      <c r="C159" s="1">
        <v>44123</v>
      </c>
      <c r="D159">
        <v>2020</v>
      </c>
      <c r="E159" t="s">
        <v>46</v>
      </c>
      <c r="F159" t="str">
        <f t="shared" si="12"/>
        <v>Chennai Super Kings</v>
      </c>
      <c r="G159" t="s">
        <v>18</v>
      </c>
      <c r="H159" t="str">
        <f t="shared" si="13"/>
        <v>Rajasthan Royals</v>
      </c>
      <c r="I159" t="s">
        <v>144</v>
      </c>
      <c r="J159" t="str">
        <f t="shared" si="14"/>
        <v>Sheikh Zayed Stadium</v>
      </c>
      <c r="K159" t="s">
        <v>46</v>
      </c>
      <c r="L159" t="str">
        <f t="shared" si="15"/>
        <v>Chennai Super Kings</v>
      </c>
      <c r="M159" t="s">
        <v>21</v>
      </c>
      <c r="N159" t="s">
        <v>22</v>
      </c>
      <c r="O159" t="s">
        <v>18</v>
      </c>
      <c r="P159" t="str">
        <f t="shared" si="16"/>
        <v>Rajasthan Royals</v>
      </c>
      <c r="Q159" t="str">
        <f>IF(Table1[[#This Row],[TossWinner]]=Table1[[#This Row],[WinningTeam]],"Yes","No")</f>
        <v>No</v>
      </c>
      <c r="R159" t="s">
        <v>23</v>
      </c>
      <c r="S159">
        <v>7</v>
      </c>
      <c r="T159" t="str">
        <f t="shared" si="17"/>
        <v>Won By 7 Wickets</v>
      </c>
      <c r="U159" t="s">
        <v>24</v>
      </c>
      <c r="V159" t="s">
        <v>29</v>
      </c>
      <c r="W159">
        <f>IF(Table1[[#This Row],[WonBy]]="Wickets",Table1[[#This Row],[Margin]],0)</f>
        <v>7</v>
      </c>
    </row>
    <row r="160" spans="1:23" x14ac:dyDescent="0.25">
      <c r="A160">
        <v>1216512</v>
      </c>
      <c r="B160" t="s">
        <v>110</v>
      </c>
      <c r="C160" s="1">
        <v>44122</v>
      </c>
      <c r="D160">
        <v>2020</v>
      </c>
      <c r="E160" t="s">
        <v>51</v>
      </c>
      <c r="F160" t="str">
        <f t="shared" si="12"/>
        <v>Kolkata Knight Riders</v>
      </c>
      <c r="G160" t="s">
        <v>39</v>
      </c>
      <c r="H160" t="str">
        <f t="shared" si="13"/>
        <v>Sunrisers Hyderabad</v>
      </c>
      <c r="I160" t="s">
        <v>144</v>
      </c>
      <c r="J160" t="str">
        <f t="shared" si="14"/>
        <v>Sheikh Zayed Stadium</v>
      </c>
      <c r="K160" t="s">
        <v>39</v>
      </c>
      <c r="L160" t="str">
        <f t="shared" si="15"/>
        <v>Sunrisers Hyderabad</v>
      </c>
      <c r="M160" t="s">
        <v>28</v>
      </c>
      <c r="N160" t="s">
        <v>134</v>
      </c>
      <c r="O160" t="s">
        <v>51</v>
      </c>
      <c r="P160" t="str">
        <f t="shared" si="16"/>
        <v>Kolkata Knight Riders</v>
      </c>
      <c r="Q160" t="str">
        <f>IF(Table1[[#This Row],[TossWinner]]=Table1[[#This Row],[WinningTeam]],"Yes","No")</f>
        <v>No</v>
      </c>
      <c r="R160" t="s">
        <v>10</v>
      </c>
      <c r="S160" t="s">
        <v>24</v>
      </c>
      <c r="T160" t="str">
        <f t="shared" si="17"/>
        <v>Won By NA SuperOver</v>
      </c>
      <c r="U160" t="s">
        <v>24</v>
      </c>
      <c r="V160" t="s">
        <v>97</v>
      </c>
      <c r="W160">
        <f>IF(Table1[[#This Row],[WonBy]]="Wickets",Table1[[#This Row],[Margin]],0)</f>
        <v>0</v>
      </c>
    </row>
    <row r="161" spans="1:23" x14ac:dyDescent="0.25">
      <c r="A161">
        <v>1216517</v>
      </c>
      <c r="B161" t="s">
        <v>24</v>
      </c>
      <c r="C161" s="1">
        <v>44122</v>
      </c>
      <c r="D161">
        <v>2020</v>
      </c>
      <c r="E161" t="s">
        <v>44</v>
      </c>
      <c r="F161" t="str">
        <f t="shared" si="12"/>
        <v>Mumbai Indians</v>
      </c>
      <c r="G161" t="s">
        <v>147</v>
      </c>
      <c r="H161" t="str">
        <f t="shared" si="13"/>
        <v>Punjab Kings</v>
      </c>
      <c r="I161" t="s">
        <v>104</v>
      </c>
      <c r="J161" t="str">
        <f t="shared" si="14"/>
        <v>Dubai International Cricket Stadium</v>
      </c>
      <c r="K161" t="s">
        <v>44</v>
      </c>
      <c r="L161" t="str">
        <f t="shared" si="15"/>
        <v>Mumbai Indians</v>
      </c>
      <c r="M161" t="s">
        <v>21</v>
      </c>
      <c r="N161" t="s">
        <v>134</v>
      </c>
      <c r="O161" t="s">
        <v>147</v>
      </c>
      <c r="P161" t="str">
        <f t="shared" si="16"/>
        <v>Kings XI Punjab</v>
      </c>
      <c r="Q161" t="str">
        <f>IF(Table1[[#This Row],[TossWinner]]=Table1[[#This Row],[WinningTeam]],"Yes","No")</f>
        <v>No</v>
      </c>
      <c r="R161" t="s">
        <v>10</v>
      </c>
      <c r="S161" t="s">
        <v>24</v>
      </c>
      <c r="T161" t="str">
        <f t="shared" si="17"/>
        <v>Won By NA SuperOver</v>
      </c>
      <c r="U161" t="s">
        <v>24</v>
      </c>
      <c r="V161" t="s">
        <v>83</v>
      </c>
      <c r="W161">
        <f>IF(Table1[[#This Row],[WonBy]]="Wickets",Table1[[#This Row],[Margin]],0)</f>
        <v>0</v>
      </c>
    </row>
    <row r="162" spans="1:23" x14ac:dyDescent="0.25">
      <c r="A162">
        <v>1216522</v>
      </c>
      <c r="B162" t="s">
        <v>24</v>
      </c>
      <c r="C162" s="1">
        <v>44121</v>
      </c>
      <c r="D162">
        <v>2020</v>
      </c>
      <c r="E162" t="s">
        <v>18</v>
      </c>
      <c r="F162" t="str">
        <f t="shared" si="12"/>
        <v>Rajasthan Royals</v>
      </c>
      <c r="G162" t="s">
        <v>27</v>
      </c>
      <c r="H162" t="str">
        <f t="shared" si="13"/>
        <v>Royal Challengers Bangalore</v>
      </c>
      <c r="I162" t="s">
        <v>104</v>
      </c>
      <c r="J162" t="str">
        <f t="shared" si="14"/>
        <v>Dubai International Cricket Stadium</v>
      </c>
      <c r="K162" t="s">
        <v>18</v>
      </c>
      <c r="L162" t="str">
        <f t="shared" si="15"/>
        <v>Rajasthan Royals</v>
      </c>
      <c r="M162" t="s">
        <v>21</v>
      </c>
      <c r="N162" t="s">
        <v>22</v>
      </c>
      <c r="O162" t="s">
        <v>27</v>
      </c>
      <c r="P162" t="str">
        <f t="shared" si="16"/>
        <v>Royal Challengers Bangalore</v>
      </c>
      <c r="Q162" t="str">
        <f>IF(Table1[[#This Row],[TossWinner]]=Table1[[#This Row],[WinningTeam]],"Yes","No")</f>
        <v>No</v>
      </c>
      <c r="R162" t="s">
        <v>23</v>
      </c>
      <c r="S162">
        <v>7</v>
      </c>
      <c r="T162" t="str">
        <f t="shared" si="17"/>
        <v>Won By 7 Wickets</v>
      </c>
      <c r="U162" t="s">
        <v>24</v>
      </c>
      <c r="V162" t="s">
        <v>130</v>
      </c>
      <c r="W162">
        <f>IF(Table1[[#This Row],[WonBy]]="Wickets",Table1[[#This Row],[Margin]],0)</f>
        <v>7</v>
      </c>
    </row>
    <row r="163" spans="1:23" x14ac:dyDescent="0.25">
      <c r="A163">
        <v>1216509</v>
      </c>
      <c r="B163" t="s">
        <v>24</v>
      </c>
      <c r="C163" s="1">
        <v>44121</v>
      </c>
      <c r="D163">
        <v>2020</v>
      </c>
      <c r="E163" t="s">
        <v>46</v>
      </c>
      <c r="F163" t="str">
        <f t="shared" si="12"/>
        <v>Chennai Super Kings</v>
      </c>
      <c r="G163" t="s">
        <v>43</v>
      </c>
      <c r="H163" t="str">
        <f t="shared" si="13"/>
        <v>Delhi Capitals</v>
      </c>
      <c r="I163" t="s">
        <v>106</v>
      </c>
      <c r="J163" t="str">
        <f t="shared" si="14"/>
        <v>Sharjah Cricket Stadium</v>
      </c>
      <c r="K163" t="s">
        <v>46</v>
      </c>
      <c r="L163" t="str">
        <f t="shared" si="15"/>
        <v>Chennai Super Kings</v>
      </c>
      <c r="M163" t="s">
        <v>21</v>
      </c>
      <c r="N163" t="s">
        <v>22</v>
      </c>
      <c r="O163" t="s">
        <v>43</v>
      </c>
      <c r="P163" t="str">
        <f t="shared" si="16"/>
        <v>Delhi Capitals</v>
      </c>
      <c r="Q163" t="str">
        <f>IF(Table1[[#This Row],[TossWinner]]=Table1[[#This Row],[WinningTeam]],"Yes","No")</f>
        <v>No</v>
      </c>
      <c r="R163" t="s">
        <v>23</v>
      </c>
      <c r="S163">
        <v>5</v>
      </c>
      <c r="T163" t="str">
        <f t="shared" si="17"/>
        <v>Won By 5 Wickets</v>
      </c>
      <c r="U163" t="s">
        <v>24</v>
      </c>
      <c r="V163" t="s">
        <v>82</v>
      </c>
      <c r="W163">
        <f>IF(Table1[[#This Row],[WonBy]]="Wickets",Table1[[#This Row],[Margin]],0)</f>
        <v>5</v>
      </c>
    </row>
    <row r="164" spans="1:23" x14ac:dyDescent="0.25">
      <c r="A164">
        <v>1216526</v>
      </c>
      <c r="B164" t="s">
        <v>110</v>
      </c>
      <c r="C164" s="1">
        <v>44120</v>
      </c>
      <c r="D164">
        <v>2020</v>
      </c>
      <c r="E164" t="s">
        <v>51</v>
      </c>
      <c r="F164" t="str">
        <f t="shared" si="12"/>
        <v>Kolkata Knight Riders</v>
      </c>
      <c r="G164" t="s">
        <v>44</v>
      </c>
      <c r="H164" t="str">
        <f t="shared" si="13"/>
        <v>Mumbai Indians</v>
      </c>
      <c r="I164" t="s">
        <v>144</v>
      </c>
      <c r="J164" t="str">
        <f t="shared" si="14"/>
        <v>Sheikh Zayed Stadium</v>
      </c>
      <c r="K164" t="s">
        <v>51</v>
      </c>
      <c r="L164" t="str">
        <f t="shared" si="15"/>
        <v>Kolkata Knight Riders</v>
      </c>
      <c r="M164" t="s">
        <v>21</v>
      </c>
      <c r="N164" t="s">
        <v>22</v>
      </c>
      <c r="O164" t="s">
        <v>44</v>
      </c>
      <c r="P164" t="str">
        <f t="shared" si="16"/>
        <v>Mumbai Indians</v>
      </c>
      <c r="Q164" t="str">
        <f>IF(Table1[[#This Row],[TossWinner]]=Table1[[#This Row],[WinningTeam]],"Yes","No")</f>
        <v>No</v>
      </c>
      <c r="R164" t="s">
        <v>23</v>
      </c>
      <c r="S164">
        <v>8</v>
      </c>
      <c r="T164" t="str">
        <f t="shared" si="17"/>
        <v>Won By 8 Wickets</v>
      </c>
      <c r="U164" t="s">
        <v>24</v>
      </c>
      <c r="V164" t="s">
        <v>53</v>
      </c>
      <c r="W164">
        <f>IF(Table1[[#This Row],[WonBy]]="Wickets",Table1[[#This Row],[Margin]],0)</f>
        <v>8</v>
      </c>
    </row>
    <row r="165" spans="1:23" x14ac:dyDescent="0.25">
      <c r="A165">
        <v>1216531</v>
      </c>
      <c r="B165" t="s">
        <v>24</v>
      </c>
      <c r="C165" s="1">
        <v>44119</v>
      </c>
      <c r="D165">
        <v>2020</v>
      </c>
      <c r="E165" t="s">
        <v>27</v>
      </c>
      <c r="F165" t="str">
        <f t="shared" si="12"/>
        <v>Royal Challengers Bangalore</v>
      </c>
      <c r="G165" t="s">
        <v>147</v>
      </c>
      <c r="H165" t="str">
        <f t="shared" si="13"/>
        <v>Punjab Kings</v>
      </c>
      <c r="I165" t="s">
        <v>106</v>
      </c>
      <c r="J165" t="str">
        <f t="shared" si="14"/>
        <v>Sharjah Cricket Stadium</v>
      </c>
      <c r="K165" t="s">
        <v>27</v>
      </c>
      <c r="L165" t="str">
        <f t="shared" si="15"/>
        <v>Royal Challengers Bangalore</v>
      </c>
      <c r="M165" t="s">
        <v>21</v>
      </c>
      <c r="N165" t="s">
        <v>22</v>
      </c>
      <c r="O165" t="s">
        <v>147</v>
      </c>
      <c r="P165" t="str">
        <f t="shared" si="16"/>
        <v>Kings XI Punjab</v>
      </c>
      <c r="Q165" t="str">
        <f>IF(Table1[[#This Row],[TossWinner]]=Table1[[#This Row],[WinningTeam]],"Yes","No")</f>
        <v>No</v>
      </c>
      <c r="R165" t="s">
        <v>23</v>
      </c>
      <c r="S165">
        <v>8</v>
      </c>
      <c r="T165" t="str">
        <f t="shared" si="17"/>
        <v>Won By 8 Wickets</v>
      </c>
      <c r="U165" t="s">
        <v>24</v>
      </c>
      <c r="V165" t="s">
        <v>83</v>
      </c>
      <c r="W165">
        <f>IF(Table1[[#This Row],[WonBy]]="Wickets",Table1[[#This Row],[Margin]],0)</f>
        <v>8</v>
      </c>
    </row>
    <row r="166" spans="1:23" x14ac:dyDescent="0.25">
      <c r="A166">
        <v>1216543</v>
      </c>
      <c r="B166" t="s">
        <v>24</v>
      </c>
      <c r="C166" s="1">
        <v>44118</v>
      </c>
      <c r="D166">
        <v>2020</v>
      </c>
      <c r="E166" t="s">
        <v>43</v>
      </c>
      <c r="F166" t="str">
        <f t="shared" si="12"/>
        <v>Delhi Capitals</v>
      </c>
      <c r="G166" t="s">
        <v>18</v>
      </c>
      <c r="H166" t="str">
        <f t="shared" si="13"/>
        <v>Rajasthan Royals</v>
      </c>
      <c r="I166" t="s">
        <v>104</v>
      </c>
      <c r="J166" t="str">
        <f t="shared" si="14"/>
        <v>Dubai International Cricket Stadium</v>
      </c>
      <c r="K166" t="s">
        <v>43</v>
      </c>
      <c r="L166" t="str">
        <f t="shared" si="15"/>
        <v>Delhi Capitals</v>
      </c>
      <c r="M166" t="s">
        <v>21</v>
      </c>
      <c r="N166" t="s">
        <v>22</v>
      </c>
      <c r="O166" t="s">
        <v>43</v>
      </c>
      <c r="P166" t="str">
        <f t="shared" si="16"/>
        <v>Delhi Capitals</v>
      </c>
      <c r="Q166" t="str">
        <f>IF(Table1[[#This Row],[TossWinner]]=Table1[[#This Row],[WinningTeam]],"Yes","No")</f>
        <v>Yes</v>
      </c>
      <c r="R166" t="s">
        <v>34</v>
      </c>
      <c r="S166">
        <v>13</v>
      </c>
      <c r="T166" t="str">
        <f t="shared" si="17"/>
        <v>Won By 13 Runs</v>
      </c>
      <c r="U166" t="s">
        <v>24</v>
      </c>
      <c r="V166" t="s">
        <v>124</v>
      </c>
      <c r="W166">
        <f>IF(Table1[[#This Row],[WonBy]]="Wickets",Table1[[#This Row],[Margin]],0)</f>
        <v>0</v>
      </c>
    </row>
    <row r="167" spans="1:23" x14ac:dyDescent="0.25">
      <c r="A167">
        <v>1216528</v>
      </c>
      <c r="B167" t="s">
        <v>24</v>
      </c>
      <c r="C167" s="1">
        <v>44117</v>
      </c>
      <c r="D167">
        <v>2020</v>
      </c>
      <c r="E167" t="s">
        <v>46</v>
      </c>
      <c r="F167" t="str">
        <f t="shared" si="12"/>
        <v>Chennai Super Kings</v>
      </c>
      <c r="G167" t="s">
        <v>39</v>
      </c>
      <c r="H167" t="str">
        <f t="shared" si="13"/>
        <v>Sunrisers Hyderabad</v>
      </c>
      <c r="I167" t="s">
        <v>104</v>
      </c>
      <c r="J167" t="str">
        <f t="shared" si="14"/>
        <v>Dubai International Cricket Stadium</v>
      </c>
      <c r="K167" t="s">
        <v>46</v>
      </c>
      <c r="L167" t="str">
        <f t="shared" si="15"/>
        <v>Chennai Super Kings</v>
      </c>
      <c r="M167" t="s">
        <v>21</v>
      </c>
      <c r="N167" t="s">
        <v>22</v>
      </c>
      <c r="O167" t="s">
        <v>46</v>
      </c>
      <c r="P167" t="str">
        <f t="shared" si="16"/>
        <v>Chennai Super Kings</v>
      </c>
      <c r="Q167" t="str">
        <f>IF(Table1[[#This Row],[TossWinner]]=Table1[[#This Row],[WinningTeam]],"Yes","No")</f>
        <v>Yes</v>
      </c>
      <c r="R167" t="s">
        <v>34</v>
      </c>
      <c r="S167">
        <v>20</v>
      </c>
      <c r="T167" t="str">
        <f t="shared" si="17"/>
        <v>Won By 20 Runs</v>
      </c>
      <c r="U167" t="s">
        <v>24</v>
      </c>
      <c r="V167" t="s">
        <v>120</v>
      </c>
      <c r="W167">
        <f>IF(Table1[[#This Row],[WonBy]]="Wickets",Table1[[#This Row],[Margin]],0)</f>
        <v>0</v>
      </c>
    </row>
    <row r="168" spans="1:23" x14ac:dyDescent="0.25">
      <c r="A168">
        <v>1216540</v>
      </c>
      <c r="B168" t="s">
        <v>24</v>
      </c>
      <c r="C168" s="1">
        <v>44116</v>
      </c>
      <c r="D168">
        <v>2020</v>
      </c>
      <c r="E168" t="s">
        <v>27</v>
      </c>
      <c r="F168" t="str">
        <f t="shared" si="12"/>
        <v>Royal Challengers Bangalore</v>
      </c>
      <c r="G168" t="s">
        <v>51</v>
      </c>
      <c r="H168" t="str">
        <f t="shared" si="13"/>
        <v>Kolkata Knight Riders</v>
      </c>
      <c r="I168" t="s">
        <v>106</v>
      </c>
      <c r="J168" t="str">
        <f t="shared" si="14"/>
        <v>Sharjah Cricket Stadium</v>
      </c>
      <c r="K168" t="s">
        <v>27</v>
      </c>
      <c r="L168" t="str">
        <f t="shared" si="15"/>
        <v>Royal Challengers Bangalore</v>
      </c>
      <c r="M168" t="s">
        <v>21</v>
      </c>
      <c r="N168" t="s">
        <v>22</v>
      </c>
      <c r="O168" t="s">
        <v>27</v>
      </c>
      <c r="P168" t="str">
        <f t="shared" si="16"/>
        <v>Royal Challengers Bangalore</v>
      </c>
      <c r="Q168" t="str">
        <f>IF(Table1[[#This Row],[TossWinner]]=Table1[[#This Row],[WinningTeam]],"Yes","No")</f>
        <v>Yes</v>
      </c>
      <c r="R168" t="s">
        <v>34</v>
      </c>
      <c r="S168">
        <v>82</v>
      </c>
      <c r="T168" t="str">
        <f t="shared" si="17"/>
        <v>Won By 82 Runs</v>
      </c>
      <c r="U168" t="s">
        <v>24</v>
      </c>
      <c r="V168" t="s">
        <v>130</v>
      </c>
      <c r="W168">
        <f>IF(Table1[[#This Row],[WonBy]]="Wickets",Table1[[#This Row],[Margin]],0)</f>
        <v>0</v>
      </c>
    </row>
    <row r="169" spans="1:23" x14ac:dyDescent="0.25">
      <c r="A169">
        <v>1216507</v>
      </c>
      <c r="B169" t="s">
        <v>24</v>
      </c>
      <c r="C169" s="1">
        <v>44115</v>
      </c>
      <c r="D169">
        <v>2020</v>
      </c>
      <c r="E169" t="s">
        <v>39</v>
      </c>
      <c r="F169" t="str">
        <f t="shared" si="12"/>
        <v>Sunrisers Hyderabad</v>
      </c>
      <c r="G169" t="s">
        <v>18</v>
      </c>
      <c r="H169" t="str">
        <f t="shared" si="13"/>
        <v>Rajasthan Royals</v>
      </c>
      <c r="I169" t="s">
        <v>104</v>
      </c>
      <c r="J169" t="str">
        <f t="shared" si="14"/>
        <v>Dubai International Cricket Stadium</v>
      </c>
      <c r="K169" t="s">
        <v>39</v>
      </c>
      <c r="L169" t="str">
        <f t="shared" si="15"/>
        <v>Sunrisers Hyderabad</v>
      </c>
      <c r="M169" t="s">
        <v>21</v>
      </c>
      <c r="N169" t="s">
        <v>22</v>
      </c>
      <c r="O169" t="s">
        <v>18</v>
      </c>
      <c r="P169" t="str">
        <f t="shared" si="16"/>
        <v>Rajasthan Royals</v>
      </c>
      <c r="Q169" t="str">
        <f>IF(Table1[[#This Row],[TossWinner]]=Table1[[#This Row],[WinningTeam]],"Yes","No")</f>
        <v>No</v>
      </c>
      <c r="R169" t="s">
        <v>23</v>
      </c>
      <c r="S169">
        <v>5</v>
      </c>
      <c r="T169" t="str">
        <f t="shared" si="17"/>
        <v>Won By 5 Wickets</v>
      </c>
      <c r="U169" t="s">
        <v>24</v>
      </c>
      <c r="V169" t="s">
        <v>77</v>
      </c>
      <c r="W169">
        <f>IF(Table1[[#This Row],[WonBy]]="Wickets",Table1[[#This Row],[Margin]],0)</f>
        <v>5</v>
      </c>
    </row>
    <row r="170" spans="1:23" x14ac:dyDescent="0.25">
      <c r="A170">
        <v>1216529</v>
      </c>
      <c r="B170" t="s">
        <v>110</v>
      </c>
      <c r="C170" s="1">
        <v>44115</v>
      </c>
      <c r="D170">
        <v>2020</v>
      </c>
      <c r="E170" t="s">
        <v>43</v>
      </c>
      <c r="F170" t="str">
        <f t="shared" si="12"/>
        <v>Delhi Capitals</v>
      </c>
      <c r="G170" t="s">
        <v>44</v>
      </c>
      <c r="H170" t="str">
        <f t="shared" si="13"/>
        <v>Mumbai Indians</v>
      </c>
      <c r="I170" t="s">
        <v>144</v>
      </c>
      <c r="J170" t="str">
        <f t="shared" si="14"/>
        <v>Sheikh Zayed Stadium</v>
      </c>
      <c r="K170" t="s">
        <v>43</v>
      </c>
      <c r="L170" t="str">
        <f t="shared" si="15"/>
        <v>Delhi Capitals</v>
      </c>
      <c r="M170" t="s">
        <v>21</v>
      </c>
      <c r="N170" t="s">
        <v>22</v>
      </c>
      <c r="O170" t="s">
        <v>44</v>
      </c>
      <c r="P170" t="str">
        <f t="shared" si="16"/>
        <v>Mumbai Indians</v>
      </c>
      <c r="Q170" t="str">
        <f>IF(Table1[[#This Row],[TossWinner]]=Table1[[#This Row],[WinningTeam]],"Yes","No")</f>
        <v>No</v>
      </c>
      <c r="R170" t="s">
        <v>23</v>
      </c>
      <c r="S170">
        <v>5</v>
      </c>
      <c r="T170" t="str">
        <f t="shared" si="17"/>
        <v>Won By 5 Wickets</v>
      </c>
      <c r="U170" t="s">
        <v>24</v>
      </c>
      <c r="V170" t="s">
        <v>53</v>
      </c>
      <c r="W170">
        <f>IF(Table1[[#This Row],[WonBy]]="Wickets",Table1[[#This Row],[Margin]],0)</f>
        <v>5</v>
      </c>
    </row>
    <row r="171" spans="1:23" x14ac:dyDescent="0.25">
      <c r="A171">
        <v>1216523</v>
      </c>
      <c r="B171" t="s">
        <v>110</v>
      </c>
      <c r="C171" s="1">
        <v>44114</v>
      </c>
      <c r="D171">
        <v>2020</v>
      </c>
      <c r="E171" t="s">
        <v>51</v>
      </c>
      <c r="F171" t="str">
        <f t="shared" si="12"/>
        <v>Kolkata Knight Riders</v>
      </c>
      <c r="G171" t="s">
        <v>147</v>
      </c>
      <c r="H171" t="str">
        <f t="shared" si="13"/>
        <v>Punjab Kings</v>
      </c>
      <c r="I171" t="s">
        <v>144</v>
      </c>
      <c r="J171" t="str">
        <f t="shared" si="14"/>
        <v>Sheikh Zayed Stadium</v>
      </c>
      <c r="K171" t="s">
        <v>51</v>
      </c>
      <c r="L171" t="str">
        <f t="shared" si="15"/>
        <v>Kolkata Knight Riders</v>
      </c>
      <c r="M171" t="s">
        <v>21</v>
      </c>
      <c r="N171" t="s">
        <v>22</v>
      </c>
      <c r="O171" t="s">
        <v>51</v>
      </c>
      <c r="P171" t="str">
        <f t="shared" si="16"/>
        <v>Kolkata Knight Riders</v>
      </c>
      <c r="Q171" t="str">
        <f>IF(Table1[[#This Row],[TossWinner]]=Table1[[#This Row],[WinningTeam]],"Yes","No")</f>
        <v>Yes</v>
      </c>
      <c r="R171" t="s">
        <v>34</v>
      </c>
      <c r="S171">
        <v>2</v>
      </c>
      <c r="T171" t="str">
        <f t="shared" si="17"/>
        <v>Won By 2 Runs</v>
      </c>
      <c r="U171" t="s">
        <v>24</v>
      </c>
      <c r="V171" t="s">
        <v>89</v>
      </c>
      <c r="W171">
        <f>IF(Table1[[#This Row],[WonBy]]="Wickets",Table1[[#This Row],[Margin]],0)</f>
        <v>0</v>
      </c>
    </row>
    <row r="172" spans="1:23" x14ac:dyDescent="0.25">
      <c r="A172">
        <v>1216525</v>
      </c>
      <c r="B172" t="s">
        <v>24</v>
      </c>
      <c r="C172" s="1">
        <v>44114</v>
      </c>
      <c r="D172">
        <v>2020</v>
      </c>
      <c r="E172" t="s">
        <v>27</v>
      </c>
      <c r="F172" t="str">
        <f t="shared" si="12"/>
        <v>Royal Challengers Bangalore</v>
      </c>
      <c r="G172" t="s">
        <v>46</v>
      </c>
      <c r="H172" t="str">
        <f t="shared" si="13"/>
        <v>Chennai Super Kings</v>
      </c>
      <c r="I172" t="s">
        <v>104</v>
      </c>
      <c r="J172" t="str">
        <f t="shared" si="14"/>
        <v>Dubai International Cricket Stadium</v>
      </c>
      <c r="K172" t="s">
        <v>27</v>
      </c>
      <c r="L172" t="str">
        <f t="shared" si="15"/>
        <v>Royal Challengers Bangalore</v>
      </c>
      <c r="M172" t="s">
        <v>21</v>
      </c>
      <c r="N172" t="s">
        <v>22</v>
      </c>
      <c r="O172" t="s">
        <v>27</v>
      </c>
      <c r="P172" t="str">
        <f t="shared" si="16"/>
        <v>Royal Challengers Bangalore</v>
      </c>
      <c r="Q172" t="str">
        <f>IF(Table1[[#This Row],[TossWinner]]=Table1[[#This Row],[WinningTeam]],"Yes","No")</f>
        <v>Yes</v>
      </c>
      <c r="R172" t="s">
        <v>34</v>
      </c>
      <c r="S172">
        <v>37</v>
      </c>
      <c r="T172" t="str">
        <f t="shared" si="17"/>
        <v>Won By 37 Runs</v>
      </c>
      <c r="U172" t="s">
        <v>24</v>
      </c>
      <c r="V172" t="s">
        <v>49</v>
      </c>
      <c r="W172">
        <f>IF(Table1[[#This Row],[WonBy]]="Wickets",Table1[[#This Row],[Margin]],0)</f>
        <v>0</v>
      </c>
    </row>
    <row r="173" spans="1:23" x14ac:dyDescent="0.25">
      <c r="A173">
        <v>1216500</v>
      </c>
      <c r="B173" t="s">
        <v>24</v>
      </c>
      <c r="C173" s="1">
        <v>44113</v>
      </c>
      <c r="D173">
        <v>2020</v>
      </c>
      <c r="E173" t="s">
        <v>43</v>
      </c>
      <c r="F173" t="str">
        <f t="shared" si="12"/>
        <v>Delhi Capitals</v>
      </c>
      <c r="G173" t="s">
        <v>18</v>
      </c>
      <c r="H173" t="str">
        <f t="shared" si="13"/>
        <v>Rajasthan Royals</v>
      </c>
      <c r="I173" t="s">
        <v>106</v>
      </c>
      <c r="J173" t="str">
        <f t="shared" si="14"/>
        <v>Sharjah Cricket Stadium</v>
      </c>
      <c r="K173" t="s">
        <v>18</v>
      </c>
      <c r="L173" t="str">
        <f t="shared" si="15"/>
        <v>Rajasthan Royals</v>
      </c>
      <c r="M173" t="s">
        <v>28</v>
      </c>
      <c r="N173" t="s">
        <v>22</v>
      </c>
      <c r="O173" t="s">
        <v>43</v>
      </c>
      <c r="P173" t="str">
        <f t="shared" si="16"/>
        <v>Delhi Capitals</v>
      </c>
      <c r="Q173" t="str">
        <f>IF(Table1[[#This Row],[TossWinner]]=Table1[[#This Row],[WinningTeam]],"Yes","No")</f>
        <v>No</v>
      </c>
      <c r="R173" t="s">
        <v>34</v>
      </c>
      <c r="S173">
        <v>46</v>
      </c>
      <c r="T173" t="str">
        <f t="shared" si="17"/>
        <v>Won By 46 Runs</v>
      </c>
      <c r="U173" t="s">
        <v>24</v>
      </c>
      <c r="V173" t="s">
        <v>48</v>
      </c>
      <c r="W173">
        <f>IF(Table1[[#This Row],[WonBy]]="Wickets",Table1[[#This Row],[Margin]],0)</f>
        <v>0</v>
      </c>
    </row>
    <row r="174" spans="1:23" x14ac:dyDescent="0.25">
      <c r="A174">
        <v>1216542</v>
      </c>
      <c r="B174" t="s">
        <v>24</v>
      </c>
      <c r="C174" s="1">
        <v>44112</v>
      </c>
      <c r="D174">
        <v>2020</v>
      </c>
      <c r="E174" t="s">
        <v>39</v>
      </c>
      <c r="F174" t="str">
        <f t="shared" si="12"/>
        <v>Sunrisers Hyderabad</v>
      </c>
      <c r="G174" t="s">
        <v>147</v>
      </c>
      <c r="H174" t="str">
        <f t="shared" si="13"/>
        <v>Punjab Kings</v>
      </c>
      <c r="I174" t="s">
        <v>104</v>
      </c>
      <c r="J174" t="str">
        <f t="shared" si="14"/>
        <v>Dubai International Cricket Stadium</v>
      </c>
      <c r="K174" t="s">
        <v>39</v>
      </c>
      <c r="L174" t="str">
        <f t="shared" si="15"/>
        <v>Sunrisers Hyderabad</v>
      </c>
      <c r="M174" t="s">
        <v>21</v>
      </c>
      <c r="N174" t="s">
        <v>22</v>
      </c>
      <c r="O174" t="s">
        <v>39</v>
      </c>
      <c r="P174" t="str">
        <f t="shared" si="16"/>
        <v>Sunrisers Hyderabad</v>
      </c>
      <c r="Q174" t="str">
        <f>IF(Table1[[#This Row],[TossWinner]]=Table1[[#This Row],[WinningTeam]],"Yes","No")</f>
        <v>Yes</v>
      </c>
      <c r="R174" t="s">
        <v>34</v>
      </c>
      <c r="S174">
        <v>69</v>
      </c>
      <c r="T174" t="str">
        <f t="shared" si="17"/>
        <v>Won By 69 Runs</v>
      </c>
      <c r="U174" t="s">
        <v>24</v>
      </c>
      <c r="V174" t="s">
        <v>61</v>
      </c>
      <c r="W174">
        <f>IF(Table1[[#This Row],[WonBy]]="Wickets",Table1[[#This Row],[Margin]],0)</f>
        <v>0</v>
      </c>
    </row>
    <row r="175" spans="1:23" x14ac:dyDescent="0.25">
      <c r="A175">
        <v>1216501</v>
      </c>
      <c r="B175" t="s">
        <v>110</v>
      </c>
      <c r="C175" s="1">
        <v>44111</v>
      </c>
      <c r="D175">
        <v>2020</v>
      </c>
      <c r="E175" t="s">
        <v>51</v>
      </c>
      <c r="F175" t="str">
        <f t="shared" si="12"/>
        <v>Kolkata Knight Riders</v>
      </c>
      <c r="G175" t="s">
        <v>46</v>
      </c>
      <c r="H175" t="str">
        <f t="shared" si="13"/>
        <v>Chennai Super Kings</v>
      </c>
      <c r="I175" t="s">
        <v>144</v>
      </c>
      <c r="J175" t="str">
        <f t="shared" si="14"/>
        <v>Sheikh Zayed Stadium</v>
      </c>
      <c r="K175" t="s">
        <v>51</v>
      </c>
      <c r="L175" t="str">
        <f t="shared" si="15"/>
        <v>Kolkata Knight Riders</v>
      </c>
      <c r="M175" t="s">
        <v>21</v>
      </c>
      <c r="N175" t="s">
        <v>22</v>
      </c>
      <c r="O175" t="s">
        <v>51</v>
      </c>
      <c r="P175" t="str">
        <f t="shared" si="16"/>
        <v>Kolkata Knight Riders</v>
      </c>
      <c r="Q175" t="str">
        <f>IF(Table1[[#This Row],[TossWinner]]=Table1[[#This Row],[WinningTeam]],"Yes","No")</f>
        <v>Yes</v>
      </c>
      <c r="R175" t="s">
        <v>34</v>
      </c>
      <c r="S175">
        <v>10</v>
      </c>
      <c r="T175" t="str">
        <f t="shared" si="17"/>
        <v>Won By 10 Runs</v>
      </c>
      <c r="U175" t="s">
        <v>24</v>
      </c>
      <c r="V175" t="s">
        <v>54</v>
      </c>
      <c r="W175">
        <f>IF(Table1[[#This Row],[WonBy]]="Wickets",Table1[[#This Row],[Margin]],0)</f>
        <v>0</v>
      </c>
    </row>
    <row r="176" spans="1:23" x14ac:dyDescent="0.25">
      <c r="A176">
        <v>1216511</v>
      </c>
      <c r="B176" t="s">
        <v>110</v>
      </c>
      <c r="C176" s="1">
        <v>44110</v>
      </c>
      <c r="D176">
        <v>2020</v>
      </c>
      <c r="E176" t="s">
        <v>44</v>
      </c>
      <c r="F176" t="str">
        <f t="shared" si="12"/>
        <v>Mumbai Indians</v>
      </c>
      <c r="G176" t="s">
        <v>18</v>
      </c>
      <c r="H176" t="str">
        <f t="shared" si="13"/>
        <v>Rajasthan Royals</v>
      </c>
      <c r="I176" t="s">
        <v>144</v>
      </c>
      <c r="J176" t="str">
        <f t="shared" si="14"/>
        <v>Sheikh Zayed Stadium</v>
      </c>
      <c r="K176" t="s">
        <v>44</v>
      </c>
      <c r="L176" t="str">
        <f t="shared" si="15"/>
        <v>Mumbai Indians</v>
      </c>
      <c r="M176" t="s">
        <v>21</v>
      </c>
      <c r="N176" t="s">
        <v>22</v>
      </c>
      <c r="O176" t="s">
        <v>44</v>
      </c>
      <c r="P176" t="str">
        <f t="shared" si="16"/>
        <v>Mumbai Indians</v>
      </c>
      <c r="Q176" t="str">
        <f>IF(Table1[[#This Row],[TossWinner]]=Table1[[#This Row],[WinningTeam]],"Yes","No")</f>
        <v>Yes</v>
      </c>
      <c r="R176" t="s">
        <v>34</v>
      </c>
      <c r="S176">
        <v>57</v>
      </c>
      <c r="T176" t="str">
        <f t="shared" si="17"/>
        <v>Won By 57 Runs</v>
      </c>
      <c r="U176" t="s">
        <v>24</v>
      </c>
      <c r="V176" t="s">
        <v>76</v>
      </c>
      <c r="W176">
        <f>IF(Table1[[#This Row],[WonBy]]="Wickets",Table1[[#This Row],[Margin]],0)</f>
        <v>0</v>
      </c>
    </row>
    <row r="177" spans="1:23" x14ac:dyDescent="0.25">
      <c r="A177">
        <v>1216519</v>
      </c>
      <c r="B177" t="s">
        <v>24</v>
      </c>
      <c r="C177" s="1">
        <v>44109</v>
      </c>
      <c r="D177">
        <v>2020</v>
      </c>
      <c r="E177" t="s">
        <v>43</v>
      </c>
      <c r="F177" t="str">
        <f t="shared" si="12"/>
        <v>Delhi Capitals</v>
      </c>
      <c r="G177" t="s">
        <v>27</v>
      </c>
      <c r="H177" t="str">
        <f t="shared" si="13"/>
        <v>Royal Challengers Bangalore</v>
      </c>
      <c r="I177" t="s">
        <v>104</v>
      </c>
      <c r="J177" t="str">
        <f t="shared" si="14"/>
        <v>Dubai International Cricket Stadium</v>
      </c>
      <c r="K177" t="s">
        <v>27</v>
      </c>
      <c r="L177" t="str">
        <f t="shared" si="15"/>
        <v>Royal Challengers Bangalore</v>
      </c>
      <c r="M177" t="s">
        <v>28</v>
      </c>
      <c r="N177" t="s">
        <v>22</v>
      </c>
      <c r="O177" t="s">
        <v>43</v>
      </c>
      <c r="P177" t="str">
        <f t="shared" si="16"/>
        <v>Delhi Capitals</v>
      </c>
      <c r="Q177" t="str">
        <f>IF(Table1[[#This Row],[TossWinner]]=Table1[[#This Row],[WinningTeam]],"Yes","No")</f>
        <v>No</v>
      </c>
      <c r="R177" t="s">
        <v>34</v>
      </c>
      <c r="S177">
        <v>59</v>
      </c>
      <c r="T177" t="str">
        <f t="shared" si="17"/>
        <v>Won By 59 Runs</v>
      </c>
      <c r="U177" t="s">
        <v>24</v>
      </c>
      <c r="V177" t="s">
        <v>115</v>
      </c>
      <c r="W177">
        <f>IF(Table1[[#This Row],[WonBy]]="Wickets",Table1[[#This Row],[Margin]],0)</f>
        <v>0</v>
      </c>
    </row>
    <row r="178" spans="1:23" x14ac:dyDescent="0.25">
      <c r="A178">
        <v>1216513</v>
      </c>
      <c r="B178" t="s">
        <v>24</v>
      </c>
      <c r="C178" s="1">
        <v>44108</v>
      </c>
      <c r="D178">
        <v>2020</v>
      </c>
      <c r="E178" t="s">
        <v>147</v>
      </c>
      <c r="F178" t="str">
        <f t="shared" si="12"/>
        <v>Punjab Kings</v>
      </c>
      <c r="G178" t="s">
        <v>46</v>
      </c>
      <c r="H178" t="str">
        <f t="shared" si="13"/>
        <v>Chennai Super Kings</v>
      </c>
      <c r="I178" t="s">
        <v>104</v>
      </c>
      <c r="J178" t="str">
        <f t="shared" si="14"/>
        <v>Dubai International Cricket Stadium</v>
      </c>
      <c r="K178" t="s">
        <v>147</v>
      </c>
      <c r="L178" t="str">
        <f t="shared" si="15"/>
        <v>Punjab Kings</v>
      </c>
      <c r="M178" t="s">
        <v>21</v>
      </c>
      <c r="N178" t="s">
        <v>22</v>
      </c>
      <c r="O178" t="s">
        <v>46</v>
      </c>
      <c r="P178" t="str">
        <f t="shared" si="16"/>
        <v>Chennai Super Kings</v>
      </c>
      <c r="Q178" t="str">
        <f>IF(Table1[[#This Row],[TossWinner]]=Table1[[#This Row],[WinningTeam]],"Yes","No")</f>
        <v>No</v>
      </c>
      <c r="R178" t="s">
        <v>23</v>
      </c>
      <c r="S178">
        <v>10</v>
      </c>
      <c r="T178" t="str">
        <f t="shared" si="17"/>
        <v>Won By 10 Wickets</v>
      </c>
      <c r="U178" t="s">
        <v>24</v>
      </c>
      <c r="V178" t="s">
        <v>154</v>
      </c>
      <c r="W178">
        <f>IF(Table1[[#This Row],[WonBy]]="Wickets",Table1[[#This Row],[Margin]],0)</f>
        <v>10</v>
      </c>
    </row>
    <row r="179" spans="1:23" x14ac:dyDescent="0.25">
      <c r="A179">
        <v>1216538</v>
      </c>
      <c r="B179" t="s">
        <v>24</v>
      </c>
      <c r="C179" s="1">
        <v>44108</v>
      </c>
      <c r="D179">
        <v>2020</v>
      </c>
      <c r="E179" t="s">
        <v>44</v>
      </c>
      <c r="F179" t="str">
        <f t="shared" si="12"/>
        <v>Mumbai Indians</v>
      </c>
      <c r="G179" t="s">
        <v>39</v>
      </c>
      <c r="H179" t="str">
        <f t="shared" si="13"/>
        <v>Sunrisers Hyderabad</v>
      </c>
      <c r="I179" t="s">
        <v>106</v>
      </c>
      <c r="J179" t="str">
        <f t="shared" si="14"/>
        <v>Sharjah Cricket Stadium</v>
      </c>
      <c r="K179" t="s">
        <v>44</v>
      </c>
      <c r="L179" t="str">
        <f t="shared" si="15"/>
        <v>Mumbai Indians</v>
      </c>
      <c r="M179" t="s">
        <v>21</v>
      </c>
      <c r="N179" t="s">
        <v>22</v>
      </c>
      <c r="O179" t="s">
        <v>44</v>
      </c>
      <c r="P179" t="str">
        <f t="shared" si="16"/>
        <v>Mumbai Indians</v>
      </c>
      <c r="Q179" t="str">
        <f>IF(Table1[[#This Row],[TossWinner]]=Table1[[#This Row],[WinningTeam]],"Yes","No")</f>
        <v>Yes</v>
      </c>
      <c r="R179" t="s">
        <v>34</v>
      </c>
      <c r="S179">
        <v>34</v>
      </c>
      <c r="T179" t="str">
        <f t="shared" si="17"/>
        <v>Won By 34 Runs</v>
      </c>
      <c r="U179" t="s">
        <v>24</v>
      </c>
      <c r="V179" t="s">
        <v>56</v>
      </c>
      <c r="W179">
        <f>IF(Table1[[#This Row],[WonBy]]="Wickets",Table1[[#This Row],[Margin]],0)</f>
        <v>0</v>
      </c>
    </row>
    <row r="180" spans="1:23" x14ac:dyDescent="0.25">
      <c r="A180">
        <v>1216514</v>
      </c>
      <c r="B180" t="s">
        <v>110</v>
      </c>
      <c r="C180" s="1">
        <v>44107</v>
      </c>
      <c r="D180">
        <v>2020</v>
      </c>
      <c r="E180" t="s">
        <v>18</v>
      </c>
      <c r="F180" t="str">
        <f t="shared" si="12"/>
        <v>Rajasthan Royals</v>
      </c>
      <c r="G180" t="s">
        <v>27</v>
      </c>
      <c r="H180" t="str">
        <f t="shared" si="13"/>
        <v>Royal Challengers Bangalore</v>
      </c>
      <c r="I180" t="s">
        <v>144</v>
      </c>
      <c r="J180" t="str">
        <f t="shared" si="14"/>
        <v>Sheikh Zayed Stadium</v>
      </c>
      <c r="K180" t="s">
        <v>18</v>
      </c>
      <c r="L180" t="str">
        <f t="shared" si="15"/>
        <v>Rajasthan Royals</v>
      </c>
      <c r="M180" t="s">
        <v>21</v>
      </c>
      <c r="N180" t="s">
        <v>22</v>
      </c>
      <c r="O180" t="s">
        <v>27</v>
      </c>
      <c r="P180" t="str">
        <f t="shared" si="16"/>
        <v>Royal Challengers Bangalore</v>
      </c>
      <c r="Q180" t="str">
        <f>IF(Table1[[#This Row],[TossWinner]]=Table1[[#This Row],[WinningTeam]],"Yes","No")</f>
        <v>No</v>
      </c>
      <c r="R180" t="s">
        <v>23</v>
      </c>
      <c r="S180">
        <v>8</v>
      </c>
      <c r="T180" t="str">
        <f t="shared" si="17"/>
        <v>Won By 8 Wickets</v>
      </c>
      <c r="U180" t="s">
        <v>24</v>
      </c>
      <c r="V180" t="s">
        <v>88</v>
      </c>
      <c r="W180">
        <f>IF(Table1[[#This Row],[WonBy]]="Wickets",Table1[[#This Row],[Margin]],0)</f>
        <v>8</v>
      </c>
    </row>
    <row r="181" spans="1:23" x14ac:dyDescent="0.25">
      <c r="A181">
        <v>1216515</v>
      </c>
      <c r="B181" t="s">
        <v>24</v>
      </c>
      <c r="C181" s="1">
        <v>44107</v>
      </c>
      <c r="D181">
        <v>2020</v>
      </c>
      <c r="E181" t="s">
        <v>43</v>
      </c>
      <c r="F181" t="str">
        <f t="shared" si="12"/>
        <v>Delhi Capitals</v>
      </c>
      <c r="G181" t="s">
        <v>51</v>
      </c>
      <c r="H181" t="str">
        <f t="shared" si="13"/>
        <v>Kolkata Knight Riders</v>
      </c>
      <c r="I181" t="s">
        <v>106</v>
      </c>
      <c r="J181" t="str">
        <f t="shared" si="14"/>
        <v>Sharjah Cricket Stadium</v>
      </c>
      <c r="K181" t="s">
        <v>51</v>
      </c>
      <c r="L181" t="str">
        <f t="shared" si="15"/>
        <v>Kolkata Knight Riders</v>
      </c>
      <c r="M181" t="s">
        <v>28</v>
      </c>
      <c r="N181" t="s">
        <v>22</v>
      </c>
      <c r="O181" t="s">
        <v>43</v>
      </c>
      <c r="P181" t="str">
        <f t="shared" si="16"/>
        <v>Delhi Capitals</v>
      </c>
      <c r="Q181" t="str">
        <f>IF(Table1[[#This Row],[TossWinner]]=Table1[[#This Row],[WinningTeam]],"Yes","No")</f>
        <v>No</v>
      </c>
      <c r="R181" t="s">
        <v>34</v>
      </c>
      <c r="S181">
        <v>18</v>
      </c>
      <c r="T181" t="str">
        <f t="shared" si="17"/>
        <v>Won By 18 Runs</v>
      </c>
      <c r="U181" t="s">
        <v>24</v>
      </c>
      <c r="V181" t="s">
        <v>121</v>
      </c>
      <c r="W181">
        <f>IF(Table1[[#This Row],[WonBy]]="Wickets",Table1[[#This Row],[Margin]],0)</f>
        <v>0</v>
      </c>
    </row>
    <row r="182" spans="1:23" x14ac:dyDescent="0.25">
      <c r="A182">
        <v>1216516</v>
      </c>
      <c r="B182" t="s">
        <v>24</v>
      </c>
      <c r="C182" s="1">
        <v>44106</v>
      </c>
      <c r="D182">
        <v>2020</v>
      </c>
      <c r="E182" t="s">
        <v>39</v>
      </c>
      <c r="F182" t="str">
        <f t="shared" si="12"/>
        <v>Sunrisers Hyderabad</v>
      </c>
      <c r="G182" t="s">
        <v>46</v>
      </c>
      <c r="H182" t="str">
        <f t="shared" si="13"/>
        <v>Chennai Super Kings</v>
      </c>
      <c r="I182" t="s">
        <v>104</v>
      </c>
      <c r="J182" t="str">
        <f t="shared" si="14"/>
        <v>Dubai International Cricket Stadium</v>
      </c>
      <c r="K182" t="s">
        <v>39</v>
      </c>
      <c r="L182" t="str">
        <f t="shared" si="15"/>
        <v>Sunrisers Hyderabad</v>
      </c>
      <c r="M182" t="s">
        <v>21</v>
      </c>
      <c r="N182" t="s">
        <v>22</v>
      </c>
      <c r="O182" t="s">
        <v>39</v>
      </c>
      <c r="P182" t="str">
        <f t="shared" si="16"/>
        <v>Sunrisers Hyderabad</v>
      </c>
      <c r="Q182" t="str">
        <f>IF(Table1[[#This Row],[TossWinner]]=Table1[[#This Row],[WinningTeam]],"Yes","No")</f>
        <v>Yes</v>
      </c>
      <c r="R182" t="s">
        <v>34</v>
      </c>
      <c r="S182">
        <v>7</v>
      </c>
      <c r="T182" t="str">
        <f t="shared" si="17"/>
        <v>Won By 7 Runs</v>
      </c>
      <c r="U182" t="s">
        <v>24</v>
      </c>
      <c r="V182" t="s">
        <v>155</v>
      </c>
      <c r="W182">
        <f>IF(Table1[[#This Row],[WonBy]]="Wickets",Table1[[#This Row],[Margin]],0)</f>
        <v>0</v>
      </c>
    </row>
    <row r="183" spans="1:23" x14ac:dyDescent="0.25">
      <c r="A183">
        <v>1216503</v>
      </c>
      <c r="B183" t="s">
        <v>110</v>
      </c>
      <c r="C183" s="1">
        <v>44105</v>
      </c>
      <c r="D183">
        <v>2020</v>
      </c>
      <c r="E183" t="s">
        <v>44</v>
      </c>
      <c r="F183" t="str">
        <f t="shared" si="12"/>
        <v>Mumbai Indians</v>
      </c>
      <c r="G183" t="s">
        <v>147</v>
      </c>
      <c r="H183" t="str">
        <f t="shared" si="13"/>
        <v>Punjab Kings</v>
      </c>
      <c r="I183" t="s">
        <v>144</v>
      </c>
      <c r="J183" t="str">
        <f t="shared" si="14"/>
        <v>Sheikh Zayed Stadium</v>
      </c>
      <c r="K183" t="s">
        <v>147</v>
      </c>
      <c r="L183" t="str">
        <f t="shared" si="15"/>
        <v>Punjab Kings</v>
      </c>
      <c r="M183" t="s">
        <v>28</v>
      </c>
      <c r="N183" t="s">
        <v>22</v>
      </c>
      <c r="O183" t="s">
        <v>44</v>
      </c>
      <c r="P183" t="str">
        <f t="shared" si="16"/>
        <v>Mumbai Indians</v>
      </c>
      <c r="Q183" t="str">
        <f>IF(Table1[[#This Row],[TossWinner]]=Table1[[#This Row],[WinningTeam]],"Yes","No")</f>
        <v>No</v>
      </c>
      <c r="R183" t="s">
        <v>34</v>
      </c>
      <c r="S183">
        <v>48</v>
      </c>
      <c r="T183" t="str">
        <f t="shared" si="17"/>
        <v>Won By 48 Runs</v>
      </c>
      <c r="U183" t="s">
        <v>24</v>
      </c>
      <c r="V183" t="s">
        <v>118</v>
      </c>
      <c r="W183">
        <f>IF(Table1[[#This Row],[WonBy]]="Wickets",Table1[[#This Row],[Margin]],0)</f>
        <v>0</v>
      </c>
    </row>
    <row r="184" spans="1:23" x14ac:dyDescent="0.25">
      <c r="A184">
        <v>1216504</v>
      </c>
      <c r="B184" t="s">
        <v>24</v>
      </c>
      <c r="C184" s="1">
        <v>44104</v>
      </c>
      <c r="D184">
        <v>2020</v>
      </c>
      <c r="E184" t="s">
        <v>51</v>
      </c>
      <c r="F184" t="str">
        <f t="shared" si="12"/>
        <v>Kolkata Knight Riders</v>
      </c>
      <c r="G184" t="s">
        <v>18</v>
      </c>
      <c r="H184" t="str">
        <f t="shared" si="13"/>
        <v>Rajasthan Royals</v>
      </c>
      <c r="I184" t="s">
        <v>104</v>
      </c>
      <c r="J184" t="str">
        <f t="shared" si="14"/>
        <v>Dubai International Cricket Stadium</v>
      </c>
      <c r="K184" t="s">
        <v>18</v>
      </c>
      <c r="L184" t="str">
        <f t="shared" si="15"/>
        <v>Rajasthan Royals</v>
      </c>
      <c r="M184" t="s">
        <v>28</v>
      </c>
      <c r="N184" t="s">
        <v>22</v>
      </c>
      <c r="O184" t="s">
        <v>51</v>
      </c>
      <c r="P184" t="str">
        <f t="shared" si="16"/>
        <v>Kolkata Knight Riders</v>
      </c>
      <c r="Q184" t="str">
        <f>IF(Table1[[#This Row],[TossWinner]]=Table1[[#This Row],[WinningTeam]],"Yes","No")</f>
        <v>No</v>
      </c>
      <c r="R184" t="s">
        <v>34</v>
      </c>
      <c r="S184">
        <v>37</v>
      </c>
      <c r="T184" t="str">
        <f t="shared" si="17"/>
        <v>Won By 37 Runs</v>
      </c>
      <c r="U184" t="s">
        <v>24</v>
      </c>
      <c r="V184" t="s">
        <v>113</v>
      </c>
      <c r="W184">
        <f>IF(Table1[[#This Row],[WonBy]]="Wickets",Table1[[#This Row],[Margin]],0)</f>
        <v>0</v>
      </c>
    </row>
    <row r="185" spans="1:23" x14ac:dyDescent="0.25">
      <c r="A185">
        <v>1216532</v>
      </c>
      <c r="B185" t="s">
        <v>110</v>
      </c>
      <c r="C185" s="1">
        <v>44103</v>
      </c>
      <c r="D185">
        <v>2020</v>
      </c>
      <c r="E185" t="s">
        <v>39</v>
      </c>
      <c r="F185" t="str">
        <f t="shared" si="12"/>
        <v>Sunrisers Hyderabad</v>
      </c>
      <c r="G185" t="s">
        <v>43</v>
      </c>
      <c r="H185" t="str">
        <f t="shared" si="13"/>
        <v>Delhi Capitals</v>
      </c>
      <c r="I185" t="s">
        <v>144</v>
      </c>
      <c r="J185" t="str">
        <f t="shared" si="14"/>
        <v>Sheikh Zayed Stadium</v>
      </c>
      <c r="K185" t="s">
        <v>43</v>
      </c>
      <c r="L185" t="str">
        <f t="shared" si="15"/>
        <v>Delhi Capitals</v>
      </c>
      <c r="M185" t="s">
        <v>28</v>
      </c>
      <c r="N185" t="s">
        <v>22</v>
      </c>
      <c r="O185" t="s">
        <v>39</v>
      </c>
      <c r="P185" t="str">
        <f t="shared" si="16"/>
        <v>Sunrisers Hyderabad</v>
      </c>
      <c r="Q185" t="str">
        <f>IF(Table1[[#This Row],[TossWinner]]=Table1[[#This Row],[WinningTeam]],"Yes","No")</f>
        <v>No</v>
      </c>
      <c r="R185" t="s">
        <v>34</v>
      </c>
      <c r="S185">
        <v>15</v>
      </c>
      <c r="T185" t="str">
        <f t="shared" si="17"/>
        <v>Won By 15 Runs</v>
      </c>
      <c r="U185" t="s">
        <v>24</v>
      </c>
      <c r="V185" t="s">
        <v>85</v>
      </c>
      <c r="W185">
        <f>IF(Table1[[#This Row],[WonBy]]="Wickets",Table1[[#This Row],[Margin]],0)</f>
        <v>0</v>
      </c>
    </row>
    <row r="186" spans="1:23" x14ac:dyDescent="0.25">
      <c r="A186">
        <v>1216547</v>
      </c>
      <c r="B186" t="s">
        <v>24</v>
      </c>
      <c r="C186" s="1">
        <v>44102</v>
      </c>
      <c r="D186">
        <v>2020</v>
      </c>
      <c r="E186" t="s">
        <v>27</v>
      </c>
      <c r="F186" t="str">
        <f t="shared" si="12"/>
        <v>Royal Challengers Bangalore</v>
      </c>
      <c r="G186" t="s">
        <v>44</v>
      </c>
      <c r="H186" t="str">
        <f t="shared" si="13"/>
        <v>Mumbai Indians</v>
      </c>
      <c r="I186" t="s">
        <v>104</v>
      </c>
      <c r="J186" t="str">
        <f t="shared" si="14"/>
        <v>Dubai International Cricket Stadium</v>
      </c>
      <c r="K186" t="s">
        <v>44</v>
      </c>
      <c r="L186" t="str">
        <f t="shared" si="15"/>
        <v>Mumbai Indians</v>
      </c>
      <c r="M186" t="s">
        <v>28</v>
      </c>
      <c r="N186" t="s">
        <v>134</v>
      </c>
      <c r="O186" t="s">
        <v>27</v>
      </c>
      <c r="P186" t="str">
        <f t="shared" si="16"/>
        <v>Royal Challengers Bangalore</v>
      </c>
      <c r="Q186" t="str">
        <f>IF(Table1[[#This Row],[TossWinner]]=Table1[[#This Row],[WinningTeam]],"Yes","No")</f>
        <v>No</v>
      </c>
      <c r="R186" t="s">
        <v>10</v>
      </c>
      <c r="S186" t="s">
        <v>24</v>
      </c>
      <c r="T186" t="str">
        <f t="shared" si="17"/>
        <v>Won By NA SuperOver</v>
      </c>
      <c r="U186" t="s">
        <v>24</v>
      </c>
      <c r="V186" t="s">
        <v>130</v>
      </c>
      <c r="W186">
        <f>IF(Table1[[#This Row],[WonBy]]="Wickets",Table1[[#This Row],[Margin]],0)</f>
        <v>0</v>
      </c>
    </row>
    <row r="187" spans="1:23" x14ac:dyDescent="0.25">
      <c r="A187">
        <v>1216527</v>
      </c>
      <c r="B187" t="s">
        <v>24</v>
      </c>
      <c r="C187" s="1">
        <v>44101</v>
      </c>
      <c r="D187">
        <v>2020</v>
      </c>
      <c r="E187" t="s">
        <v>147</v>
      </c>
      <c r="F187" t="str">
        <f t="shared" si="12"/>
        <v>Punjab Kings</v>
      </c>
      <c r="G187" t="s">
        <v>18</v>
      </c>
      <c r="H187" t="str">
        <f t="shared" si="13"/>
        <v>Rajasthan Royals</v>
      </c>
      <c r="I187" t="s">
        <v>106</v>
      </c>
      <c r="J187" t="str">
        <f t="shared" si="14"/>
        <v>Sharjah Cricket Stadium</v>
      </c>
      <c r="K187" t="s">
        <v>18</v>
      </c>
      <c r="L187" t="str">
        <f t="shared" si="15"/>
        <v>Rajasthan Royals</v>
      </c>
      <c r="M187" t="s">
        <v>28</v>
      </c>
      <c r="N187" t="s">
        <v>22</v>
      </c>
      <c r="O187" t="s">
        <v>18</v>
      </c>
      <c r="P187" t="str">
        <f t="shared" si="16"/>
        <v>Rajasthan Royals</v>
      </c>
      <c r="Q187" t="str">
        <f>IF(Table1[[#This Row],[TossWinner]]=Table1[[#This Row],[WinningTeam]],"Yes","No")</f>
        <v>Yes</v>
      </c>
      <c r="R187" t="s">
        <v>23</v>
      </c>
      <c r="S187">
        <v>4</v>
      </c>
      <c r="T187" t="str">
        <f t="shared" si="17"/>
        <v>Won By 4 Wickets</v>
      </c>
      <c r="U187" t="s">
        <v>24</v>
      </c>
      <c r="V187" t="s">
        <v>100</v>
      </c>
      <c r="W187">
        <f>IF(Table1[[#This Row],[WonBy]]="Wickets",Table1[[#This Row],[Margin]],0)</f>
        <v>4</v>
      </c>
    </row>
    <row r="188" spans="1:23" x14ac:dyDescent="0.25">
      <c r="A188">
        <v>1216545</v>
      </c>
      <c r="B188" t="s">
        <v>110</v>
      </c>
      <c r="C188" s="1">
        <v>44100</v>
      </c>
      <c r="D188">
        <v>2020</v>
      </c>
      <c r="E188" t="s">
        <v>39</v>
      </c>
      <c r="F188" t="str">
        <f t="shared" si="12"/>
        <v>Sunrisers Hyderabad</v>
      </c>
      <c r="G188" t="s">
        <v>51</v>
      </c>
      <c r="H188" t="str">
        <f t="shared" si="13"/>
        <v>Kolkata Knight Riders</v>
      </c>
      <c r="I188" t="s">
        <v>144</v>
      </c>
      <c r="J188" t="str">
        <f t="shared" si="14"/>
        <v>Sheikh Zayed Stadium</v>
      </c>
      <c r="K188" t="s">
        <v>39</v>
      </c>
      <c r="L188" t="str">
        <f t="shared" si="15"/>
        <v>Sunrisers Hyderabad</v>
      </c>
      <c r="M188" t="s">
        <v>21</v>
      </c>
      <c r="N188" t="s">
        <v>22</v>
      </c>
      <c r="O188" t="s">
        <v>51</v>
      </c>
      <c r="P188" t="str">
        <f t="shared" si="16"/>
        <v>Kolkata Knight Riders</v>
      </c>
      <c r="Q188" t="str">
        <f>IF(Table1[[#This Row],[TossWinner]]=Table1[[#This Row],[WinningTeam]],"Yes","No")</f>
        <v>No</v>
      </c>
      <c r="R188" t="s">
        <v>23</v>
      </c>
      <c r="S188">
        <v>7</v>
      </c>
      <c r="T188" t="str">
        <f t="shared" si="17"/>
        <v>Won By 7 Wickets</v>
      </c>
      <c r="U188" t="s">
        <v>24</v>
      </c>
      <c r="V188" t="s">
        <v>64</v>
      </c>
      <c r="W188">
        <f>IF(Table1[[#This Row],[WonBy]]="Wickets",Table1[[#This Row],[Margin]],0)</f>
        <v>7</v>
      </c>
    </row>
    <row r="189" spans="1:23" x14ac:dyDescent="0.25">
      <c r="A189">
        <v>1216539</v>
      </c>
      <c r="B189" t="s">
        <v>24</v>
      </c>
      <c r="C189" s="1">
        <v>44099</v>
      </c>
      <c r="D189">
        <v>2020</v>
      </c>
      <c r="E189" t="s">
        <v>43</v>
      </c>
      <c r="F189" t="str">
        <f t="shared" si="12"/>
        <v>Delhi Capitals</v>
      </c>
      <c r="G189" t="s">
        <v>46</v>
      </c>
      <c r="H189" t="str">
        <f t="shared" si="13"/>
        <v>Chennai Super Kings</v>
      </c>
      <c r="I189" t="s">
        <v>104</v>
      </c>
      <c r="J189" t="str">
        <f t="shared" si="14"/>
        <v>Dubai International Cricket Stadium</v>
      </c>
      <c r="K189" t="s">
        <v>46</v>
      </c>
      <c r="L189" t="str">
        <f t="shared" si="15"/>
        <v>Chennai Super Kings</v>
      </c>
      <c r="M189" t="s">
        <v>28</v>
      </c>
      <c r="N189" t="s">
        <v>22</v>
      </c>
      <c r="O189" t="s">
        <v>43</v>
      </c>
      <c r="P189" t="str">
        <f t="shared" si="16"/>
        <v>Delhi Capitals</v>
      </c>
      <c r="Q189" t="str">
        <f>IF(Table1[[#This Row],[TossWinner]]=Table1[[#This Row],[WinningTeam]],"Yes","No")</f>
        <v>No</v>
      </c>
      <c r="R189" t="s">
        <v>34</v>
      </c>
      <c r="S189">
        <v>44</v>
      </c>
      <c r="T189" t="str">
        <f t="shared" si="17"/>
        <v>Won By 44 Runs</v>
      </c>
      <c r="U189" t="s">
        <v>24</v>
      </c>
      <c r="V189" t="s">
        <v>129</v>
      </c>
      <c r="W189">
        <f>IF(Table1[[#This Row],[WonBy]]="Wickets",Table1[[#This Row],[Margin]],0)</f>
        <v>0</v>
      </c>
    </row>
    <row r="190" spans="1:23" x14ac:dyDescent="0.25">
      <c r="A190">
        <v>1216510</v>
      </c>
      <c r="B190" t="s">
        <v>24</v>
      </c>
      <c r="C190" s="1">
        <v>44098</v>
      </c>
      <c r="D190">
        <v>2020</v>
      </c>
      <c r="E190" t="s">
        <v>147</v>
      </c>
      <c r="F190" t="str">
        <f t="shared" si="12"/>
        <v>Punjab Kings</v>
      </c>
      <c r="G190" t="s">
        <v>27</v>
      </c>
      <c r="H190" t="str">
        <f t="shared" si="13"/>
        <v>Royal Challengers Bangalore</v>
      </c>
      <c r="I190" t="s">
        <v>104</v>
      </c>
      <c r="J190" t="str">
        <f t="shared" si="14"/>
        <v>Dubai International Cricket Stadium</v>
      </c>
      <c r="K190" t="s">
        <v>27</v>
      </c>
      <c r="L190" t="str">
        <f t="shared" si="15"/>
        <v>Royal Challengers Bangalore</v>
      </c>
      <c r="M190" t="s">
        <v>28</v>
      </c>
      <c r="N190" t="s">
        <v>22</v>
      </c>
      <c r="O190" t="s">
        <v>147</v>
      </c>
      <c r="P190" t="str">
        <f t="shared" si="16"/>
        <v>Kings XI Punjab</v>
      </c>
      <c r="Q190" t="str">
        <f>IF(Table1[[#This Row],[TossWinner]]=Table1[[#This Row],[WinningTeam]],"Yes","No")</f>
        <v>No</v>
      </c>
      <c r="R190" t="s">
        <v>34</v>
      </c>
      <c r="S190">
        <v>97</v>
      </c>
      <c r="T190" t="str">
        <f t="shared" si="17"/>
        <v>Won By 97 Runs</v>
      </c>
      <c r="U190" t="s">
        <v>24</v>
      </c>
      <c r="V190" t="s">
        <v>83</v>
      </c>
      <c r="W190">
        <f>IF(Table1[[#This Row],[WonBy]]="Wickets",Table1[[#This Row],[Margin]],0)</f>
        <v>0</v>
      </c>
    </row>
    <row r="191" spans="1:23" x14ac:dyDescent="0.25">
      <c r="A191">
        <v>1216508</v>
      </c>
      <c r="B191" t="s">
        <v>110</v>
      </c>
      <c r="C191" s="1">
        <v>44097</v>
      </c>
      <c r="D191">
        <v>2020</v>
      </c>
      <c r="E191" t="s">
        <v>44</v>
      </c>
      <c r="F191" t="str">
        <f t="shared" si="12"/>
        <v>Mumbai Indians</v>
      </c>
      <c r="G191" t="s">
        <v>51</v>
      </c>
      <c r="H191" t="str">
        <f t="shared" si="13"/>
        <v>Kolkata Knight Riders</v>
      </c>
      <c r="I191" t="s">
        <v>144</v>
      </c>
      <c r="J191" t="str">
        <f t="shared" si="14"/>
        <v>Sheikh Zayed Stadium</v>
      </c>
      <c r="K191" t="s">
        <v>51</v>
      </c>
      <c r="L191" t="str">
        <f t="shared" si="15"/>
        <v>Kolkata Knight Riders</v>
      </c>
      <c r="M191" t="s">
        <v>28</v>
      </c>
      <c r="N191" t="s">
        <v>22</v>
      </c>
      <c r="O191" t="s">
        <v>44</v>
      </c>
      <c r="P191" t="str">
        <f t="shared" si="16"/>
        <v>Mumbai Indians</v>
      </c>
      <c r="Q191" t="str">
        <f>IF(Table1[[#This Row],[TossWinner]]=Table1[[#This Row],[WinningTeam]],"Yes","No")</f>
        <v>No</v>
      </c>
      <c r="R191" t="s">
        <v>34</v>
      </c>
      <c r="S191">
        <v>49</v>
      </c>
      <c r="T191" t="str">
        <f t="shared" si="17"/>
        <v>Won By 49 Runs</v>
      </c>
      <c r="U191" t="s">
        <v>24</v>
      </c>
      <c r="V191" t="s">
        <v>156</v>
      </c>
      <c r="W191">
        <f>IF(Table1[[#This Row],[WonBy]]="Wickets",Table1[[#This Row],[Margin]],0)</f>
        <v>0</v>
      </c>
    </row>
    <row r="192" spans="1:23" x14ac:dyDescent="0.25">
      <c r="A192">
        <v>1216496</v>
      </c>
      <c r="B192" t="s">
        <v>24</v>
      </c>
      <c r="C192" s="1">
        <v>44096</v>
      </c>
      <c r="D192">
        <v>2020</v>
      </c>
      <c r="E192" t="s">
        <v>18</v>
      </c>
      <c r="F192" t="str">
        <f t="shared" si="12"/>
        <v>Rajasthan Royals</v>
      </c>
      <c r="G192" t="s">
        <v>46</v>
      </c>
      <c r="H192" t="str">
        <f t="shared" si="13"/>
        <v>Chennai Super Kings</v>
      </c>
      <c r="I192" t="s">
        <v>106</v>
      </c>
      <c r="J192" t="str">
        <f t="shared" si="14"/>
        <v>Sharjah Cricket Stadium</v>
      </c>
      <c r="K192" t="s">
        <v>46</v>
      </c>
      <c r="L192" t="str">
        <f t="shared" si="15"/>
        <v>Chennai Super Kings</v>
      </c>
      <c r="M192" t="s">
        <v>28</v>
      </c>
      <c r="N192" t="s">
        <v>22</v>
      </c>
      <c r="O192" t="s">
        <v>18</v>
      </c>
      <c r="P192" t="str">
        <f t="shared" si="16"/>
        <v>Rajasthan Royals</v>
      </c>
      <c r="Q192" t="str">
        <f>IF(Table1[[#This Row],[TossWinner]]=Table1[[#This Row],[WinningTeam]],"Yes","No")</f>
        <v>No</v>
      </c>
      <c r="R192" t="s">
        <v>34</v>
      </c>
      <c r="S192">
        <v>16</v>
      </c>
      <c r="T192" t="str">
        <f t="shared" si="17"/>
        <v>Won By 16 Runs</v>
      </c>
      <c r="U192" t="s">
        <v>24</v>
      </c>
      <c r="V192" t="s">
        <v>100</v>
      </c>
      <c r="W192">
        <f>IF(Table1[[#This Row],[WonBy]]="Wickets",Table1[[#This Row],[Margin]],0)</f>
        <v>0</v>
      </c>
    </row>
    <row r="193" spans="1:23" x14ac:dyDescent="0.25">
      <c r="A193">
        <v>1216534</v>
      </c>
      <c r="B193" t="s">
        <v>24</v>
      </c>
      <c r="C193" s="1">
        <v>44095</v>
      </c>
      <c r="D193">
        <v>2020</v>
      </c>
      <c r="E193" t="s">
        <v>27</v>
      </c>
      <c r="F193" t="str">
        <f t="shared" si="12"/>
        <v>Royal Challengers Bangalore</v>
      </c>
      <c r="G193" t="s">
        <v>39</v>
      </c>
      <c r="H193" t="str">
        <f t="shared" si="13"/>
        <v>Sunrisers Hyderabad</v>
      </c>
      <c r="I193" t="s">
        <v>104</v>
      </c>
      <c r="J193" t="str">
        <f t="shared" si="14"/>
        <v>Dubai International Cricket Stadium</v>
      </c>
      <c r="K193" t="s">
        <v>39</v>
      </c>
      <c r="L193" t="str">
        <f t="shared" si="15"/>
        <v>Sunrisers Hyderabad</v>
      </c>
      <c r="M193" t="s">
        <v>28</v>
      </c>
      <c r="N193" t="s">
        <v>22</v>
      </c>
      <c r="O193" t="s">
        <v>27</v>
      </c>
      <c r="P193" t="str">
        <f t="shared" si="16"/>
        <v>Royal Challengers Bangalore</v>
      </c>
      <c r="Q193" t="str">
        <f>IF(Table1[[#This Row],[TossWinner]]=Table1[[#This Row],[WinningTeam]],"Yes","No")</f>
        <v>No</v>
      </c>
      <c r="R193" t="s">
        <v>34</v>
      </c>
      <c r="S193">
        <v>10</v>
      </c>
      <c r="T193" t="str">
        <f t="shared" si="17"/>
        <v>Won By 10 Runs</v>
      </c>
      <c r="U193" t="s">
        <v>24</v>
      </c>
      <c r="V193" t="s">
        <v>88</v>
      </c>
      <c r="W193">
        <f>IF(Table1[[#This Row],[WonBy]]="Wickets",Table1[[#This Row],[Margin]],0)</f>
        <v>0</v>
      </c>
    </row>
    <row r="194" spans="1:23" x14ac:dyDescent="0.25">
      <c r="A194">
        <v>1216493</v>
      </c>
      <c r="B194" t="s">
        <v>24</v>
      </c>
      <c r="C194" s="1">
        <v>44094</v>
      </c>
      <c r="D194">
        <v>2020</v>
      </c>
      <c r="E194" t="s">
        <v>43</v>
      </c>
      <c r="F194" t="str">
        <f t="shared" ref="F194:F257" si="18">_xlfn.XLOOKUP(TRIM(E194), $AA$22:$AA$32,$AB$22:$AB$32, TRIM(E194))</f>
        <v>Delhi Capitals</v>
      </c>
      <c r="G194" t="s">
        <v>147</v>
      </c>
      <c r="H194" t="str">
        <f t="shared" ref="H194:H257" si="19">_xlfn.XLOOKUP(TRIM(G194), $AA$22:$AA$32,$AB$22:$AB$32, TRIM(G194))</f>
        <v>Punjab Kings</v>
      </c>
      <c r="I194" t="s">
        <v>104</v>
      </c>
      <c r="J194" t="str">
        <f t="shared" ref="J194:J257" si="20">_xlfn.XLOOKUP(TRIM(I194), $Z$43:$Z$54,$AA$43:$AA$54, TRIM(I194))</f>
        <v>Dubai International Cricket Stadium</v>
      </c>
      <c r="K194" t="s">
        <v>147</v>
      </c>
      <c r="L194" t="str">
        <f t="shared" ref="L194:L257" si="21">_xlfn.XLOOKUP(TRIM(K194), $AA$22:$AA$32,$AB$22:$AB$32, TRIM(K194))</f>
        <v>Punjab Kings</v>
      </c>
      <c r="M194" t="s">
        <v>28</v>
      </c>
      <c r="N194" t="s">
        <v>134</v>
      </c>
      <c r="O194" t="s">
        <v>43</v>
      </c>
      <c r="P194" t="str">
        <f t="shared" ref="P194:P257" si="22">_xlfn.XLOOKUP(TRIM(O194), $Z$22:$Z$32,$AA$22:$AA$32, TRIM(O194))</f>
        <v>Delhi Capitals</v>
      </c>
      <c r="Q194" t="str">
        <f>IF(Table1[[#This Row],[TossWinner]]=Table1[[#This Row],[WinningTeam]],"Yes","No")</f>
        <v>No</v>
      </c>
      <c r="R194" t="s">
        <v>10</v>
      </c>
      <c r="S194" t="s">
        <v>24</v>
      </c>
      <c r="T194" t="str">
        <f t="shared" si="17"/>
        <v>Won By NA SuperOver</v>
      </c>
      <c r="U194" t="s">
        <v>24</v>
      </c>
      <c r="V194" t="s">
        <v>145</v>
      </c>
      <c r="W194">
        <f>IF(Table1[[#This Row],[WonBy]]="Wickets",Table1[[#This Row],[Margin]],0)</f>
        <v>0</v>
      </c>
    </row>
    <row r="195" spans="1:23" x14ac:dyDescent="0.25">
      <c r="A195">
        <v>1216492</v>
      </c>
      <c r="B195" t="s">
        <v>110</v>
      </c>
      <c r="C195" s="1">
        <v>44093</v>
      </c>
      <c r="D195">
        <v>2020</v>
      </c>
      <c r="E195" t="s">
        <v>44</v>
      </c>
      <c r="F195" t="str">
        <f t="shared" si="18"/>
        <v>Mumbai Indians</v>
      </c>
      <c r="G195" t="s">
        <v>46</v>
      </c>
      <c r="H195" t="str">
        <f t="shared" si="19"/>
        <v>Chennai Super Kings</v>
      </c>
      <c r="I195" t="s">
        <v>144</v>
      </c>
      <c r="J195" t="str">
        <f t="shared" si="20"/>
        <v>Sheikh Zayed Stadium</v>
      </c>
      <c r="K195" t="s">
        <v>46</v>
      </c>
      <c r="L195" t="str">
        <f t="shared" si="21"/>
        <v>Chennai Super Kings</v>
      </c>
      <c r="M195" t="s">
        <v>28</v>
      </c>
      <c r="N195" t="s">
        <v>22</v>
      </c>
      <c r="O195" t="s">
        <v>46</v>
      </c>
      <c r="P195" t="str">
        <f t="shared" si="22"/>
        <v>Chennai Super Kings</v>
      </c>
      <c r="Q195" t="str">
        <f>IF(Table1[[#This Row],[TossWinner]]=Table1[[#This Row],[WinningTeam]],"Yes","No")</f>
        <v>Yes</v>
      </c>
      <c r="R195" t="s">
        <v>23</v>
      </c>
      <c r="S195">
        <v>5</v>
      </c>
      <c r="T195" t="str">
        <f t="shared" ref="T195:T258" si="23">CONCATENATE("Won By"," ",S195," ",R195)</f>
        <v>Won By 5 Wickets</v>
      </c>
      <c r="U195" t="s">
        <v>24</v>
      </c>
      <c r="V195" t="s">
        <v>157</v>
      </c>
      <c r="W195">
        <f>IF(Table1[[#This Row],[WonBy]]="Wickets",Table1[[#This Row],[Margin]],0)</f>
        <v>5</v>
      </c>
    </row>
    <row r="196" spans="1:23" x14ac:dyDescent="0.25">
      <c r="A196">
        <v>1181768</v>
      </c>
      <c r="B196" t="s">
        <v>158</v>
      </c>
      <c r="C196" s="1">
        <v>43597</v>
      </c>
      <c r="D196">
        <v>2019</v>
      </c>
      <c r="E196" t="s">
        <v>44</v>
      </c>
      <c r="F196" t="str">
        <f t="shared" si="18"/>
        <v>Mumbai Indians</v>
      </c>
      <c r="G196" t="s">
        <v>46</v>
      </c>
      <c r="H196" t="str">
        <f t="shared" si="19"/>
        <v>Chennai Super Kings</v>
      </c>
      <c r="I196" t="s">
        <v>159</v>
      </c>
      <c r="J196" t="str">
        <f t="shared" si="20"/>
        <v>Rajiv Gandhi International Stadium, Uppal</v>
      </c>
      <c r="K196" t="s">
        <v>44</v>
      </c>
      <c r="L196" t="str">
        <f t="shared" si="21"/>
        <v>Mumbai Indians</v>
      </c>
      <c r="M196" t="s">
        <v>21</v>
      </c>
      <c r="N196" t="s">
        <v>22</v>
      </c>
      <c r="O196" t="s">
        <v>44</v>
      </c>
      <c r="P196" t="str">
        <f t="shared" si="22"/>
        <v>Mumbai Indians</v>
      </c>
      <c r="Q196" t="str">
        <f>IF(Table1[[#This Row],[TossWinner]]=Table1[[#This Row],[WinningTeam]],"Yes","No")</f>
        <v>Yes</v>
      </c>
      <c r="R196" t="s">
        <v>34</v>
      </c>
      <c r="S196">
        <v>1</v>
      </c>
      <c r="T196" t="str">
        <f t="shared" si="23"/>
        <v>Won By 1 Runs</v>
      </c>
      <c r="U196" t="s">
        <v>24</v>
      </c>
      <c r="V196" t="s">
        <v>45</v>
      </c>
      <c r="W196">
        <f>IF(Table1[[#This Row],[WonBy]]="Wickets",Table1[[#This Row],[Margin]],0)</f>
        <v>0</v>
      </c>
    </row>
    <row r="197" spans="1:23" x14ac:dyDescent="0.25">
      <c r="A197">
        <v>1181767</v>
      </c>
      <c r="B197" t="s">
        <v>160</v>
      </c>
      <c r="C197" s="1">
        <v>43595</v>
      </c>
      <c r="D197">
        <v>2019</v>
      </c>
      <c r="E197" t="s">
        <v>43</v>
      </c>
      <c r="F197" t="str">
        <f t="shared" si="18"/>
        <v>Delhi Capitals</v>
      </c>
      <c r="G197" t="s">
        <v>46</v>
      </c>
      <c r="H197" t="str">
        <f t="shared" si="19"/>
        <v>Chennai Super Kings</v>
      </c>
      <c r="I197" t="s">
        <v>162</v>
      </c>
      <c r="J197" t="str">
        <f t="shared" si="20"/>
        <v>Dr. Y.S. Rajasekhara Reddy ACA-VDCA Cricket Stadium</v>
      </c>
      <c r="K197" t="s">
        <v>46</v>
      </c>
      <c r="L197" t="str">
        <f t="shared" si="21"/>
        <v>Chennai Super Kings</v>
      </c>
      <c r="M197" t="s">
        <v>28</v>
      </c>
      <c r="N197" t="s">
        <v>22</v>
      </c>
      <c r="O197" t="s">
        <v>46</v>
      </c>
      <c r="P197" t="str">
        <f t="shared" si="22"/>
        <v>Chennai Super Kings</v>
      </c>
      <c r="Q197" t="str">
        <f>IF(Table1[[#This Row],[TossWinner]]=Table1[[#This Row],[WinningTeam]],"Yes","No")</f>
        <v>Yes</v>
      </c>
      <c r="R197" t="s">
        <v>23</v>
      </c>
      <c r="S197">
        <v>6</v>
      </c>
      <c r="T197" t="str">
        <f t="shared" si="23"/>
        <v>Won By 6 Wickets</v>
      </c>
      <c r="U197" t="s">
        <v>24</v>
      </c>
      <c r="V197" t="s">
        <v>87</v>
      </c>
      <c r="W197">
        <f>IF(Table1[[#This Row],[WonBy]]="Wickets",Table1[[#This Row],[Margin]],0)</f>
        <v>6</v>
      </c>
    </row>
    <row r="198" spans="1:23" x14ac:dyDescent="0.25">
      <c r="A198">
        <v>1181766</v>
      </c>
      <c r="B198" t="s">
        <v>160</v>
      </c>
      <c r="C198" s="1">
        <v>43593</v>
      </c>
      <c r="D198">
        <v>2019</v>
      </c>
      <c r="E198" t="s">
        <v>39</v>
      </c>
      <c r="F198" t="str">
        <f t="shared" si="18"/>
        <v>Sunrisers Hyderabad</v>
      </c>
      <c r="G198" t="s">
        <v>43</v>
      </c>
      <c r="H198" t="str">
        <f t="shared" si="19"/>
        <v>Delhi Capitals</v>
      </c>
      <c r="I198" t="s">
        <v>162</v>
      </c>
      <c r="J198" t="str">
        <f t="shared" si="20"/>
        <v>Dr. Y.S. Rajasekhara Reddy ACA-VDCA Cricket Stadium</v>
      </c>
      <c r="K198" t="s">
        <v>43</v>
      </c>
      <c r="L198" t="str">
        <f t="shared" si="21"/>
        <v>Delhi Capitals</v>
      </c>
      <c r="M198" t="s">
        <v>28</v>
      </c>
      <c r="N198" t="s">
        <v>22</v>
      </c>
      <c r="O198" t="s">
        <v>43</v>
      </c>
      <c r="P198" t="str">
        <f t="shared" si="22"/>
        <v>Delhi Capitals</v>
      </c>
      <c r="Q198" t="str">
        <f>IF(Table1[[#This Row],[TossWinner]]=Table1[[#This Row],[WinningTeam]],"Yes","No")</f>
        <v>Yes</v>
      </c>
      <c r="R198" t="s">
        <v>23</v>
      </c>
      <c r="S198">
        <v>2</v>
      </c>
      <c r="T198" t="str">
        <f t="shared" si="23"/>
        <v>Won By 2 Wickets</v>
      </c>
      <c r="U198" t="s">
        <v>24</v>
      </c>
      <c r="V198" t="s">
        <v>163</v>
      </c>
      <c r="W198">
        <f>IF(Table1[[#This Row],[WonBy]]="Wickets",Table1[[#This Row],[Margin]],0)</f>
        <v>2</v>
      </c>
    </row>
    <row r="199" spans="1:23" x14ac:dyDescent="0.25">
      <c r="A199">
        <v>1181764</v>
      </c>
      <c r="B199" t="s">
        <v>132</v>
      </c>
      <c r="C199" s="1">
        <v>43592</v>
      </c>
      <c r="D199">
        <v>2019</v>
      </c>
      <c r="E199" t="s">
        <v>46</v>
      </c>
      <c r="F199" t="str">
        <f t="shared" si="18"/>
        <v>Chennai Super Kings</v>
      </c>
      <c r="G199" t="s">
        <v>44</v>
      </c>
      <c r="H199" t="str">
        <f t="shared" si="19"/>
        <v>Mumbai Indians</v>
      </c>
      <c r="I199" t="s">
        <v>164</v>
      </c>
      <c r="J199" t="str">
        <f t="shared" si="20"/>
        <v>MA Chidambaram Stadium, Chepauk, Chennai</v>
      </c>
      <c r="K199" t="s">
        <v>46</v>
      </c>
      <c r="L199" t="str">
        <f t="shared" si="21"/>
        <v>Chennai Super Kings</v>
      </c>
      <c r="M199" t="s">
        <v>21</v>
      </c>
      <c r="N199" t="s">
        <v>22</v>
      </c>
      <c r="O199" t="s">
        <v>44</v>
      </c>
      <c r="P199" t="str">
        <f t="shared" si="22"/>
        <v>Mumbai Indians</v>
      </c>
      <c r="Q199" t="str">
        <f>IF(Table1[[#This Row],[TossWinner]]=Table1[[#This Row],[WinningTeam]],"Yes","No")</f>
        <v>No</v>
      </c>
      <c r="R199" t="s">
        <v>23</v>
      </c>
      <c r="S199">
        <v>6</v>
      </c>
      <c r="T199" t="str">
        <f t="shared" si="23"/>
        <v>Won By 6 Wickets</v>
      </c>
      <c r="U199" t="s">
        <v>24</v>
      </c>
      <c r="V199" t="s">
        <v>76</v>
      </c>
      <c r="W199">
        <f>IF(Table1[[#This Row],[WonBy]]="Wickets",Table1[[#This Row],[Margin]],0)</f>
        <v>6</v>
      </c>
    </row>
    <row r="200" spans="1:23" x14ac:dyDescent="0.25">
      <c r="A200">
        <v>1178430</v>
      </c>
      <c r="B200" t="s">
        <v>165</v>
      </c>
      <c r="C200" s="1">
        <v>43590</v>
      </c>
      <c r="D200">
        <v>2019</v>
      </c>
      <c r="E200" t="s">
        <v>46</v>
      </c>
      <c r="F200" t="str">
        <f t="shared" si="18"/>
        <v>Chennai Super Kings</v>
      </c>
      <c r="G200" t="s">
        <v>147</v>
      </c>
      <c r="H200" t="str">
        <f t="shared" si="19"/>
        <v>Punjab Kings</v>
      </c>
      <c r="I200" t="s">
        <v>166</v>
      </c>
      <c r="J200" t="str">
        <f t="shared" si="20"/>
        <v>Punjab Cricket Association IS Bindra Stadium, Mohali</v>
      </c>
      <c r="K200" t="s">
        <v>147</v>
      </c>
      <c r="L200" t="str">
        <f t="shared" si="21"/>
        <v>Punjab Kings</v>
      </c>
      <c r="M200" t="s">
        <v>28</v>
      </c>
      <c r="N200" t="s">
        <v>22</v>
      </c>
      <c r="O200" t="s">
        <v>147</v>
      </c>
      <c r="P200" t="str">
        <f t="shared" si="22"/>
        <v>Kings XI Punjab</v>
      </c>
      <c r="Q200" t="str">
        <f>IF(Table1[[#This Row],[TossWinner]]=Table1[[#This Row],[WinningTeam]],"Yes","No")</f>
        <v>Yes</v>
      </c>
      <c r="R200" t="s">
        <v>23</v>
      </c>
      <c r="S200">
        <v>6</v>
      </c>
      <c r="T200" t="str">
        <f t="shared" si="23"/>
        <v>Won By 6 Wickets</v>
      </c>
      <c r="U200" t="s">
        <v>24</v>
      </c>
      <c r="V200" t="s">
        <v>83</v>
      </c>
      <c r="W200">
        <f>IF(Table1[[#This Row],[WonBy]]="Wickets",Table1[[#This Row],[Margin]],0)</f>
        <v>6</v>
      </c>
    </row>
    <row r="201" spans="1:23" x14ac:dyDescent="0.25">
      <c r="A201">
        <v>1178431</v>
      </c>
      <c r="B201" t="s">
        <v>38</v>
      </c>
      <c r="C201" s="1">
        <v>43590</v>
      </c>
      <c r="D201">
        <v>2019</v>
      </c>
      <c r="E201" t="s">
        <v>51</v>
      </c>
      <c r="F201" t="str">
        <f t="shared" si="18"/>
        <v>Kolkata Knight Riders</v>
      </c>
      <c r="G201" t="s">
        <v>44</v>
      </c>
      <c r="H201" t="str">
        <f t="shared" si="19"/>
        <v>Mumbai Indians</v>
      </c>
      <c r="I201" t="s">
        <v>167</v>
      </c>
      <c r="J201" t="str">
        <f t="shared" si="20"/>
        <v>Wankhede Stadium, Mumbai</v>
      </c>
      <c r="K201" t="s">
        <v>44</v>
      </c>
      <c r="L201" t="str">
        <f t="shared" si="21"/>
        <v>Mumbai Indians</v>
      </c>
      <c r="M201" t="s">
        <v>28</v>
      </c>
      <c r="N201" t="s">
        <v>22</v>
      </c>
      <c r="O201" t="s">
        <v>44</v>
      </c>
      <c r="P201" t="str">
        <f t="shared" si="22"/>
        <v>Mumbai Indians</v>
      </c>
      <c r="Q201" t="str">
        <f>IF(Table1[[#This Row],[TossWinner]]=Table1[[#This Row],[WinningTeam]],"Yes","No")</f>
        <v>Yes</v>
      </c>
      <c r="R201" t="s">
        <v>23</v>
      </c>
      <c r="S201">
        <v>9</v>
      </c>
      <c r="T201" t="str">
        <f t="shared" si="23"/>
        <v>Won By 9 Wickets</v>
      </c>
      <c r="U201" t="s">
        <v>24</v>
      </c>
      <c r="V201" t="s">
        <v>25</v>
      </c>
      <c r="W201">
        <f>IF(Table1[[#This Row],[WonBy]]="Wickets",Table1[[#This Row],[Margin]],0)</f>
        <v>9</v>
      </c>
    </row>
    <row r="202" spans="1:23" x14ac:dyDescent="0.25">
      <c r="A202">
        <v>1178429</v>
      </c>
      <c r="B202" t="s">
        <v>168</v>
      </c>
      <c r="C202" s="1">
        <v>43589</v>
      </c>
      <c r="D202">
        <v>2019</v>
      </c>
      <c r="E202" t="s">
        <v>39</v>
      </c>
      <c r="F202" t="str">
        <f t="shared" si="18"/>
        <v>Sunrisers Hyderabad</v>
      </c>
      <c r="G202" t="s">
        <v>27</v>
      </c>
      <c r="H202" t="str">
        <f t="shared" si="19"/>
        <v>Royal Challengers Bangalore</v>
      </c>
      <c r="I202" t="s">
        <v>169</v>
      </c>
      <c r="J202" t="str">
        <f t="shared" si="20"/>
        <v>M.Chinnaswamy Stadium</v>
      </c>
      <c r="K202" t="s">
        <v>27</v>
      </c>
      <c r="L202" t="str">
        <f t="shared" si="21"/>
        <v>Royal Challengers Bangalore</v>
      </c>
      <c r="M202" t="s">
        <v>28</v>
      </c>
      <c r="N202" t="s">
        <v>22</v>
      </c>
      <c r="O202" t="s">
        <v>27</v>
      </c>
      <c r="P202" t="str">
        <f t="shared" si="22"/>
        <v>Royal Challengers Bangalore</v>
      </c>
      <c r="Q202" t="str">
        <f>IF(Table1[[#This Row],[TossWinner]]=Table1[[#This Row],[WinningTeam]],"Yes","No")</f>
        <v>Yes</v>
      </c>
      <c r="R202" t="s">
        <v>23</v>
      </c>
      <c r="S202">
        <v>4</v>
      </c>
      <c r="T202" t="str">
        <f t="shared" si="23"/>
        <v>Won By 4 Wickets</v>
      </c>
      <c r="U202" t="s">
        <v>24</v>
      </c>
      <c r="V202" t="s">
        <v>170</v>
      </c>
      <c r="W202">
        <f>IF(Table1[[#This Row],[WonBy]]="Wickets",Table1[[#This Row],[Margin]],0)</f>
        <v>4</v>
      </c>
    </row>
    <row r="203" spans="1:23" x14ac:dyDescent="0.25">
      <c r="A203">
        <v>1178428</v>
      </c>
      <c r="B203" t="s">
        <v>127</v>
      </c>
      <c r="C203" s="1">
        <v>43589</v>
      </c>
      <c r="D203">
        <v>2019</v>
      </c>
      <c r="E203" t="s">
        <v>18</v>
      </c>
      <c r="F203" t="str">
        <f t="shared" si="18"/>
        <v>Rajasthan Royals</v>
      </c>
      <c r="G203" t="s">
        <v>43</v>
      </c>
      <c r="H203" t="str">
        <f t="shared" si="19"/>
        <v>Delhi Capitals</v>
      </c>
      <c r="I203" t="s">
        <v>171</v>
      </c>
      <c r="J203" t="str">
        <f t="shared" si="20"/>
        <v>Arun Jaitley Stadium, Delhi</v>
      </c>
      <c r="K203" t="s">
        <v>18</v>
      </c>
      <c r="L203" t="str">
        <f t="shared" si="21"/>
        <v>Rajasthan Royals</v>
      </c>
      <c r="M203" t="s">
        <v>21</v>
      </c>
      <c r="N203" t="s">
        <v>22</v>
      </c>
      <c r="O203" t="s">
        <v>43</v>
      </c>
      <c r="P203" t="str">
        <f t="shared" si="22"/>
        <v>Delhi Capitals</v>
      </c>
      <c r="Q203" t="str">
        <f>IF(Table1[[#This Row],[TossWinner]]=Table1[[#This Row],[WinningTeam]],"Yes","No")</f>
        <v>No</v>
      </c>
      <c r="R203" t="s">
        <v>23</v>
      </c>
      <c r="S203">
        <v>5</v>
      </c>
      <c r="T203" t="str">
        <f t="shared" si="23"/>
        <v>Won By 5 Wickets</v>
      </c>
      <c r="U203" t="s">
        <v>24</v>
      </c>
      <c r="V203" t="s">
        <v>137</v>
      </c>
      <c r="W203">
        <f>IF(Table1[[#This Row],[WonBy]]="Wickets",Table1[[#This Row],[Margin]],0)</f>
        <v>5</v>
      </c>
    </row>
    <row r="204" spans="1:23" x14ac:dyDescent="0.25">
      <c r="A204">
        <v>1178427</v>
      </c>
      <c r="B204" t="s">
        <v>165</v>
      </c>
      <c r="C204" s="1">
        <v>43588</v>
      </c>
      <c r="D204">
        <v>2019</v>
      </c>
      <c r="E204" t="s">
        <v>147</v>
      </c>
      <c r="F204" t="str">
        <f t="shared" si="18"/>
        <v>Punjab Kings</v>
      </c>
      <c r="G204" t="s">
        <v>51</v>
      </c>
      <c r="H204" t="str">
        <f t="shared" si="19"/>
        <v>Kolkata Knight Riders</v>
      </c>
      <c r="I204" t="s">
        <v>166</v>
      </c>
      <c r="J204" t="str">
        <f t="shared" si="20"/>
        <v>Punjab Cricket Association IS Bindra Stadium, Mohali</v>
      </c>
      <c r="K204" t="s">
        <v>51</v>
      </c>
      <c r="L204" t="str">
        <f t="shared" si="21"/>
        <v>Kolkata Knight Riders</v>
      </c>
      <c r="M204" t="s">
        <v>28</v>
      </c>
      <c r="N204" t="s">
        <v>22</v>
      </c>
      <c r="O204" t="s">
        <v>51</v>
      </c>
      <c r="P204" t="str">
        <f t="shared" si="22"/>
        <v>Kolkata Knight Riders</v>
      </c>
      <c r="Q204" t="str">
        <f>IF(Table1[[#This Row],[TossWinner]]=Table1[[#This Row],[WinningTeam]],"Yes","No")</f>
        <v>Yes</v>
      </c>
      <c r="R204" t="s">
        <v>23</v>
      </c>
      <c r="S204">
        <v>7</v>
      </c>
      <c r="T204" t="str">
        <f t="shared" si="23"/>
        <v>Won By 7 Wickets</v>
      </c>
      <c r="U204" t="s">
        <v>24</v>
      </c>
      <c r="V204" t="s">
        <v>64</v>
      </c>
      <c r="W204">
        <f>IF(Table1[[#This Row],[WonBy]]="Wickets",Table1[[#This Row],[Margin]],0)</f>
        <v>7</v>
      </c>
    </row>
    <row r="205" spans="1:23" x14ac:dyDescent="0.25">
      <c r="A205">
        <v>1178426</v>
      </c>
      <c r="B205" t="s">
        <v>38</v>
      </c>
      <c r="C205" s="1">
        <v>43587</v>
      </c>
      <c r="D205">
        <v>2019</v>
      </c>
      <c r="E205" t="s">
        <v>44</v>
      </c>
      <c r="F205" t="str">
        <f t="shared" si="18"/>
        <v>Mumbai Indians</v>
      </c>
      <c r="G205" t="s">
        <v>39</v>
      </c>
      <c r="H205" t="str">
        <f t="shared" si="19"/>
        <v>Sunrisers Hyderabad</v>
      </c>
      <c r="I205" t="s">
        <v>167</v>
      </c>
      <c r="J205" t="str">
        <f t="shared" si="20"/>
        <v>Wankhede Stadium, Mumbai</v>
      </c>
      <c r="K205" t="s">
        <v>44</v>
      </c>
      <c r="L205" t="str">
        <f t="shared" si="21"/>
        <v>Mumbai Indians</v>
      </c>
      <c r="M205" t="s">
        <v>21</v>
      </c>
      <c r="N205" t="s">
        <v>134</v>
      </c>
      <c r="O205" t="s">
        <v>44</v>
      </c>
      <c r="P205" t="str">
        <f t="shared" si="22"/>
        <v>Mumbai Indians</v>
      </c>
      <c r="Q205" t="str">
        <f>IF(Table1[[#This Row],[TossWinner]]=Table1[[#This Row],[WinningTeam]],"Yes","No")</f>
        <v>Yes</v>
      </c>
      <c r="R205" t="s">
        <v>10</v>
      </c>
      <c r="S205" t="s">
        <v>24</v>
      </c>
      <c r="T205" t="str">
        <f t="shared" si="23"/>
        <v>Won By NA SuperOver</v>
      </c>
      <c r="U205" t="s">
        <v>24</v>
      </c>
      <c r="V205" t="s">
        <v>45</v>
      </c>
      <c r="W205">
        <f>IF(Table1[[#This Row],[WonBy]]="Wickets",Table1[[#This Row],[Margin]],0)</f>
        <v>0</v>
      </c>
    </row>
    <row r="206" spans="1:23" x14ac:dyDescent="0.25">
      <c r="A206">
        <v>1178425</v>
      </c>
      <c r="B206" t="s">
        <v>132</v>
      </c>
      <c r="C206" s="1">
        <v>43586</v>
      </c>
      <c r="D206">
        <v>2019</v>
      </c>
      <c r="E206" t="s">
        <v>46</v>
      </c>
      <c r="F206" t="str">
        <f t="shared" si="18"/>
        <v>Chennai Super Kings</v>
      </c>
      <c r="G206" t="s">
        <v>43</v>
      </c>
      <c r="H206" t="str">
        <f t="shared" si="19"/>
        <v>Delhi Capitals</v>
      </c>
      <c r="I206" t="s">
        <v>164</v>
      </c>
      <c r="J206" t="str">
        <f t="shared" si="20"/>
        <v>MA Chidambaram Stadium, Chepauk, Chennai</v>
      </c>
      <c r="K206" t="s">
        <v>43</v>
      </c>
      <c r="L206" t="str">
        <f t="shared" si="21"/>
        <v>Delhi Capitals</v>
      </c>
      <c r="M206" t="s">
        <v>28</v>
      </c>
      <c r="N206" t="s">
        <v>22</v>
      </c>
      <c r="O206" t="s">
        <v>46</v>
      </c>
      <c r="P206" t="str">
        <f t="shared" si="22"/>
        <v>Chennai Super Kings</v>
      </c>
      <c r="Q206" t="str">
        <f>IF(Table1[[#This Row],[TossWinner]]=Table1[[#This Row],[WinningTeam]],"Yes","No")</f>
        <v>No</v>
      </c>
      <c r="R206" t="s">
        <v>34</v>
      </c>
      <c r="S206">
        <v>80</v>
      </c>
      <c r="T206" t="str">
        <f t="shared" si="23"/>
        <v>Won By 80 Runs</v>
      </c>
      <c r="U206" t="s">
        <v>24</v>
      </c>
      <c r="V206" t="s">
        <v>172</v>
      </c>
      <c r="W206">
        <f>IF(Table1[[#This Row],[WonBy]]="Wickets",Table1[[#This Row],[Margin]],0)</f>
        <v>0</v>
      </c>
    </row>
    <row r="207" spans="1:23" x14ac:dyDescent="0.25">
      <c r="A207">
        <v>1178424</v>
      </c>
      <c r="B207" t="s">
        <v>168</v>
      </c>
      <c r="C207" s="1">
        <v>43585</v>
      </c>
      <c r="D207">
        <v>2019</v>
      </c>
      <c r="E207" t="s">
        <v>27</v>
      </c>
      <c r="F207" t="str">
        <f t="shared" si="18"/>
        <v>Royal Challengers Bangalore</v>
      </c>
      <c r="G207" t="s">
        <v>18</v>
      </c>
      <c r="H207" t="str">
        <f t="shared" si="19"/>
        <v>Rajasthan Royals</v>
      </c>
      <c r="I207" t="s">
        <v>169</v>
      </c>
      <c r="J207" t="str">
        <f t="shared" si="20"/>
        <v>M.Chinnaswamy Stadium</v>
      </c>
      <c r="K207" t="s">
        <v>18</v>
      </c>
      <c r="L207" t="str">
        <f t="shared" si="21"/>
        <v>Rajasthan Royals</v>
      </c>
      <c r="M207" t="s">
        <v>28</v>
      </c>
      <c r="N207" t="s">
        <v>24</v>
      </c>
      <c r="O207" t="s">
        <v>24</v>
      </c>
      <c r="P207" t="str">
        <f t="shared" si="22"/>
        <v>NA</v>
      </c>
      <c r="Q207" t="str">
        <f>IF(Table1[[#This Row],[TossWinner]]=Table1[[#This Row],[WinningTeam]],"Yes","No")</f>
        <v>No</v>
      </c>
      <c r="R207" t="s">
        <v>173</v>
      </c>
      <c r="S207" t="s">
        <v>24</v>
      </c>
      <c r="T207" t="str">
        <f t="shared" si="23"/>
        <v>Won By NA NoResults</v>
      </c>
      <c r="U207" t="s">
        <v>24</v>
      </c>
      <c r="V207" t="s">
        <v>24</v>
      </c>
      <c r="W207">
        <f>IF(Table1[[#This Row],[WonBy]]="Wickets",Table1[[#This Row],[Margin]],0)</f>
        <v>0</v>
      </c>
    </row>
    <row r="208" spans="1:23" x14ac:dyDescent="0.25">
      <c r="A208">
        <v>1178423</v>
      </c>
      <c r="B208" t="s">
        <v>158</v>
      </c>
      <c r="C208" s="1">
        <v>43584</v>
      </c>
      <c r="D208">
        <v>2019</v>
      </c>
      <c r="E208" t="s">
        <v>39</v>
      </c>
      <c r="F208" t="str">
        <f t="shared" si="18"/>
        <v>Sunrisers Hyderabad</v>
      </c>
      <c r="G208" t="s">
        <v>147</v>
      </c>
      <c r="H208" t="str">
        <f t="shared" si="19"/>
        <v>Punjab Kings</v>
      </c>
      <c r="I208" t="s">
        <v>159</v>
      </c>
      <c r="J208" t="str">
        <f t="shared" si="20"/>
        <v>Rajiv Gandhi International Stadium, Uppal</v>
      </c>
      <c r="K208" t="s">
        <v>147</v>
      </c>
      <c r="L208" t="str">
        <f t="shared" si="21"/>
        <v>Punjab Kings</v>
      </c>
      <c r="M208" t="s">
        <v>28</v>
      </c>
      <c r="N208" t="s">
        <v>22</v>
      </c>
      <c r="O208" t="s">
        <v>39</v>
      </c>
      <c r="P208" t="str">
        <f t="shared" si="22"/>
        <v>Sunrisers Hyderabad</v>
      </c>
      <c r="Q208" t="str">
        <f>IF(Table1[[#This Row],[TossWinner]]=Table1[[#This Row],[WinningTeam]],"Yes","No")</f>
        <v>No</v>
      </c>
      <c r="R208" t="s">
        <v>34</v>
      </c>
      <c r="S208">
        <v>45</v>
      </c>
      <c r="T208" t="str">
        <f t="shared" si="23"/>
        <v>Won By 45 Runs</v>
      </c>
      <c r="U208" t="s">
        <v>24</v>
      </c>
      <c r="V208" t="s">
        <v>70</v>
      </c>
      <c r="W208">
        <f>IF(Table1[[#This Row],[WonBy]]="Wickets",Table1[[#This Row],[Margin]],0)</f>
        <v>0</v>
      </c>
    </row>
    <row r="209" spans="1:23" x14ac:dyDescent="0.25">
      <c r="A209">
        <v>1178422</v>
      </c>
      <c r="B209" t="s">
        <v>30</v>
      </c>
      <c r="C209" s="1">
        <v>43583</v>
      </c>
      <c r="D209">
        <v>2019</v>
      </c>
      <c r="E209" t="s">
        <v>51</v>
      </c>
      <c r="F209" t="str">
        <f t="shared" si="18"/>
        <v>Kolkata Knight Riders</v>
      </c>
      <c r="G209" t="s">
        <v>44</v>
      </c>
      <c r="H209" t="str">
        <f t="shared" si="19"/>
        <v>Mumbai Indians</v>
      </c>
      <c r="I209" t="s">
        <v>174</v>
      </c>
      <c r="J209" t="str">
        <f t="shared" si="20"/>
        <v>Eden Gardens, Kolkata</v>
      </c>
      <c r="K209" t="s">
        <v>44</v>
      </c>
      <c r="L209" t="str">
        <f t="shared" si="21"/>
        <v>Mumbai Indians</v>
      </c>
      <c r="M209" t="s">
        <v>28</v>
      </c>
      <c r="N209" t="s">
        <v>22</v>
      </c>
      <c r="O209" t="s">
        <v>51</v>
      </c>
      <c r="P209" t="str">
        <f t="shared" si="22"/>
        <v>Kolkata Knight Riders</v>
      </c>
      <c r="Q209" t="str">
        <f>IF(Table1[[#This Row],[TossWinner]]=Table1[[#This Row],[WinningTeam]],"Yes","No")</f>
        <v>No</v>
      </c>
      <c r="R209" t="s">
        <v>34</v>
      </c>
      <c r="S209">
        <v>34</v>
      </c>
      <c r="T209" t="str">
        <f t="shared" si="23"/>
        <v>Won By 34 Runs</v>
      </c>
      <c r="U209" t="s">
        <v>24</v>
      </c>
      <c r="V209" t="s">
        <v>60</v>
      </c>
      <c r="W209">
        <f>IF(Table1[[#This Row],[WonBy]]="Wickets",Table1[[#This Row],[Margin]],0)</f>
        <v>0</v>
      </c>
    </row>
    <row r="210" spans="1:23" x14ac:dyDescent="0.25">
      <c r="A210">
        <v>1178421</v>
      </c>
      <c r="B210" t="s">
        <v>127</v>
      </c>
      <c r="C210" s="1">
        <v>43583</v>
      </c>
      <c r="D210">
        <v>2019</v>
      </c>
      <c r="E210" t="s">
        <v>43</v>
      </c>
      <c r="F210" t="str">
        <f t="shared" si="18"/>
        <v>Delhi Capitals</v>
      </c>
      <c r="G210" t="s">
        <v>27</v>
      </c>
      <c r="H210" t="str">
        <f t="shared" si="19"/>
        <v>Royal Challengers Bangalore</v>
      </c>
      <c r="I210" t="s">
        <v>171</v>
      </c>
      <c r="J210" t="str">
        <f t="shared" si="20"/>
        <v>Arun Jaitley Stadium, Delhi</v>
      </c>
      <c r="K210" t="s">
        <v>43</v>
      </c>
      <c r="L210" t="str">
        <f t="shared" si="21"/>
        <v>Delhi Capitals</v>
      </c>
      <c r="M210" t="s">
        <v>21</v>
      </c>
      <c r="N210" t="s">
        <v>22</v>
      </c>
      <c r="O210" t="s">
        <v>43</v>
      </c>
      <c r="P210" t="str">
        <f t="shared" si="22"/>
        <v>Delhi Capitals</v>
      </c>
      <c r="Q210" t="str">
        <f>IF(Table1[[#This Row],[TossWinner]]=Table1[[#This Row],[WinningTeam]],"Yes","No")</f>
        <v>Yes</v>
      </c>
      <c r="R210" t="s">
        <v>34</v>
      </c>
      <c r="S210">
        <v>16</v>
      </c>
      <c r="T210" t="str">
        <f t="shared" si="23"/>
        <v>Won By 16 Runs</v>
      </c>
      <c r="U210" t="s">
        <v>24</v>
      </c>
      <c r="V210" t="s">
        <v>82</v>
      </c>
      <c r="W210">
        <f>IF(Table1[[#This Row],[WonBy]]="Wickets",Table1[[#This Row],[Margin]],0)</f>
        <v>0</v>
      </c>
    </row>
    <row r="211" spans="1:23" x14ac:dyDescent="0.25">
      <c r="A211">
        <v>1178420</v>
      </c>
      <c r="B211" t="s">
        <v>175</v>
      </c>
      <c r="C211" s="1">
        <v>43582</v>
      </c>
      <c r="D211">
        <v>2019</v>
      </c>
      <c r="E211" t="s">
        <v>39</v>
      </c>
      <c r="F211" t="str">
        <f t="shared" si="18"/>
        <v>Sunrisers Hyderabad</v>
      </c>
      <c r="G211" t="s">
        <v>18</v>
      </c>
      <c r="H211" t="str">
        <f t="shared" si="19"/>
        <v>Rajasthan Royals</v>
      </c>
      <c r="I211" t="s">
        <v>176</v>
      </c>
      <c r="J211" t="str">
        <f t="shared" si="20"/>
        <v>Sawai Mansingh Stadium</v>
      </c>
      <c r="K211" t="s">
        <v>18</v>
      </c>
      <c r="L211" t="str">
        <f t="shared" si="21"/>
        <v>Rajasthan Royals</v>
      </c>
      <c r="M211" t="s">
        <v>28</v>
      </c>
      <c r="N211" t="s">
        <v>22</v>
      </c>
      <c r="O211" t="s">
        <v>18</v>
      </c>
      <c r="P211" t="str">
        <f t="shared" si="22"/>
        <v>Rajasthan Royals</v>
      </c>
      <c r="Q211" t="str">
        <f>IF(Table1[[#This Row],[TossWinner]]=Table1[[#This Row],[WinningTeam]],"Yes","No")</f>
        <v>Yes</v>
      </c>
      <c r="R211" t="s">
        <v>23</v>
      </c>
      <c r="S211">
        <v>7</v>
      </c>
      <c r="T211" t="str">
        <f t="shared" si="23"/>
        <v>Won By 7 Wickets</v>
      </c>
      <c r="U211" t="s">
        <v>24</v>
      </c>
      <c r="V211" t="s">
        <v>140</v>
      </c>
      <c r="W211">
        <f>IF(Table1[[#This Row],[WonBy]]="Wickets",Table1[[#This Row],[Margin]],0)</f>
        <v>7</v>
      </c>
    </row>
    <row r="212" spans="1:23" x14ac:dyDescent="0.25">
      <c r="A212">
        <v>1178419</v>
      </c>
      <c r="B212" t="s">
        <v>132</v>
      </c>
      <c r="C212" s="1">
        <v>43581</v>
      </c>
      <c r="D212">
        <v>2019</v>
      </c>
      <c r="E212" t="s">
        <v>44</v>
      </c>
      <c r="F212" t="str">
        <f t="shared" si="18"/>
        <v>Mumbai Indians</v>
      </c>
      <c r="G212" t="s">
        <v>46</v>
      </c>
      <c r="H212" t="str">
        <f t="shared" si="19"/>
        <v>Chennai Super Kings</v>
      </c>
      <c r="I212" t="s">
        <v>164</v>
      </c>
      <c r="J212" t="str">
        <f t="shared" si="20"/>
        <v>MA Chidambaram Stadium, Chepauk, Chennai</v>
      </c>
      <c r="K212" t="s">
        <v>46</v>
      </c>
      <c r="L212" t="str">
        <f t="shared" si="21"/>
        <v>Chennai Super Kings</v>
      </c>
      <c r="M212" t="s">
        <v>28</v>
      </c>
      <c r="N212" t="s">
        <v>22</v>
      </c>
      <c r="O212" t="s">
        <v>44</v>
      </c>
      <c r="P212" t="str">
        <f t="shared" si="22"/>
        <v>Mumbai Indians</v>
      </c>
      <c r="Q212" t="str">
        <f>IF(Table1[[#This Row],[TossWinner]]=Table1[[#This Row],[WinningTeam]],"Yes","No")</f>
        <v>No</v>
      </c>
      <c r="R212" t="s">
        <v>34</v>
      </c>
      <c r="S212">
        <v>46</v>
      </c>
      <c r="T212" t="str">
        <f t="shared" si="23"/>
        <v>Won By 46 Runs</v>
      </c>
      <c r="U212" t="s">
        <v>24</v>
      </c>
      <c r="V212" t="s">
        <v>156</v>
      </c>
      <c r="W212">
        <f>IF(Table1[[#This Row],[WonBy]]="Wickets",Table1[[#This Row],[Margin]],0)</f>
        <v>0</v>
      </c>
    </row>
    <row r="213" spans="1:23" x14ac:dyDescent="0.25">
      <c r="A213">
        <v>1178418</v>
      </c>
      <c r="B213" t="s">
        <v>30</v>
      </c>
      <c r="C213" s="1">
        <v>43580</v>
      </c>
      <c r="D213">
        <v>2019</v>
      </c>
      <c r="E213" t="s">
        <v>51</v>
      </c>
      <c r="F213" t="str">
        <f t="shared" si="18"/>
        <v>Kolkata Knight Riders</v>
      </c>
      <c r="G213" t="s">
        <v>18</v>
      </c>
      <c r="H213" t="str">
        <f t="shared" si="19"/>
        <v>Rajasthan Royals</v>
      </c>
      <c r="I213" t="s">
        <v>174</v>
      </c>
      <c r="J213" t="str">
        <f t="shared" si="20"/>
        <v>Eden Gardens, Kolkata</v>
      </c>
      <c r="K213" t="s">
        <v>18</v>
      </c>
      <c r="L213" t="str">
        <f t="shared" si="21"/>
        <v>Rajasthan Royals</v>
      </c>
      <c r="M213" t="s">
        <v>28</v>
      </c>
      <c r="N213" t="s">
        <v>22</v>
      </c>
      <c r="O213" t="s">
        <v>18</v>
      </c>
      <c r="P213" t="str">
        <f t="shared" si="22"/>
        <v>Rajasthan Royals</v>
      </c>
      <c r="Q213" t="str">
        <f>IF(Table1[[#This Row],[TossWinner]]=Table1[[#This Row],[WinningTeam]],"Yes","No")</f>
        <v>Yes</v>
      </c>
      <c r="R213" t="s">
        <v>23</v>
      </c>
      <c r="S213">
        <v>3</v>
      </c>
      <c r="T213" t="str">
        <f t="shared" si="23"/>
        <v>Won By 3 Wickets</v>
      </c>
      <c r="U213" t="s">
        <v>24</v>
      </c>
      <c r="V213" t="s">
        <v>177</v>
      </c>
      <c r="W213">
        <f>IF(Table1[[#This Row],[WonBy]]="Wickets",Table1[[#This Row],[Margin]],0)</f>
        <v>3</v>
      </c>
    </row>
    <row r="214" spans="1:23" x14ac:dyDescent="0.25">
      <c r="A214">
        <v>1178417</v>
      </c>
      <c r="B214" t="s">
        <v>168</v>
      </c>
      <c r="C214" s="1">
        <v>43579</v>
      </c>
      <c r="D214">
        <v>2019</v>
      </c>
      <c r="E214" t="s">
        <v>27</v>
      </c>
      <c r="F214" t="str">
        <f t="shared" si="18"/>
        <v>Royal Challengers Bangalore</v>
      </c>
      <c r="G214" t="s">
        <v>147</v>
      </c>
      <c r="H214" t="str">
        <f t="shared" si="19"/>
        <v>Punjab Kings</v>
      </c>
      <c r="I214" t="s">
        <v>169</v>
      </c>
      <c r="J214" t="str">
        <f t="shared" si="20"/>
        <v>M.Chinnaswamy Stadium</v>
      </c>
      <c r="K214" t="s">
        <v>147</v>
      </c>
      <c r="L214" t="str">
        <f t="shared" si="21"/>
        <v>Punjab Kings</v>
      </c>
      <c r="M214" t="s">
        <v>28</v>
      </c>
      <c r="N214" t="s">
        <v>22</v>
      </c>
      <c r="O214" t="s">
        <v>27</v>
      </c>
      <c r="P214" t="str">
        <f t="shared" si="22"/>
        <v>Royal Challengers Bangalore</v>
      </c>
      <c r="Q214" t="str">
        <f>IF(Table1[[#This Row],[TossWinner]]=Table1[[#This Row],[WinningTeam]],"Yes","No")</f>
        <v>No</v>
      </c>
      <c r="R214" t="s">
        <v>34</v>
      </c>
      <c r="S214">
        <v>17</v>
      </c>
      <c r="T214" t="str">
        <f t="shared" si="23"/>
        <v>Won By 17 Runs</v>
      </c>
      <c r="U214" t="s">
        <v>24</v>
      </c>
      <c r="V214" t="s">
        <v>130</v>
      </c>
      <c r="W214">
        <f>IF(Table1[[#This Row],[WonBy]]="Wickets",Table1[[#This Row],[Margin]],0)</f>
        <v>0</v>
      </c>
    </row>
    <row r="215" spans="1:23" x14ac:dyDescent="0.25">
      <c r="A215">
        <v>1178416</v>
      </c>
      <c r="B215" t="s">
        <v>132</v>
      </c>
      <c r="C215" s="1">
        <v>43578</v>
      </c>
      <c r="D215">
        <v>2019</v>
      </c>
      <c r="E215" t="s">
        <v>39</v>
      </c>
      <c r="F215" t="str">
        <f t="shared" si="18"/>
        <v>Sunrisers Hyderabad</v>
      </c>
      <c r="G215" t="s">
        <v>46</v>
      </c>
      <c r="H215" t="str">
        <f t="shared" si="19"/>
        <v>Chennai Super Kings</v>
      </c>
      <c r="I215" t="s">
        <v>164</v>
      </c>
      <c r="J215" t="str">
        <f t="shared" si="20"/>
        <v>MA Chidambaram Stadium, Chepauk, Chennai</v>
      </c>
      <c r="K215" t="s">
        <v>46</v>
      </c>
      <c r="L215" t="str">
        <f t="shared" si="21"/>
        <v>Chennai Super Kings</v>
      </c>
      <c r="M215" t="s">
        <v>28</v>
      </c>
      <c r="N215" t="s">
        <v>22</v>
      </c>
      <c r="O215" t="s">
        <v>46</v>
      </c>
      <c r="P215" t="str">
        <f t="shared" si="22"/>
        <v>Chennai Super Kings</v>
      </c>
      <c r="Q215" t="str">
        <f>IF(Table1[[#This Row],[TossWinner]]=Table1[[#This Row],[WinningTeam]],"Yes","No")</f>
        <v>Yes</v>
      </c>
      <c r="R215" t="s">
        <v>23</v>
      </c>
      <c r="S215">
        <v>6</v>
      </c>
      <c r="T215" t="str">
        <f t="shared" si="23"/>
        <v>Won By 6 Wickets</v>
      </c>
      <c r="U215" t="s">
        <v>24</v>
      </c>
      <c r="V215" t="s">
        <v>154</v>
      </c>
      <c r="W215">
        <f>IF(Table1[[#This Row],[WonBy]]="Wickets",Table1[[#This Row],[Margin]],0)</f>
        <v>6</v>
      </c>
    </row>
    <row r="216" spans="1:23" x14ac:dyDescent="0.25">
      <c r="A216">
        <v>1178415</v>
      </c>
      <c r="B216" t="s">
        <v>175</v>
      </c>
      <c r="C216" s="1">
        <v>43577</v>
      </c>
      <c r="D216">
        <v>2019</v>
      </c>
      <c r="E216" t="s">
        <v>18</v>
      </c>
      <c r="F216" t="str">
        <f t="shared" si="18"/>
        <v>Rajasthan Royals</v>
      </c>
      <c r="G216" t="s">
        <v>43</v>
      </c>
      <c r="H216" t="str">
        <f t="shared" si="19"/>
        <v>Delhi Capitals</v>
      </c>
      <c r="I216" t="s">
        <v>176</v>
      </c>
      <c r="J216" t="str">
        <f t="shared" si="20"/>
        <v>Sawai Mansingh Stadium</v>
      </c>
      <c r="K216" t="s">
        <v>43</v>
      </c>
      <c r="L216" t="str">
        <f t="shared" si="21"/>
        <v>Delhi Capitals</v>
      </c>
      <c r="M216" t="s">
        <v>28</v>
      </c>
      <c r="N216" t="s">
        <v>22</v>
      </c>
      <c r="O216" t="s">
        <v>43</v>
      </c>
      <c r="P216" t="str">
        <f t="shared" si="22"/>
        <v>Delhi Capitals</v>
      </c>
      <c r="Q216" t="str">
        <f>IF(Table1[[#This Row],[TossWinner]]=Table1[[#This Row],[WinningTeam]],"Yes","No")</f>
        <v>Yes</v>
      </c>
      <c r="R216" t="s">
        <v>23</v>
      </c>
      <c r="S216">
        <v>6</v>
      </c>
      <c r="T216" t="str">
        <f t="shared" si="23"/>
        <v>Won By 6 Wickets</v>
      </c>
      <c r="U216" t="s">
        <v>24</v>
      </c>
      <c r="V216" t="s">
        <v>163</v>
      </c>
      <c r="W216">
        <f>IF(Table1[[#This Row],[WonBy]]="Wickets",Table1[[#This Row],[Margin]],0)</f>
        <v>6</v>
      </c>
    </row>
    <row r="217" spans="1:23" x14ac:dyDescent="0.25">
      <c r="A217">
        <v>1178413</v>
      </c>
      <c r="B217" t="s">
        <v>158</v>
      </c>
      <c r="C217" s="1">
        <v>43576</v>
      </c>
      <c r="D217">
        <v>2019</v>
      </c>
      <c r="E217" t="s">
        <v>51</v>
      </c>
      <c r="F217" t="str">
        <f t="shared" si="18"/>
        <v>Kolkata Knight Riders</v>
      </c>
      <c r="G217" t="s">
        <v>39</v>
      </c>
      <c r="H217" t="str">
        <f t="shared" si="19"/>
        <v>Sunrisers Hyderabad</v>
      </c>
      <c r="I217" t="s">
        <v>159</v>
      </c>
      <c r="J217" t="str">
        <f t="shared" si="20"/>
        <v>Rajiv Gandhi International Stadium, Uppal</v>
      </c>
      <c r="K217" t="s">
        <v>39</v>
      </c>
      <c r="L217" t="str">
        <f t="shared" si="21"/>
        <v>Sunrisers Hyderabad</v>
      </c>
      <c r="M217" t="s">
        <v>28</v>
      </c>
      <c r="N217" t="s">
        <v>22</v>
      </c>
      <c r="O217" t="s">
        <v>39</v>
      </c>
      <c r="P217" t="str">
        <f t="shared" si="22"/>
        <v>Sunrisers Hyderabad</v>
      </c>
      <c r="Q217" t="str">
        <f>IF(Table1[[#This Row],[TossWinner]]=Table1[[#This Row],[WinningTeam]],"Yes","No")</f>
        <v>Yes</v>
      </c>
      <c r="R217" t="s">
        <v>23</v>
      </c>
      <c r="S217">
        <v>9</v>
      </c>
      <c r="T217" t="str">
        <f t="shared" si="23"/>
        <v>Won By 9 Wickets</v>
      </c>
      <c r="U217" t="s">
        <v>24</v>
      </c>
      <c r="V217" t="s">
        <v>178</v>
      </c>
      <c r="W217">
        <f>IF(Table1[[#This Row],[WonBy]]="Wickets",Table1[[#This Row],[Margin]],0)</f>
        <v>9</v>
      </c>
    </row>
    <row r="218" spans="1:23" x14ac:dyDescent="0.25">
      <c r="A218">
        <v>1178414</v>
      </c>
      <c r="B218" t="s">
        <v>168</v>
      </c>
      <c r="C218" s="1">
        <v>43576</v>
      </c>
      <c r="D218">
        <v>2019</v>
      </c>
      <c r="E218" t="s">
        <v>27</v>
      </c>
      <c r="F218" t="str">
        <f t="shared" si="18"/>
        <v>Royal Challengers Bangalore</v>
      </c>
      <c r="G218" t="s">
        <v>46</v>
      </c>
      <c r="H218" t="str">
        <f t="shared" si="19"/>
        <v>Chennai Super Kings</v>
      </c>
      <c r="I218" t="s">
        <v>169</v>
      </c>
      <c r="J218" t="str">
        <f t="shared" si="20"/>
        <v>M.Chinnaswamy Stadium</v>
      </c>
      <c r="K218" t="s">
        <v>46</v>
      </c>
      <c r="L218" t="str">
        <f t="shared" si="21"/>
        <v>Chennai Super Kings</v>
      </c>
      <c r="M218" t="s">
        <v>28</v>
      </c>
      <c r="N218" t="s">
        <v>22</v>
      </c>
      <c r="O218" t="s">
        <v>27</v>
      </c>
      <c r="P218" t="str">
        <f t="shared" si="22"/>
        <v>Royal Challengers Bangalore</v>
      </c>
      <c r="Q218" t="str">
        <f>IF(Table1[[#This Row],[TossWinner]]=Table1[[#This Row],[WinningTeam]],"Yes","No")</f>
        <v>No</v>
      </c>
      <c r="R218" t="s">
        <v>34</v>
      </c>
      <c r="S218">
        <v>1</v>
      </c>
      <c r="T218" t="str">
        <f t="shared" si="23"/>
        <v>Won By 1 Runs</v>
      </c>
      <c r="U218" t="s">
        <v>24</v>
      </c>
      <c r="V218" t="s">
        <v>179</v>
      </c>
      <c r="W218">
        <f>IF(Table1[[#This Row],[WonBy]]="Wickets",Table1[[#This Row],[Margin]],0)</f>
        <v>0</v>
      </c>
    </row>
    <row r="219" spans="1:23" x14ac:dyDescent="0.25">
      <c r="A219">
        <v>1178412</v>
      </c>
      <c r="B219" t="s">
        <v>127</v>
      </c>
      <c r="C219" s="1">
        <v>43575</v>
      </c>
      <c r="D219">
        <v>2019</v>
      </c>
      <c r="E219" t="s">
        <v>147</v>
      </c>
      <c r="F219" t="str">
        <f t="shared" si="18"/>
        <v>Punjab Kings</v>
      </c>
      <c r="G219" t="s">
        <v>43</v>
      </c>
      <c r="H219" t="str">
        <f t="shared" si="19"/>
        <v>Delhi Capitals</v>
      </c>
      <c r="I219" t="s">
        <v>171</v>
      </c>
      <c r="J219" t="str">
        <f t="shared" si="20"/>
        <v>Arun Jaitley Stadium, Delhi</v>
      </c>
      <c r="K219" t="s">
        <v>43</v>
      </c>
      <c r="L219" t="str">
        <f t="shared" si="21"/>
        <v>Delhi Capitals</v>
      </c>
      <c r="M219" t="s">
        <v>28</v>
      </c>
      <c r="N219" t="s">
        <v>22</v>
      </c>
      <c r="O219" t="s">
        <v>43</v>
      </c>
      <c r="P219" t="str">
        <f t="shared" si="22"/>
        <v>Delhi Capitals</v>
      </c>
      <c r="Q219" t="str">
        <f>IF(Table1[[#This Row],[TossWinner]]=Table1[[#This Row],[WinningTeam]],"Yes","No")</f>
        <v>Yes</v>
      </c>
      <c r="R219" t="s">
        <v>23</v>
      </c>
      <c r="S219">
        <v>5</v>
      </c>
      <c r="T219" t="str">
        <f t="shared" si="23"/>
        <v>Won By 5 Wickets</v>
      </c>
      <c r="U219" t="s">
        <v>24</v>
      </c>
      <c r="V219" t="s">
        <v>121</v>
      </c>
      <c r="W219">
        <f>IF(Table1[[#This Row],[WonBy]]="Wickets",Table1[[#This Row],[Margin]],0)</f>
        <v>5</v>
      </c>
    </row>
    <row r="220" spans="1:23" x14ac:dyDescent="0.25">
      <c r="A220">
        <v>1178411</v>
      </c>
      <c r="B220" t="s">
        <v>175</v>
      </c>
      <c r="C220" s="1">
        <v>43575</v>
      </c>
      <c r="D220">
        <v>2019</v>
      </c>
      <c r="E220" t="s">
        <v>44</v>
      </c>
      <c r="F220" t="str">
        <f t="shared" si="18"/>
        <v>Mumbai Indians</v>
      </c>
      <c r="G220" t="s">
        <v>18</v>
      </c>
      <c r="H220" t="str">
        <f t="shared" si="19"/>
        <v>Rajasthan Royals</v>
      </c>
      <c r="I220" t="s">
        <v>176</v>
      </c>
      <c r="J220" t="str">
        <f t="shared" si="20"/>
        <v>Sawai Mansingh Stadium</v>
      </c>
      <c r="K220" t="s">
        <v>18</v>
      </c>
      <c r="L220" t="str">
        <f t="shared" si="21"/>
        <v>Rajasthan Royals</v>
      </c>
      <c r="M220" t="s">
        <v>28</v>
      </c>
      <c r="N220" t="s">
        <v>22</v>
      </c>
      <c r="O220" t="s">
        <v>18</v>
      </c>
      <c r="P220" t="str">
        <f t="shared" si="22"/>
        <v>Rajasthan Royals</v>
      </c>
      <c r="Q220" t="str">
        <f>IF(Table1[[#This Row],[TossWinner]]=Table1[[#This Row],[WinningTeam]],"Yes","No")</f>
        <v>Yes</v>
      </c>
      <c r="R220" t="s">
        <v>23</v>
      </c>
      <c r="S220">
        <v>5</v>
      </c>
      <c r="T220" t="str">
        <f t="shared" si="23"/>
        <v>Won By 5 Wickets</v>
      </c>
      <c r="U220" t="s">
        <v>24</v>
      </c>
      <c r="V220" t="s">
        <v>180</v>
      </c>
      <c r="W220">
        <f>IF(Table1[[#This Row],[WonBy]]="Wickets",Table1[[#This Row],[Margin]],0)</f>
        <v>5</v>
      </c>
    </row>
    <row r="221" spans="1:23" x14ac:dyDescent="0.25">
      <c r="A221">
        <v>1178410</v>
      </c>
      <c r="B221" t="s">
        <v>30</v>
      </c>
      <c r="C221" s="1">
        <v>43574</v>
      </c>
      <c r="D221">
        <v>2019</v>
      </c>
      <c r="E221" t="s">
        <v>27</v>
      </c>
      <c r="F221" t="str">
        <f t="shared" si="18"/>
        <v>Royal Challengers Bangalore</v>
      </c>
      <c r="G221" t="s">
        <v>51</v>
      </c>
      <c r="H221" t="str">
        <f t="shared" si="19"/>
        <v>Kolkata Knight Riders</v>
      </c>
      <c r="I221" t="s">
        <v>174</v>
      </c>
      <c r="J221" t="str">
        <f t="shared" si="20"/>
        <v>Eden Gardens, Kolkata</v>
      </c>
      <c r="K221" t="s">
        <v>51</v>
      </c>
      <c r="L221" t="str">
        <f t="shared" si="21"/>
        <v>Kolkata Knight Riders</v>
      </c>
      <c r="M221" t="s">
        <v>28</v>
      </c>
      <c r="N221" t="s">
        <v>22</v>
      </c>
      <c r="O221" t="s">
        <v>27</v>
      </c>
      <c r="P221" t="str">
        <f t="shared" si="22"/>
        <v>Royal Challengers Bangalore</v>
      </c>
      <c r="Q221" t="str">
        <f>IF(Table1[[#This Row],[TossWinner]]=Table1[[#This Row],[WinningTeam]],"Yes","No")</f>
        <v>No</v>
      </c>
      <c r="R221" t="s">
        <v>34</v>
      </c>
      <c r="S221">
        <v>10</v>
      </c>
      <c r="T221" t="str">
        <f t="shared" si="23"/>
        <v>Won By 10 Runs</v>
      </c>
      <c r="U221" t="s">
        <v>24</v>
      </c>
      <c r="V221" t="s">
        <v>49</v>
      </c>
      <c r="W221">
        <f>IF(Table1[[#This Row],[WonBy]]="Wickets",Table1[[#This Row],[Margin]],0)</f>
        <v>0</v>
      </c>
    </row>
    <row r="222" spans="1:23" x14ac:dyDescent="0.25">
      <c r="A222">
        <v>1178409</v>
      </c>
      <c r="B222" t="s">
        <v>127</v>
      </c>
      <c r="C222" s="1">
        <v>43573</v>
      </c>
      <c r="D222">
        <v>2019</v>
      </c>
      <c r="E222" t="s">
        <v>44</v>
      </c>
      <c r="F222" t="str">
        <f t="shared" si="18"/>
        <v>Mumbai Indians</v>
      </c>
      <c r="G222" t="s">
        <v>43</v>
      </c>
      <c r="H222" t="str">
        <f t="shared" si="19"/>
        <v>Delhi Capitals</v>
      </c>
      <c r="I222" t="s">
        <v>171</v>
      </c>
      <c r="J222" t="str">
        <f t="shared" si="20"/>
        <v>Arun Jaitley Stadium, Delhi</v>
      </c>
      <c r="K222" t="s">
        <v>44</v>
      </c>
      <c r="L222" t="str">
        <f t="shared" si="21"/>
        <v>Mumbai Indians</v>
      </c>
      <c r="M222" t="s">
        <v>21</v>
      </c>
      <c r="N222" t="s">
        <v>22</v>
      </c>
      <c r="O222" t="s">
        <v>44</v>
      </c>
      <c r="P222" t="str">
        <f t="shared" si="22"/>
        <v>Mumbai Indians</v>
      </c>
      <c r="Q222" t="str">
        <f>IF(Table1[[#This Row],[TossWinner]]=Table1[[#This Row],[WinningTeam]],"Yes","No")</f>
        <v>Yes</v>
      </c>
      <c r="R222" t="s">
        <v>34</v>
      </c>
      <c r="S222">
        <v>40</v>
      </c>
      <c r="T222" t="str">
        <f t="shared" si="23"/>
        <v>Won By 40 Runs</v>
      </c>
      <c r="U222" t="s">
        <v>24</v>
      </c>
      <c r="V222" t="s">
        <v>25</v>
      </c>
      <c r="W222">
        <f>IF(Table1[[#This Row],[WonBy]]="Wickets",Table1[[#This Row],[Margin]],0)</f>
        <v>0</v>
      </c>
    </row>
    <row r="223" spans="1:23" x14ac:dyDescent="0.25">
      <c r="A223">
        <v>1178408</v>
      </c>
      <c r="B223" t="s">
        <v>158</v>
      </c>
      <c r="C223" s="1">
        <v>43572</v>
      </c>
      <c r="D223">
        <v>2019</v>
      </c>
      <c r="E223" t="s">
        <v>46</v>
      </c>
      <c r="F223" t="str">
        <f t="shared" si="18"/>
        <v>Chennai Super Kings</v>
      </c>
      <c r="G223" t="s">
        <v>39</v>
      </c>
      <c r="H223" t="str">
        <f t="shared" si="19"/>
        <v>Sunrisers Hyderabad</v>
      </c>
      <c r="I223" t="s">
        <v>159</v>
      </c>
      <c r="J223" t="str">
        <f t="shared" si="20"/>
        <v>Rajiv Gandhi International Stadium, Uppal</v>
      </c>
      <c r="K223" t="s">
        <v>46</v>
      </c>
      <c r="L223" t="str">
        <f t="shared" si="21"/>
        <v>Chennai Super Kings</v>
      </c>
      <c r="M223" t="s">
        <v>21</v>
      </c>
      <c r="N223" t="s">
        <v>22</v>
      </c>
      <c r="O223" t="s">
        <v>39</v>
      </c>
      <c r="P223" t="str">
        <f t="shared" si="22"/>
        <v>Sunrisers Hyderabad</v>
      </c>
      <c r="Q223" t="str">
        <f>IF(Table1[[#This Row],[TossWinner]]=Table1[[#This Row],[WinningTeam]],"Yes","No")</f>
        <v>No</v>
      </c>
      <c r="R223" t="s">
        <v>23</v>
      </c>
      <c r="S223">
        <v>6</v>
      </c>
      <c r="T223" t="str">
        <f t="shared" si="23"/>
        <v>Won By 6 Wickets</v>
      </c>
      <c r="U223" t="s">
        <v>24</v>
      </c>
      <c r="V223" t="s">
        <v>70</v>
      </c>
      <c r="W223">
        <f>IF(Table1[[#This Row],[WonBy]]="Wickets",Table1[[#This Row],[Margin]],0)</f>
        <v>6</v>
      </c>
    </row>
    <row r="224" spans="1:23" x14ac:dyDescent="0.25">
      <c r="A224">
        <v>1178407</v>
      </c>
      <c r="B224" t="s">
        <v>165</v>
      </c>
      <c r="C224" s="1">
        <v>43571</v>
      </c>
      <c r="D224">
        <v>2019</v>
      </c>
      <c r="E224" t="s">
        <v>147</v>
      </c>
      <c r="F224" t="str">
        <f t="shared" si="18"/>
        <v>Punjab Kings</v>
      </c>
      <c r="G224" t="s">
        <v>18</v>
      </c>
      <c r="H224" t="str">
        <f t="shared" si="19"/>
        <v>Rajasthan Royals</v>
      </c>
      <c r="I224" t="s">
        <v>166</v>
      </c>
      <c r="J224" t="str">
        <f t="shared" si="20"/>
        <v>Punjab Cricket Association IS Bindra Stadium, Mohali</v>
      </c>
      <c r="K224" t="s">
        <v>18</v>
      </c>
      <c r="L224" t="str">
        <f t="shared" si="21"/>
        <v>Rajasthan Royals</v>
      </c>
      <c r="M224" t="s">
        <v>28</v>
      </c>
      <c r="N224" t="s">
        <v>22</v>
      </c>
      <c r="O224" t="s">
        <v>147</v>
      </c>
      <c r="P224" t="str">
        <f t="shared" si="22"/>
        <v>Kings XI Punjab</v>
      </c>
      <c r="Q224" t="str">
        <f>IF(Table1[[#This Row],[TossWinner]]=Table1[[#This Row],[WinningTeam]],"Yes","No")</f>
        <v>No</v>
      </c>
      <c r="R224" t="s">
        <v>34</v>
      </c>
      <c r="S224">
        <v>12</v>
      </c>
      <c r="T224" t="str">
        <f t="shared" si="23"/>
        <v>Won By 12 Runs</v>
      </c>
      <c r="U224" t="s">
        <v>24</v>
      </c>
      <c r="V224" t="s">
        <v>48</v>
      </c>
      <c r="W224">
        <f>IF(Table1[[#This Row],[WonBy]]="Wickets",Table1[[#This Row],[Margin]],0)</f>
        <v>0</v>
      </c>
    </row>
    <row r="225" spans="1:23" x14ac:dyDescent="0.25">
      <c r="A225">
        <v>1178406</v>
      </c>
      <c r="B225" t="s">
        <v>38</v>
      </c>
      <c r="C225" s="1">
        <v>43570</v>
      </c>
      <c r="D225">
        <v>2019</v>
      </c>
      <c r="E225" t="s">
        <v>27</v>
      </c>
      <c r="F225" t="str">
        <f t="shared" si="18"/>
        <v>Royal Challengers Bangalore</v>
      </c>
      <c r="G225" t="s">
        <v>44</v>
      </c>
      <c r="H225" t="str">
        <f t="shared" si="19"/>
        <v>Mumbai Indians</v>
      </c>
      <c r="I225" t="s">
        <v>167</v>
      </c>
      <c r="J225" t="str">
        <f t="shared" si="20"/>
        <v>Wankhede Stadium, Mumbai</v>
      </c>
      <c r="K225" t="s">
        <v>44</v>
      </c>
      <c r="L225" t="str">
        <f t="shared" si="21"/>
        <v>Mumbai Indians</v>
      </c>
      <c r="M225" t="s">
        <v>28</v>
      </c>
      <c r="N225" t="s">
        <v>22</v>
      </c>
      <c r="O225" t="s">
        <v>44</v>
      </c>
      <c r="P225" t="str">
        <f t="shared" si="22"/>
        <v>Mumbai Indians</v>
      </c>
      <c r="Q225" t="str">
        <f>IF(Table1[[#This Row],[TossWinner]]=Table1[[#This Row],[WinningTeam]],"Yes","No")</f>
        <v>Yes</v>
      </c>
      <c r="R225" t="s">
        <v>23</v>
      </c>
      <c r="S225">
        <v>5</v>
      </c>
      <c r="T225" t="str">
        <f t="shared" si="23"/>
        <v>Won By 5 Wickets</v>
      </c>
      <c r="U225" t="s">
        <v>24</v>
      </c>
      <c r="V225" t="s">
        <v>181</v>
      </c>
      <c r="W225">
        <f>IF(Table1[[#This Row],[WonBy]]="Wickets",Table1[[#This Row],[Margin]],0)</f>
        <v>5</v>
      </c>
    </row>
    <row r="226" spans="1:23" x14ac:dyDescent="0.25">
      <c r="A226">
        <v>1178404</v>
      </c>
      <c r="B226" t="s">
        <v>30</v>
      </c>
      <c r="C226" s="1">
        <v>43569</v>
      </c>
      <c r="D226">
        <v>2019</v>
      </c>
      <c r="E226" t="s">
        <v>51</v>
      </c>
      <c r="F226" t="str">
        <f t="shared" si="18"/>
        <v>Kolkata Knight Riders</v>
      </c>
      <c r="G226" t="s">
        <v>46</v>
      </c>
      <c r="H226" t="str">
        <f t="shared" si="19"/>
        <v>Chennai Super Kings</v>
      </c>
      <c r="I226" t="s">
        <v>174</v>
      </c>
      <c r="J226" t="str">
        <f t="shared" si="20"/>
        <v>Eden Gardens, Kolkata</v>
      </c>
      <c r="K226" t="s">
        <v>46</v>
      </c>
      <c r="L226" t="str">
        <f t="shared" si="21"/>
        <v>Chennai Super Kings</v>
      </c>
      <c r="M226" t="s">
        <v>28</v>
      </c>
      <c r="N226" t="s">
        <v>22</v>
      </c>
      <c r="O226" t="s">
        <v>46</v>
      </c>
      <c r="P226" t="str">
        <f t="shared" si="22"/>
        <v>Chennai Super Kings</v>
      </c>
      <c r="Q226" t="str">
        <f>IF(Table1[[#This Row],[TossWinner]]=Table1[[#This Row],[WinningTeam]],"Yes","No")</f>
        <v>Yes</v>
      </c>
      <c r="R226" t="s">
        <v>23</v>
      </c>
      <c r="S226">
        <v>5</v>
      </c>
      <c r="T226" t="str">
        <f t="shared" si="23"/>
        <v>Won By 5 Wickets</v>
      </c>
      <c r="U226" t="s">
        <v>24</v>
      </c>
      <c r="V226" t="s">
        <v>182</v>
      </c>
      <c r="W226">
        <f>IF(Table1[[#This Row],[WonBy]]="Wickets",Table1[[#This Row],[Margin]],0)</f>
        <v>5</v>
      </c>
    </row>
    <row r="227" spans="1:23" x14ac:dyDescent="0.25">
      <c r="A227">
        <v>1178405</v>
      </c>
      <c r="B227" t="s">
        <v>158</v>
      </c>
      <c r="C227" s="1">
        <v>43569</v>
      </c>
      <c r="D227">
        <v>2019</v>
      </c>
      <c r="E227" t="s">
        <v>43</v>
      </c>
      <c r="F227" t="str">
        <f t="shared" si="18"/>
        <v>Delhi Capitals</v>
      </c>
      <c r="G227" t="s">
        <v>39</v>
      </c>
      <c r="H227" t="str">
        <f t="shared" si="19"/>
        <v>Sunrisers Hyderabad</v>
      </c>
      <c r="I227" t="s">
        <v>159</v>
      </c>
      <c r="J227" t="str">
        <f t="shared" si="20"/>
        <v>Rajiv Gandhi International Stadium, Uppal</v>
      </c>
      <c r="K227" t="s">
        <v>39</v>
      </c>
      <c r="L227" t="str">
        <f t="shared" si="21"/>
        <v>Sunrisers Hyderabad</v>
      </c>
      <c r="M227" t="s">
        <v>28</v>
      </c>
      <c r="N227" t="s">
        <v>22</v>
      </c>
      <c r="O227" t="s">
        <v>43</v>
      </c>
      <c r="P227" t="str">
        <f t="shared" si="22"/>
        <v>Delhi Capitals</v>
      </c>
      <c r="Q227" t="str">
        <f>IF(Table1[[#This Row],[TossWinner]]=Table1[[#This Row],[WinningTeam]],"Yes","No")</f>
        <v>No</v>
      </c>
      <c r="R227" t="s">
        <v>34</v>
      </c>
      <c r="S227">
        <v>39</v>
      </c>
      <c r="T227" t="str">
        <f t="shared" si="23"/>
        <v>Won By 39 Runs</v>
      </c>
      <c r="U227" t="s">
        <v>24</v>
      </c>
      <c r="V227" t="s">
        <v>183</v>
      </c>
      <c r="W227">
        <f>IF(Table1[[#This Row],[WonBy]]="Wickets",Table1[[#This Row],[Margin]],0)</f>
        <v>0</v>
      </c>
    </row>
    <row r="228" spans="1:23" x14ac:dyDescent="0.25">
      <c r="A228">
        <v>1178402</v>
      </c>
      <c r="B228" t="s">
        <v>38</v>
      </c>
      <c r="C228" s="1">
        <v>43568</v>
      </c>
      <c r="D228">
        <v>2019</v>
      </c>
      <c r="E228" t="s">
        <v>44</v>
      </c>
      <c r="F228" t="str">
        <f t="shared" si="18"/>
        <v>Mumbai Indians</v>
      </c>
      <c r="G228" t="s">
        <v>18</v>
      </c>
      <c r="H228" t="str">
        <f t="shared" si="19"/>
        <v>Rajasthan Royals</v>
      </c>
      <c r="I228" t="s">
        <v>167</v>
      </c>
      <c r="J228" t="str">
        <f t="shared" si="20"/>
        <v>Wankhede Stadium, Mumbai</v>
      </c>
      <c r="K228" t="s">
        <v>18</v>
      </c>
      <c r="L228" t="str">
        <f t="shared" si="21"/>
        <v>Rajasthan Royals</v>
      </c>
      <c r="M228" t="s">
        <v>28</v>
      </c>
      <c r="N228" t="s">
        <v>22</v>
      </c>
      <c r="O228" t="s">
        <v>18</v>
      </c>
      <c r="P228" t="str">
        <f t="shared" si="22"/>
        <v>Rajasthan Royals</v>
      </c>
      <c r="Q228" t="str">
        <f>IF(Table1[[#This Row],[TossWinner]]=Table1[[#This Row],[WinningTeam]],"Yes","No")</f>
        <v>Yes</v>
      </c>
      <c r="R228" t="s">
        <v>23</v>
      </c>
      <c r="S228">
        <v>4</v>
      </c>
      <c r="T228" t="str">
        <f t="shared" si="23"/>
        <v>Won By 4 Wickets</v>
      </c>
      <c r="U228" t="s">
        <v>24</v>
      </c>
      <c r="V228" t="s">
        <v>29</v>
      </c>
      <c r="W228">
        <f>IF(Table1[[#This Row],[WonBy]]="Wickets",Table1[[#This Row],[Margin]],0)</f>
        <v>4</v>
      </c>
    </row>
    <row r="229" spans="1:23" x14ac:dyDescent="0.25">
      <c r="A229">
        <v>1178403</v>
      </c>
      <c r="B229" t="s">
        <v>165</v>
      </c>
      <c r="C229" s="1">
        <v>43568</v>
      </c>
      <c r="D229">
        <v>2019</v>
      </c>
      <c r="E229" t="s">
        <v>147</v>
      </c>
      <c r="F229" t="str">
        <f t="shared" si="18"/>
        <v>Punjab Kings</v>
      </c>
      <c r="G229" t="s">
        <v>27</v>
      </c>
      <c r="H229" t="str">
        <f t="shared" si="19"/>
        <v>Royal Challengers Bangalore</v>
      </c>
      <c r="I229" t="s">
        <v>166</v>
      </c>
      <c r="J229" t="str">
        <f t="shared" si="20"/>
        <v>Punjab Cricket Association IS Bindra Stadium, Mohali</v>
      </c>
      <c r="K229" t="s">
        <v>27</v>
      </c>
      <c r="L229" t="str">
        <f t="shared" si="21"/>
        <v>Royal Challengers Bangalore</v>
      </c>
      <c r="M229" t="s">
        <v>28</v>
      </c>
      <c r="N229" t="s">
        <v>22</v>
      </c>
      <c r="O229" t="s">
        <v>27</v>
      </c>
      <c r="P229" t="str">
        <f t="shared" si="22"/>
        <v>Royal Challengers Bangalore</v>
      </c>
      <c r="Q229" t="str">
        <f>IF(Table1[[#This Row],[TossWinner]]=Table1[[#This Row],[WinningTeam]],"Yes","No")</f>
        <v>Yes</v>
      </c>
      <c r="R229" t="s">
        <v>23</v>
      </c>
      <c r="S229">
        <v>8</v>
      </c>
      <c r="T229" t="str">
        <f t="shared" si="23"/>
        <v>Won By 8 Wickets</v>
      </c>
      <c r="U229" t="s">
        <v>24</v>
      </c>
      <c r="V229" t="s">
        <v>130</v>
      </c>
      <c r="W229">
        <f>IF(Table1[[#This Row],[WonBy]]="Wickets",Table1[[#This Row],[Margin]],0)</f>
        <v>8</v>
      </c>
    </row>
    <row r="230" spans="1:23" x14ac:dyDescent="0.25">
      <c r="A230">
        <v>1178401</v>
      </c>
      <c r="B230" t="s">
        <v>30</v>
      </c>
      <c r="C230" s="1">
        <v>43567</v>
      </c>
      <c r="D230">
        <v>2019</v>
      </c>
      <c r="E230" t="s">
        <v>51</v>
      </c>
      <c r="F230" t="str">
        <f t="shared" si="18"/>
        <v>Kolkata Knight Riders</v>
      </c>
      <c r="G230" t="s">
        <v>43</v>
      </c>
      <c r="H230" t="str">
        <f t="shared" si="19"/>
        <v>Delhi Capitals</v>
      </c>
      <c r="I230" t="s">
        <v>174</v>
      </c>
      <c r="J230" t="str">
        <f t="shared" si="20"/>
        <v>Eden Gardens, Kolkata</v>
      </c>
      <c r="K230" t="s">
        <v>43</v>
      </c>
      <c r="L230" t="str">
        <f t="shared" si="21"/>
        <v>Delhi Capitals</v>
      </c>
      <c r="M230" t="s">
        <v>28</v>
      </c>
      <c r="N230" t="s">
        <v>22</v>
      </c>
      <c r="O230" t="s">
        <v>43</v>
      </c>
      <c r="P230" t="str">
        <f t="shared" si="22"/>
        <v>Delhi Capitals</v>
      </c>
      <c r="Q230" t="str">
        <f>IF(Table1[[#This Row],[TossWinner]]=Table1[[#This Row],[WinningTeam]],"Yes","No")</f>
        <v>Yes</v>
      </c>
      <c r="R230" t="s">
        <v>23</v>
      </c>
      <c r="S230">
        <v>7</v>
      </c>
      <c r="T230" t="str">
        <f t="shared" si="23"/>
        <v>Won By 7 Wickets</v>
      </c>
      <c r="U230" t="s">
        <v>24</v>
      </c>
      <c r="V230" t="s">
        <v>82</v>
      </c>
      <c r="W230">
        <f>IF(Table1[[#This Row],[WonBy]]="Wickets",Table1[[#This Row],[Margin]],0)</f>
        <v>7</v>
      </c>
    </row>
    <row r="231" spans="1:23" x14ac:dyDescent="0.25">
      <c r="A231">
        <v>1178400</v>
      </c>
      <c r="B231" t="s">
        <v>175</v>
      </c>
      <c r="C231" s="1">
        <v>43566</v>
      </c>
      <c r="D231">
        <v>2019</v>
      </c>
      <c r="E231" t="s">
        <v>18</v>
      </c>
      <c r="F231" t="str">
        <f t="shared" si="18"/>
        <v>Rajasthan Royals</v>
      </c>
      <c r="G231" t="s">
        <v>46</v>
      </c>
      <c r="H231" t="str">
        <f t="shared" si="19"/>
        <v>Chennai Super Kings</v>
      </c>
      <c r="I231" t="s">
        <v>176</v>
      </c>
      <c r="J231" t="str">
        <f t="shared" si="20"/>
        <v>Sawai Mansingh Stadium</v>
      </c>
      <c r="K231" t="s">
        <v>46</v>
      </c>
      <c r="L231" t="str">
        <f t="shared" si="21"/>
        <v>Chennai Super Kings</v>
      </c>
      <c r="M231" t="s">
        <v>28</v>
      </c>
      <c r="N231" t="s">
        <v>22</v>
      </c>
      <c r="O231" t="s">
        <v>46</v>
      </c>
      <c r="P231" t="str">
        <f t="shared" si="22"/>
        <v>Chennai Super Kings</v>
      </c>
      <c r="Q231" t="str">
        <f>IF(Table1[[#This Row],[TossWinner]]=Table1[[#This Row],[WinningTeam]],"Yes","No")</f>
        <v>Yes</v>
      </c>
      <c r="R231" t="s">
        <v>23</v>
      </c>
      <c r="S231">
        <v>4</v>
      </c>
      <c r="T231" t="str">
        <f t="shared" si="23"/>
        <v>Won By 4 Wickets</v>
      </c>
      <c r="U231" t="s">
        <v>24</v>
      </c>
      <c r="V231" t="s">
        <v>172</v>
      </c>
      <c r="W231">
        <f>IF(Table1[[#This Row],[WonBy]]="Wickets",Table1[[#This Row],[Margin]],0)</f>
        <v>4</v>
      </c>
    </row>
    <row r="232" spans="1:23" x14ac:dyDescent="0.25">
      <c r="A232">
        <v>1178399</v>
      </c>
      <c r="B232" t="s">
        <v>38</v>
      </c>
      <c r="C232" s="1">
        <v>43565</v>
      </c>
      <c r="D232">
        <v>2019</v>
      </c>
      <c r="E232" t="s">
        <v>147</v>
      </c>
      <c r="F232" t="str">
        <f t="shared" si="18"/>
        <v>Punjab Kings</v>
      </c>
      <c r="G232" t="s">
        <v>44</v>
      </c>
      <c r="H232" t="str">
        <f t="shared" si="19"/>
        <v>Mumbai Indians</v>
      </c>
      <c r="I232" t="s">
        <v>167</v>
      </c>
      <c r="J232" t="str">
        <f t="shared" si="20"/>
        <v>Wankhede Stadium, Mumbai</v>
      </c>
      <c r="K232" t="s">
        <v>44</v>
      </c>
      <c r="L232" t="str">
        <f t="shared" si="21"/>
        <v>Mumbai Indians</v>
      </c>
      <c r="M232" t="s">
        <v>28</v>
      </c>
      <c r="N232" t="s">
        <v>22</v>
      </c>
      <c r="O232" t="s">
        <v>44</v>
      </c>
      <c r="P232" t="str">
        <f t="shared" si="22"/>
        <v>Mumbai Indians</v>
      </c>
      <c r="Q232" t="str">
        <f>IF(Table1[[#This Row],[TossWinner]]=Table1[[#This Row],[WinningTeam]],"Yes","No")</f>
        <v>Yes</v>
      </c>
      <c r="R232" t="s">
        <v>23</v>
      </c>
      <c r="S232">
        <v>3</v>
      </c>
      <c r="T232" t="str">
        <f t="shared" si="23"/>
        <v>Won By 3 Wickets</v>
      </c>
      <c r="U232" t="s">
        <v>24</v>
      </c>
      <c r="V232" t="s">
        <v>118</v>
      </c>
      <c r="W232">
        <f>IF(Table1[[#This Row],[WonBy]]="Wickets",Table1[[#This Row],[Margin]],0)</f>
        <v>3</v>
      </c>
    </row>
    <row r="233" spans="1:23" x14ac:dyDescent="0.25">
      <c r="A233">
        <v>1178398</v>
      </c>
      <c r="B233" t="s">
        <v>132</v>
      </c>
      <c r="C233" s="1">
        <v>43564</v>
      </c>
      <c r="D233">
        <v>2019</v>
      </c>
      <c r="E233" t="s">
        <v>51</v>
      </c>
      <c r="F233" t="str">
        <f t="shared" si="18"/>
        <v>Kolkata Knight Riders</v>
      </c>
      <c r="G233" t="s">
        <v>46</v>
      </c>
      <c r="H233" t="str">
        <f t="shared" si="19"/>
        <v>Chennai Super Kings</v>
      </c>
      <c r="I233" t="s">
        <v>164</v>
      </c>
      <c r="J233" t="str">
        <f t="shared" si="20"/>
        <v>MA Chidambaram Stadium, Chepauk, Chennai</v>
      </c>
      <c r="K233" t="s">
        <v>46</v>
      </c>
      <c r="L233" t="str">
        <f t="shared" si="21"/>
        <v>Chennai Super Kings</v>
      </c>
      <c r="M233" t="s">
        <v>28</v>
      </c>
      <c r="N233" t="s">
        <v>22</v>
      </c>
      <c r="O233" t="s">
        <v>46</v>
      </c>
      <c r="P233" t="str">
        <f t="shared" si="22"/>
        <v>Chennai Super Kings</v>
      </c>
      <c r="Q233" t="str">
        <f>IF(Table1[[#This Row],[TossWinner]]=Table1[[#This Row],[WinningTeam]],"Yes","No")</f>
        <v>Yes</v>
      </c>
      <c r="R233" t="s">
        <v>23</v>
      </c>
      <c r="S233">
        <v>7</v>
      </c>
      <c r="T233" t="str">
        <f t="shared" si="23"/>
        <v>Won By 7 Wickets</v>
      </c>
      <c r="U233" t="s">
        <v>24</v>
      </c>
      <c r="V233" t="s">
        <v>139</v>
      </c>
      <c r="W233">
        <f>IF(Table1[[#This Row],[WonBy]]="Wickets",Table1[[#This Row],[Margin]],0)</f>
        <v>7</v>
      </c>
    </row>
    <row r="234" spans="1:23" x14ac:dyDescent="0.25">
      <c r="A234">
        <v>1178397</v>
      </c>
      <c r="B234" t="s">
        <v>165</v>
      </c>
      <c r="C234" s="1">
        <v>43563</v>
      </c>
      <c r="D234">
        <v>2019</v>
      </c>
      <c r="E234" t="s">
        <v>39</v>
      </c>
      <c r="F234" t="str">
        <f t="shared" si="18"/>
        <v>Sunrisers Hyderabad</v>
      </c>
      <c r="G234" t="s">
        <v>147</v>
      </c>
      <c r="H234" t="str">
        <f t="shared" si="19"/>
        <v>Punjab Kings</v>
      </c>
      <c r="I234" t="s">
        <v>166</v>
      </c>
      <c r="J234" t="str">
        <f t="shared" si="20"/>
        <v>Punjab Cricket Association IS Bindra Stadium, Mohali</v>
      </c>
      <c r="K234" t="s">
        <v>147</v>
      </c>
      <c r="L234" t="str">
        <f t="shared" si="21"/>
        <v>Punjab Kings</v>
      </c>
      <c r="M234" t="s">
        <v>28</v>
      </c>
      <c r="N234" t="s">
        <v>22</v>
      </c>
      <c r="O234" t="s">
        <v>147</v>
      </c>
      <c r="P234" t="str">
        <f t="shared" si="22"/>
        <v>Kings XI Punjab</v>
      </c>
      <c r="Q234" t="str">
        <f>IF(Table1[[#This Row],[TossWinner]]=Table1[[#This Row],[WinningTeam]],"Yes","No")</f>
        <v>Yes</v>
      </c>
      <c r="R234" t="s">
        <v>23</v>
      </c>
      <c r="S234">
        <v>6</v>
      </c>
      <c r="T234" t="str">
        <f t="shared" si="23"/>
        <v>Won By 6 Wickets</v>
      </c>
      <c r="U234" t="s">
        <v>24</v>
      </c>
      <c r="V234" t="s">
        <v>83</v>
      </c>
      <c r="W234">
        <f>IF(Table1[[#This Row],[WonBy]]="Wickets",Table1[[#This Row],[Margin]],0)</f>
        <v>6</v>
      </c>
    </row>
    <row r="235" spans="1:23" x14ac:dyDescent="0.25">
      <c r="A235">
        <v>1178396</v>
      </c>
      <c r="B235" t="s">
        <v>175</v>
      </c>
      <c r="C235" s="1">
        <v>43562</v>
      </c>
      <c r="D235">
        <v>2019</v>
      </c>
      <c r="E235" t="s">
        <v>18</v>
      </c>
      <c r="F235" t="str">
        <f t="shared" si="18"/>
        <v>Rajasthan Royals</v>
      </c>
      <c r="G235" t="s">
        <v>51</v>
      </c>
      <c r="H235" t="str">
        <f t="shared" si="19"/>
        <v>Kolkata Knight Riders</v>
      </c>
      <c r="I235" t="s">
        <v>176</v>
      </c>
      <c r="J235" t="str">
        <f t="shared" si="20"/>
        <v>Sawai Mansingh Stadium</v>
      </c>
      <c r="K235" t="s">
        <v>51</v>
      </c>
      <c r="L235" t="str">
        <f t="shared" si="21"/>
        <v>Kolkata Knight Riders</v>
      </c>
      <c r="M235" t="s">
        <v>28</v>
      </c>
      <c r="N235" t="s">
        <v>22</v>
      </c>
      <c r="O235" t="s">
        <v>51</v>
      </c>
      <c r="P235" t="str">
        <f t="shared" si="22"/>
        <v>Kolkata Knight Riders</v>
      </c>
      <c r="Q235" t="str">
        <f>IF(Table1[[#This Row],[TossWinner]]=Table1[[#This Row],[WinningTeam]],"Yes","No")</f>
        <v>Yes</v>
      </c>
      <c r="R235" t="s">
        <v>23</v>
      </c>
      <c r="S235">
        <v>8</v>
      </c>
      <c r="T235" t="str">
        <f t="shared" si="23"/>
        <v>Won By 8 Wickets</v>
      </c>
      <c r="U235" t="s">
        <v>24</v>
      </c>
      <c r="V235" t="s">
        <v>184</v>
      </c>
      <c r="W235">
        <f>IF(Table1[[#This Row],[WonBy]]="Wickets",Table1[[#This Row],[Margin]],0)</f>
        <v>8</v>
      </c>
    </row>
    <row r="236" spans="1:23" x14ac:dyDescent="0.25">
      <c r="A236">
        <v>1178395</v>
      </c>
      <c r="B236" t="s">
        <v>168</v>
      </c>
      <c r="C236" s="1">
        <v>43562</v>
      </c>
      <c r="D236">
        <v>2019</v>
      </c>
      <c r="E236" t="s">
        <v>27</v>
      </c>
      <c r="F236" t="str">
        <f t="shared" si="18"/>
        <v>Royal Challengers Bangalore</v>
      </c>
      <c r="G236" t="s">
        <v>43</v>
      </c>
      <c r="H236" t="str">
        <f t="shared" si="19"/>
        <v>Delhi Capitals</v>
      </c>
      <c r="I236" t="s">
        <v>169</v>
      </c>
      <c r="J236" t="str">
        <f t="shared" si="20"/>
        <v>M.Chinnaswamy Stadium</v>
      </c>
      <c r="K236" t="s">
        <v>43</v>
      </c>
      <c r="L236" t="str">
        <f t="shared" si="21"/>
        <v>Delhi Capitals</v>
      </c>
      <c r="M236" t="s">
        <v>28</v>
      </c>
      <c r="N236" t="s">
        <v>22</v>
      </c>
      <c r="O236" t="s">
        <v>43</v>
      </c>
      <c r="P236" t="str">
        <f t="shared" si="22"/>
        <v>Delhi Capitals</v>
      </c>
      <c r="Q236" t="str">
        <f>IF(Table1[[#This Row],[TossWinner]]=Table1[[#This Row],[WinningTeam]],"Yes","No")</f>
        <v>Yes</v>
      </c>
      <c r="R236" t="s">
        <v>23</v>
      </c>
      <c r="S236">
        <v>4</v>
      </c>
      <c r="T236" t="str">
        <f t="shared" si="23"/>
        <v>Won By 4 Wickets</v>
      </c>
      <c r="U236" t="s">
        <v>24</v>
      </c>
      <c r="V236" t="s">
        <v>72</v>
      </c>
      <c r="W236">
        <f>IF(Table1[[#This Row],[WonBy]]="Wickets",Table1[[#This Row],[Margin]],0)</f>
        <v>4</v>
      </c>
    </row>
    <row r="237" spans="1:23" x14ac:dyDescent="0.25">
      <c r="A237">
        <v>1178394</v>
      </c>
      <c r="B237" t="s">
        <v>158</v>
      </c>
      <c r="C237" s="1">
        <v>43561</v>
      </c>
      <c r="D237">
        <v>2019</v>
      </c>
      <c r="E237" t="s">
        <v>44</v>
      </c>
      <c r="F237" t="str">
        <f t="shared" si="18"/>
        <v>Mumbai Indians</v>
      </c>
      <c r="G237" t="s">
        <v>39</v>
      </c>
      <c r="H237" t="str">
        <f t="shared" si="19"/>
        <v>Sunrisers Hyderabad</v>
      </c>
      <c r="I237" t="s">
        <v>159</v>
      </c>
      <c r="J237" t="str">
        <f t="shared" si="20"/>
        <v>Rajiv Gandhi International Stadium, Uppal</v>
      </c>
      <c r="K237" t="s">
        <v>39</v>
      </c>
      <c r="L237" t="str">
        <f t="shared" si="21"/>
        <v>Sunrisers Hyderabad</v>
      </c>
      <c r="M237" t="s">
        <v>28</v>
      </c>
      <c r="N237" t="s">
        <v>22</v>
      </c>
      <c r="O237" t="s">
        <v>44</v>
      </c>
      <c r="P237" t="str">
        <f t="shared" si="22"/>
        <v>Mumbai Indians</v>
      </c>
      <c r="Q237" t="str">
        <f>IF(Table1[[#This Row],[TossWinner]]=Table1[[#This Row],[WinningTeam]],"Yes","No")</f>
        <v>No</v>
      </c>
      <c r="R237" t="s">
        <v>34</v>
      </c>
      <c r="S237">
        <v>40</v>
      </c>
      <c r="T237" t="str">
        <f t="shared" si="23"/>
        <v>Won By 40 Runs</v>
      </c>
      <c r="U237" t="s">
        <v>24</v>
      </c>
      <c r="V237" t="s">
        <v>185</v>
      </c>
      <c r="W237">
        <f>IF(Table1[[#This Row],[WonBy]]="Wickets",Table1[[#This Row],[Margin]],0)</f>
        <v>0</v>
      </c>
    </row>
    <row r="238" spans="1:23" x14ac:dyDescent="0.25">
      <c r="A238">
        <v>1178393</v>
      </c>
      <c r="B238" t="s">
        <v>132</v>
      </c>
      <c r="C238" s="1">
        <v>43561</v>
      </c>
      <c r="D238">
        <v>2019</v>
      </c>
      <c r="E238" t="s">
        <v>46</v>
      </c>
      <c r="F238" t="str">
        <f t="shared" si="18"/>
        <v>Chennai Super Kings</v>
      </c>
      <c r="G238" t="s">
        <v>147</v>
      </c>
      <c r="H238" t="str">
        <f t="shared" si="19"/>
        <v>Punjab Kings</v>
      </c>
      <c r="I238" t="s">
        <v>164</v>
      </c>
      <c r="J238" t="str">
        <f t="shared" si="20"/>
        <v>MA Chidambaram Stadium, Chepauk, Chennai</v>
      </c>
      <c r="K238" t="s">
        <v>46</v>
      </c>
      <c r="L238" t="str">
        <f t="shared" si="21"/>
        <v>Chennai Super Kings</v>
      </c>
      <c r="M238" t="s">
        <v>21</v>
      </c>
      <c r="N238" t="s">
        <v>22</v>
      </c>
      <c r="O238" t="s">
        <v>46</v>
      </c>
      <c r="P238" t="str">
        <f t="shared" si="22"/>
        <v>Chennai Super Kings</v>
      </c>
      <c r="Q238" t="str">
        <f>IF(Table1[[#This Row],[TossWinner]]=Table1[[#This Row],[WinningTeam]],"Yes","No")</f>
        <v>Yes</v>
      </c>
      <c r="R238" t="s">
        <v>34</v>
      </c>
      <c r="S238">
        <v>22</v>
      </c>
      <c r="T238" t="str">
        <f t="shared" si="23"/>
        <v>Won By 22 Runs</v>
      </c>
      <c r="U238" t="s">
        <v>24</v>
      </c>
      <c r="V238" t="s">
        <v>186</v>
      </c>
      <c r="W238">
        <f>IF(Table1[[#This Row],[WonBy]]="Wickets",Table1[[#This Row],[Margin]],0)</f>
        <v>0</v>
      </c>
    </row>
    <row r="239" spans="1:23" x14ac:dyDescent="0.25">
      <c r="A239">
        <v>1175372</v>
      </c>
      <c r="B239" t="s">
        <v>168</v>
      </c>
      <c r="C239" s="1">
        <v>43560</v>
      </c>
      <c r="D239">
        <v>2019</v>
      </c>
      <c r="E239" t="s">
        <v>27</v>
      </c>
      <c r="F239" t="str">
        <f t="shared" si="18"/>
        <v>Royal Challengers Bangalore</v>
      </c>
      <c r="G239" t="s">
        <v>51</v>
      </c>
      <c r="H239" t="str">
        <f t="shared" si="19"/>
        <v>Kolkata Knight Riders</v>
      </c>
      <c r="I239" t="s">
        <v>169</v>
      </c>
      <c r="J239" t="str">
        <f t="shared" si="20"/>
        <v>M.Chinnaswamy Stadium</v>
      </c>
      <c r="K239" t="s">
        <v>51</v>
      </c>
      <c r="L239" t="str">
        <f t="shared" si="21"/>
        <v>Kolkata Knight Riders</v>
      </c>
      <c r="M239" t="s">
        <v>28</v>
      </c>
      <c r="N239" t="s">
        <v>22</v>
      </c>
      <c r="O239" t="s">
        <v>51</v>
      </c>
      <c r="P239" t="str">
        <f t="shared" si="22"/>
        <v>Kolkata Knight Riders</v>
      </c>
      <c r="Q239" t="str">
        <f>IF(Table1[[#This Row],[TossWinner]]=Table1[[#This Row],[WinningTeam]],"Yes","No")</f>
        <v>Yes</v>
      </c>
      <c r="R239" t="s">
        <v>23</v>
      </c>
      <c r="S239">
        <v>5</v>
      </c>
      <c r="T239" t="str">
        <f t="shared" si="23"/>
        <v>Won By 5 Wickets</v>
      </c>
      <c r="U239" t="s">
        <v>24</v>
      </c>
      <c r="V239" t="s">
        <v>60</v>
      </c>
      <c r="W239">
        <f>IF(Table1[[#This Row],[WonBy]]="Wickets",Table1[[#This Row],[Margin]],0)</f>
        <v>5</v>
      </c>
    </row>
    <row r="240" spans="1:23" x14ac:dyDescent="0.25">
      <c r="A240">
        <v>1175371</v>
      </c>
      <c r="B240" t="s">
        <v>127</v>
      </c>
      <c r="C240" s="1">
        <v>43559</v>
      </c>
      <c r="D240">
        <v>2019</v>
      </c>
      <c r="E240" t="s">
        <v>43</v>
      </c>
      <c r="F240" t="str">
        <f t="shared" si="18"/>
        <v>Delhi Capitals</v>
      </c>
      <c r="G240" t="s">
        <v>39</v>
      </c>
      <c r="H240" t="str">
        <f t="shared" si="19"/>
        <v>Sunrisers Hyderabad</v>
      </c>
      <c r="I240" t="s">
        <v>171</v>
      </c>
      <c r="J240" t="str">
        <f t="shared" si="20"/>
        <v>Arun Jaitley Stadium, Delhi</v>
      </c>
      <c r="K240" t="s">
        <v>39</v>
      </c>
      <c r="L240" t="str">
        <f t="shared" si="21"/>
        <v>Sunrisers Hyderabad</v>
      </c>
      <c r="M240" t="s">
        <v>28</v>
      </c>
      <c r="N240" t="s">
        <v>22</v>
      </c>
      <c r="O240" t="s">
        <v>39</v>
      </c>
      <c r="P240" t="str">
        <f t="shared" si="22"/>
        <v>Sunrisers Hyderabad</v>
      </c>
      <c r="Q240" t="str">
        <f>IF(Table1[[#This Row],[TossWinner]]=Table1[[#This Row],[WinningTeam]],"Yes","No")</f>
        <v>Yes</v>
      </c>
      <c r="R240" t="s">
        <v>23</v>
      </c>
      <c r="S240">
        <v>5</v>
      </c>
      <c r="T240" t="str">
        <f t="shared" si="23"/>
        <v>Won By 5 Wickets</v>
      </c>
      <c r="U240" t="s">
        <v>24</v>
      </c>
      <c r="V240" t="s">
        <v>61</v>
      </c>
      <c r="W240">
        <f>IF(Table1[[#This Row],[WonBy]]="Wickets",Table1[[#This Row],[Margin]],0)</f>
        <v>5</v>
      </c>
    </row>
    <row r="241" spans="1:23" x14ac:dyDescent="0.25">
      <c r="A241">
        <v>1175370</v>
      </c>
      <c r="B241" t="s">
        <v>38</v>
      </c>
      <c r="C241" s="1">
        <v>43558</v>
      </c>
      <c r="D241">
        <v>2019</v>
      </c>
      <c r="E241" t="s">
        <v>44</v>
      </c>
      <c r="F241" t="str">
        <f t="shared" si="18"/>
        <v>Mumbai Indians</v>
      </c>
      <c r="G241" t="s">
        <v>46</v>
      </c>
      <c r="H241" t="str">
        <f t="shared" si="19"/>
        <v>Chennai Super Kings</v>
      </c>
      <c r="I241" t="s">
        <v>167</v>
      </c>
      <c r="J241" t="str">
        <f t="shared" si="20"/>
        <v>Wankhede Stadium, Mumbai</v>
      </c>
      <c r="K241" t="s">
        <v>46</v>
      </c>
      <c r="L241" t="str">
        <f t="shared" si="21"/>
        <v>Chennai Super Kings</v>
      </c>
      <c r="M241" t="s">
        <v>28</v>
      </c>
      <c r="N241" t="s">
        <v>22</v>
      </c>
      <c r="O241" t="s">
        <v>44</v>
      </c>
      <c r="P241" t="str">
        <f t="shared" si="22"/>
        <v>Mumbai Indians</v>
      </c>
      <c r="Q241" t="str">
        <f>IF(Table1[[#This Row],[TossWinner]]=Table1[[#This Row],[WinningTeam]],"Yes","No")</f>
        <v>No</v>
      </c>
      <c r="R241" t="s">
        <v>34</v>
      </c>
      <c r="S241">
        <v>37</v>
      </c>
      <c r="T241" t="str">
        <f t="shared" si="23"/>
        <v>Won By 37 Runs</v>
      </c>
      <c r="U241" t="s">
        <v>24</v>
      </c>
      <c r="V241" t="s">
        <v>25</v>
      </c>
      <c r="W241">
        <f>IF(Table1[[#This Row],[WonBy]]="Wickets",Table1[[#This Row],[Margin]],0)</f>
        <v>0</v>
      </c>
    </row>
    <row r="242" spans="1:23" x14ac:dyDescent="0.25">
      <c r="A242">
        <v>1175369</v>
      </c>
      <c r="B242" t="s">
        <v>175</v>
      </c>
      <c r="C242" s="1">
        <v>43557</v>
      </c>
      <c r="D242">
        <v>2019</v>
      </c>
      <c r="E242" t="s">
        <v>27</v>
      </c>
      <c r="F242" t="str">
        <f t="shared" si="18"/>
        <v>Royal Challengers Bangalore</v>
      </c>
      <c r="G242" t="s">
        <v>18</v>
      </c>
      <c r="H242" t="str">
        <f t="shared" si="19"/>
        <v>Rajasthan Royals</v>
      </c>
      <c r="I242" t="s">
        <v>176</v>
      </c>
      <c r="J242" t="str">
        <f t="shared" si="20"/>
        <v>Sawai Mansingh Stadium</v>
      </c>
      <c r="K242" t="s">
        <v>18</v>
      </c>
      <c r="L242" t="str">
        <f t="shared" si="21"/>
        <v>Rajasthan Royals</v>
      </c>
      <c r="M242" t="s">
        <v>28</v>
      </c>
      <c r="N242" t="s">
        <v>22</v>
      </c>
      <c r="O242" t="s">
        <v>18</v>
      </c>
      <c r="P242" t="str">
        <f t="shared" si="22"/>
        <v>Rajasthan Royals</v>
      </c>
      <c r="Q242" t="str">
        <f>IF(Table1[[#This Row],[TossWinner]]=Table1[[#This Row],[WinningTeam]],"Yes","No")</f>
        <v>Yes</v>
      </c>
      <c r="R242" t="s">
        <v>23</v>
      </c>
      <c r="S242">
        <v>7</v>
      </c>
      <c r="T242" t="str">
        <f t="shared" si="23"/>
        <v>Won By 7 Wickets</v>
      </c>
      <c r="U242" t="s">
        <v>24</v>
      </c>
      <c r="V242" t="s">
        <v>187</v>
      </c>
      <c r="W242">
        <f>IF(Table1[[#This Row],[WonBy]]="Wickets",Table1[[#This Row],[Margin]],0)</f>
        <v>7</v>
      </c>
    </row>
    <row r="243" spans="1:23" x14ac:dyDescent="0.25">
      <c r="A243">
        <v>1175368</v>
      </c>
      <c r="B243" t="s">
        <v>165</v>
      </c>
      <c r="C243" s="1">
        <v>43556</v>
      </c>
      <c r="D243">
        <v>2019</v>
      </c>
      <c r="E243" t="s">
        <v>147</v>
      </c>
      <c r="F243" t="str">
        <f t="shared" si="18"/>
        <v>Punjab Kings</v>
      </c>
      <c r="G243" t="s">
        <v>43</v>
      </c>
      <c r="H243" t="str">
        <f t="shared" si="19"/>
        <v>Delhi Capitals</v>
      </c>
      <c r="I243" t="s">
        <v>166</v>
      </c>
      <c r="J243" t="str">
        <f t="shared" si="20"/>
        <v>Punjab Cricket Association IS Bindra Stadium, Mohali</v>
      </c>
      <c r="K243" t="s">
        <v>43</v>
      </c>
      <c r="L243" t="str">
        <f t="shared" si="21"/>
        <v>Delhi Capitals</v>
      </c>
      <c r="M243" t="s">
        <v>28</v>
      </c>
      <c r="N243" t="s">
        <v>22</v>
      </c>
      <c r="O243" t="s">
        <v>147</v>
      </c>
      <c r="P243" t="str">
        <f t="shared" si="22"/>
        <v>Kings XI Punjab</v>
      </c>
      <c r="Q243" t="str">
        <f>IF(Table1[[#This Row],[TossWinner]]=Table1[[#This Row],[WinningTeam]],"Yes","No")</f>
        <v>No</v>
      </c>
      <c r="R243" t="s">
        <v>34</v>
      </c>
      <c r="S243">
        <v>14</v>
      </c>
      <c r="T243" t="str">
        <f t="shared" si="23"/>
        <v>Won By 14 Runs</v>
      </c>
      <c r="U243" t="s">
        <v>24</v>
      </c>
      <c r="V243" t="s">
        <v>188</v>
      </c>
      <c r="W243">
        <f>IF(Table1[[#This Row],[WonBy]]="Wickets",Table1[[#This Row],[Margin]],0)</f>
        <v>0</v>
      </c>
    </row>
    <row r="244" spans="1:23" x14ac:dyDescent="0.25">
      <c r="A244">
        <v>1175366</v>
      </c>
      <c r="B244" t="s">
        <v>158</v>
      </c>
      <c r="C244" s="1">
        <v>43555</v>
      </c>
      <c r="D244">
        <v>2019</v>
      </c>
      <c r="E244" t="s">
        <v>39</v>
      </c>
      <c r="F244" t="str">
        <f t="shared" si="18"/>
        <v>Sunrisers Hyderabad</v>
      </c>
      <c r="G244" t="s">
        <v>27</v>
      </c>
      <c r="H244" t="str">
        <f t="shared" si="19"/>
        <v>Royal Challengers Bangalore</v>
      </c>
      <c r="I244" t="s">
        <v>159</v>
      </c>
      <c r="J244" t="str">
        <f t="shared" si="20"/>
        <v>Rajiv Gandhi International Stadium, Uppal</v>
      </c>
      <c r="K244" t="s">
        <v>27</v>
      </c>
      <c r="L244" t="str">
        <f t="shared" si="21"/>
        <v>Royal Challengers Bangalore</v>
      </c>
      <c r="M244" t="s">
        <v>28</v>
      </c>
      <c r="N244" t="s">
        <v>22</v>
      </c>
      <c r="O244" t="s">
        <v>39</v>
      </c>
      <c r="P244" t="str">
        <f t="shared" si="22"/>
        <v>Sunrisers Hyderabad</v>
      </c>
      <c r="Q244" t="str">
        <f>IF(Table1[[#This Row],[TossWinner]]=Table1[[#This Row],[WinningTeam]],"Yes","No")</f>
        <v>No</v>
      </c>
      <c r="R244" t="s">
        <v>34</v>
      </c>
      <c r="S244">
        <v>118</v>
      </c>
      <c r="T244" t="str">
        <f t="shared" si="23"/>
        <v>Won By 118 Runs</v>
      </c>
      <c r="U244" t="s">
        <v>24</v>
      </c>
      <c r="V244" t="s">
        <v>61</v>
      </c>
      <c r="W244">
        <f>IF(Table1[[#This Row],[WonBy]]="Wickets",Table1[[#This Row],[Margin]],0)</f>
        <v>0</v>
      </c>
    </row>
    <row r="245" spans="1:23" x14ac:dyDescent="0.25">
      <c r="A245">
        <v>1175367</v>
      </c>
      <c r="B245" t="s">
        <v>132</v>
      </c>
      <c r="C245" s="1">
        <v>43555</v>
      </c>
      <c r="D245">
        <v>2019</v>
      </c>
      <c r="E245" t="s">
        <v>46</v>
      </c>
      <c r="F245" t="str">
        <f t="shared" si="18"/>
        <v>Chennai Super Kings</v>
      </c>
      <c r="G245" t="s">
        <v>18</v>
      </c>
      <c r="H245" t="str">
        <f t="shared" si="19"/>
        <v>Rajasthan Royals</v>
      </c>
      <c r="I245" t="s">
        <v>164</v>
      </c>
      <c r="J245" t="str">
        <f t="shared" si="20"/>
        <v>MA Chidambaram Stadium, Chepauk, Chennai</v>
      </c>
      <c r="K245" t="s">
        <v>18</v>
      </c>
      <c r="L245" t="str">
        <f t="shared" si="21"/>
        <v>Rajasthan Royals</v>
      </c>
      <c r="M245" t="s">
        <v>28</v>
      </c>
      <c r="N245" t="s">
        <v>22</v>
      </c>
      <c r="O245" t="s">
        <v>46</v>
      </c>
      <c r="P245" t="str">
        <f t="shared" si="22"/>
        <v>Chennai Super Kings</v>
      </c>
      <c r="Q245" t="str">
        <f>IF(Table1[[#This Row],[TossWinner]]=Table1[[#This Row],[WinningTeam]],"Yes","No")</f>
        <v>No</v>
      </c>
      <c r="R245" t="s">
        <v>34</v>
      </c>
      <c r="S245">
        <v>8</v>
      </c>
      <c r="T245" t="str">
        <f t="shared" si="23"/>
        <v>Won By 8 Runs</v>
      </c>
      <c r="U245" t="s">
        <v>24</v>
      </c>
      <c r="V245" t="s">
        <v>172</v>
      </c>
      <c r="W245">
        <f>IF(Table1[[#This Row],[WonBy]]="Wickets",Table1[[#This Row],[Margin]],0)</f>
        <v>0</v>
      </c>
    </row>
    <row r="246" spans="1:23" x14ac:dyDescent="0.25">
      <c r="A246">
        <v>1175365</v>
      </c>
      <c r="B246" t="s">
        <v>127</v>
      </c>
      <c r="C246" s="1">
        <v>43554</v>
      </c>
      <c r="D246">
        <v>2019</v>
      </c>
      <c r="E246" t="s">
        <v>51</v>
      </c>
      <c r="F246" t="str">
        <f t="shared" si="18"/>
        <v>Kolkata Knight Riders</v>
      </c>
      <c r="G246" t="s">
        <v>43</v>
      </c>
      <c r="H246" t="str">
        <f t="shared" si="19"/>
        <v>Delhi Capitals</v>
      </c>
      <c r="I246" t="s">
        <v>171</v>
      </c>
      <c r="J246" t="str">
        <f t="shared" si="20"/>
        <v>Arun Jaitley Stadium, Delhi</v>
      </c>
      <c r="K246" t="s">
        <v>43</v>
      </c>
      <c r="L246" t="str">
        <f t="shared" si="21"/>
        <v>Delhi Capitals</v>
      </c>
      <c r="M246" t="s">
        <v>28</v>
      </c>
      <c r="N246" t="s">
        <v>134</v>
      </c>
      <c r="O246" t="s">
        <v>43</v>
      </c>
      <c r="P246" t="str">
        <f t="shared" si="22"/>
        <v>Delhi Capitals</v>
      </c>
      <c r="Q246" t="str">
        <f>IF(Table1[[#This Row],[TossWinner]]=Table1[[#This Row],[WinningTeam]],"Yes","No")</f>
        <v>Yes</v>
      </c>
      <c r="R246" t="s">
        <v>10</v>
      </c>
      <c r="S246" t="s">
        <v>24</v>
      </c>
      <c r="T246" t="str">
        <f t="shared" si="23"/>
        <v>Won By NA SuperOver</v>
      </c>
      <c r="U246" t="s">
        <v>24</v>
      </c>
      <c r="V246" t="s">
        <v>129</v>
      </c>
      <c r="W246">
        <f>IF(Table1[[#This Row],[WonBy]]="Wickets",Table1[[#This Row],[Margin]],0)</f>
        <v>0</v>
      </c>
    </row>
    <row r="247" spans="1:23" x14ac:dyDescent="0.25">
      <c r="A247">
        <v>1175364</v>
      </c>
      <c r="B247" t="s">
        <v>165</v>
      </c>
      <c r="C247" s="1">
        <v>43554</v>
      </c>
      <c r="D247">
        <v>2019</v>
      </c>
      <c r="E247" t="s">
        <v>44</v>
      </c>
      <c r="F247" t="str">
        <f t="shared" si="18"/>
        <v>Mumbai Indians</v>
      </c>
      <c r="G247" t="s">
        <v>147</v>
      </c>
      <c r="H247" t="str">
        <f t="shared" si="19"/>
        <v>Punjab Kings</v>
      </c>
      <c r="I247" t="s">
        <v>166</v>
      </c>
      <c r="J247" t="str">
        <f t="shared" si="20"/>
        <v>Punjab Cricket Association IS Bindra Stadium, Mohali</v>
      </c>
      <c r="K247" t="s">
        <v>147</v>
      </c>
      <c r="L247" t="str">
        <f t="shared" si="21"/>
        <v>Punjab Kings</v>
      </c>
      <c r="M247" t="s">
        <v>28</v>
      </c>
      <c r="N247" t="s">
        <v>22</v>
      </c>
      <c r="O247" t="s">
        <v>147</v>
      </c>
      <c r="P247" t="str">
        <f t="shared" si="22"/>
        <v>Kings XI Punjab</v>
      </c>
      <c r="Q247" t="str">
        <f>IF(Table1[[#This Row],[TossWinner]]=Table1[[#This Row],[WinningTeam]],"Yes","No")</f>
        <v>Yes</v>
      </c>
      <c r="R247" t="s">
        <v>23</v>
      </c>
      <c r="S247">
        <v>8</v>
      </c>
      <c r="T247" t="str">
        <f t="shared" si="23"/>
        <v>Won By 8 Wickets</v>
      </c>
      <c r="U247" t="s">
        <v>24</v>
      </c>
      <c r="V247" t="s">
        <v>90</v>
      </c>
      <c r="W247">
        <f>IF(Table1[[#This Row],[WonBy]]="Wickets",Table1[[#This Row],[Margin]],0)</f>
        <v>8</v>
      </c>
    </row>
    <row r="248" spans="1:23" x14ac:dyDescent="0.25">
      <c r="A248">
        <v>1175363</v>
      </c>
      <c r="B248" t="s">
        <v>158</v>
      </c>
      <c r="C248" s="1">
        <v>43553</v>
      </c>
      <c r="D248">
        <v>2019</v>
      </c>
      <c r="E248" t="s">
        <v>18</v>
      </c>
      <c r="F248" t="str">
        <f t="shared" si="18"/>
        <v>Rajasthan Royals</v>
      </c>
      <c r="G248" t="s">
        <v>39</v>
      </c>
      <c r="H248" t="str">
        <f t="shared" si="19"/>
        <v>Sunrisers Hyderabad</v>
      </c>
      <c r="I248" t="s">
        <v>159</v>
      </c>
      <c r="J248" t="str">
        <f t="shared" si="20"/>
        <v>Rajiv Gandhi International Stadium, Uppal</v>
      </c>
      <c r="K248" t="s">
        <v>18</v>
      </c>
      <c r="L248" t="str">
        <f t="shared" si="21"/>
        <v>Rajasthan Royals</v>
      </c>
      <c r="M248" t="s">
        <v>21</v>
      </c>
      <c r="N248" t="s">
        <v>22</v>
      </c>
      <c r="O248" t="s">
        <v>39</v>
      </c>
      <c r="P248" t="str">
        <f t="shared" si="22"/>
        <v>Sunrisers Hyderabad</v>
      </c>
      <c r="Q248" t="str">
        <f>IF(Table1[[#This Row],[TossWinner]]=Table1[[#This Row],[WinningTeam]],"Yes","No")</f>
        <v>No</v>
      </c>
      <c r="R248" t="s">
        <v>23</v>
      </c>
      <c r="S248">
        <v>5</v>
      </c>
      <c r="T248" t="str">
        <f t="shared" si="23"/>
        <v>Won By 5 Wickets</v>
      </c>
      <c r="U248" t="s">
        <v>24</v>
      </c>
      <c r="V248" t="s">
        <v>85</v>
      </c>
      <c r="W248">
        <f>IF(Table1[[#This Row],[WonBy]]="Wickets",Table1[[#This Row],[Margin]],0)</f>
        <v>5</v>
      </c>
    </row>
    <row r="249" spans="1:23" x14ac:dyDescent="0.25">
      <c r="A249">
        <v>1175362</v>
      </c>
      <c r="B249" t="s">
        <v>168</v>
      </c>
      <c r="C249" s="1">
        <v>43552</v>
      </c>
      <c r="D249">
        <v>2019</v>
      </c>
      <c r="E249" t="s">
        <v>44</v>
      </c>
      <c r="F249" t="str">
        <f t="shared" si="18"/>
        <v>Mumbai Indians</v>
      </c>
      <c r="G249" t="s">
        <v>27</v>
      </c>
      <c r="H249" t="str">
        <f t="shared" si="19"/>
        <v>Royal Challengers Bangalore</v>
      </c>
      <c r="I249" t="s">
        <v>169</v>
      </c>
      <c r="J249" t="str">
        <f t="shared" si="20"/>
        <v>M.Chinnaswamy Stadium</v>
      </c>
      <c r="K249" t="s">
        <v>27</v>
      </c>
      <c r="L249" t="str">
        <f t="shared" si="21"/>
        <v>Royal Challengers Bangalore</v>
      </c>
      <c r="M249" t="s">
        <v>28</v>
      </c>
      <c r="N249" t="s">
        <v>22</v>
      </c>
      <c r="O249" t="s">
        <v>44</v>
      </c>
      <c r="P249" t="str">
        <f t="shared" si="22"/>
        <v>Mumbai Indians</v>
      </c>
      <c r="Q249" t="str">
        <f>IF(Table1[[#This Row],[TossWinner]]=Table1[[#This Row],[WinningTeam]],"Yes","No")</f>
        <v>No</v>
      </c>
      <c r="R249" t="s">
        <v>34</v>
      </c>
      <c r="S249">
        <v>6</v>
      </c>
      <c r="T249" t="str">
        <f t="shared" si="23"/>
        <v>Won By 6 Runs</v>
      </c>
      <c r="U249" t="s">
        <v>24</v>
      </c>
      <c r="V249" t="s">
        <v>45</v>
      </c>
      <c r="W249">
        <f>IF(Table1[[#This Row],[WonBy]]="Wickets",Table1[[#This Row],[Margin]],0)</f>
        <v>0</v>
      </c>
    </row>
    <row r="250" spans="1:23" x14ac:dyDescent="0.25">
      <c r="A250">
        <v>1175361</v>
      </c>
      <c r="B250" t="s">
        <v>30</v>
      </c>
      <c r="C250" s="1">
        <v>43551</v>
      </c>
      <c r="D250">
        <v>2019</v>
      </c>
      <c r="E250" t="s">
        <v>51</v>
      </c>
      <c r="F250" t="str">
        <f t="shared" si="18"/>
        <v>Kolkata Knight Riders</v>
      </c>
      <c r="G250" t="s">
        <v>147</v>
      </c>
      <c r="H250" t="str">
        <f t="shared" si="19"/>
        <v>Punjab Kings</v>
      </c>
      <c r="I250" t="s">
        <v>174</v>
      </c>
      <c r="J250" t="str">
        <f t="shared" si="20"/>
        <v>Eden Gardens, Kolkata</v>
      </c>
      <c r="K250" t="s">
        <v>147</v>
      </c>
      <c r="L250" t="str">
        <f t="shared" si="21"/>
        <v>Punjab Kings</v>
      </c>
      <c r="M250" t="s">
        <v>28</v>
      </c>
      <c r="N250" t="s">
        <v>22</v>
      </c>
      <c r="O250" t="s">
        <v>51</v>
      </c>
      <c r="P250" t="str">
        <f t="shared" si="22"/>
        <v>Kolkata Knight Riders</v>
      </c>
      <c r="Q250" t="str">
        <f>IF(Table1[[#This Row],[TossWinner]]=Table1[[#This Row],[WinningTeam]],"Yes","No")</f>
        <v>No</v>
      </c>
      <c r="R250" t="s">
        <v>34</v>
      </c>
      <c r="S250">
        <v>28</v>
      </c>
      <c r="T250" t="str">
        <f t="shared" si="23"/>
        <v>Won By 28 Runs</v>
      </c>
      <c r="U250" t="s">
        <v>24</v>
      </c>
      <c r="V250" t="s">
        <v>60</v>
      </c>
      <c r="W250">
        <f>IF(Table1[[#This Row],[WonBy]]="Wickets",Table1[[#This Row],[Margin]],0)</f>
        <v>0</v>
      </c>
    </row>
    <row r="251" spans="1:23" x14ac:dyDescent="0.25">
      <c r="A251">
        <v>1175360</v>
      </c>
      <c r="B251" t="s">
        <v>127</v>
      </c>
      <c r="C251" s="1">
        <v>43550</v>
      </c>
      <c r="D251">
        <v>2019</v>
      </c>
      <c r="E251" t="s">
        <v>43</v>
      </c>
      <c r="F251" t="str">
        <f t="shared" si="18"/>
        <v>Delhi Capitals</v>
      </c>
      <c r="G251" t="s">
        <v>46</v>
      </c>
      <c r="H251" t="str">
        <f t="shared" si="19"/>
        <v>Chennai Super Kings</v>
      </c>
      <c r="I251" t="s">
        <v>171</v>
      </c>
      <c r="J251" t="str">
        <f t="shared" si="20"/>
        <v>Arun Jaitley Stadium, Delhi</v>
      </c>
      <c r="K251" t="s">
        <v>43</v>
      </c>
      <c r="L251" t="str">
        <f t="shared" si="21"/>
        <v>Delhi Capitals</v>
      </c>
      <c r="M251" t="s">
        <v>21</v>
      </c>
      <c r="N251" t="s">
        <v>22</v>
      </c>
      <c r="O251" t="s">
        <v>46</v>
      </c>
      <c r="P251" t="str">
        <f t="shared" si="22"/>
        <v>Chennai Super Kings</v>
      </c>
      <c r="Q251" t="str">
        <f>IF(Table1[[#This Row],[TossWinner]]=Table1[[#This Row],[WinningTeam]],"Yes","No")</f>
        <v>No</v>
      </c>
      <c r="R251" t="s">
        <v>23</v>
      </c>
      <c r="S251">
        <v>6</v>
      </c>
      <c r="T251" t="str">
        <f t="shared" si="23"/>
        <v>Won By 6 Wickets</v>
      </c>
      <c r="U251" t="s">
        <v>24</v>
      </c>
      <c r="V251" t="s">
        <v>154</v>
      </c>
      <c r="W251">
        <f>IF(Table1[[#This Row],[WonBy]]="Wickets",Table1[[#This Row],[Margin]],0)</f>
        <v>6</v>
      </c>
    </row>
    <row r="252" spans="1:23" x14ac:dyDescent="0.25">
      <c r="A252">
        <v>1175359</v>
      </c>
      <c r="B252" t="s">
        <v>175</v>
      </c>
      <c r="C252" s="1">
        <v>43549</v>
      </c>
      <c r="D252">
        <v>2019</v>
      </c>
      <c r="E252" t="s">
        <v>147</v>
      </c>
      <c r="F252" t="str">
        <f t="shared" si="18"/>
        <v>Punjab Kings</v>
      </c>
      <c r="G252" t="s">
        <v>18</v>
      </c>
      <c r="H252" t="str">
        <f t="shared" si="19"/>
        <v>Rajasthan Royals</v>
      </c>
      <c r="I252" t="s">
        <v>176</v>
      </c>
      <c r="J252" t="str">
        <f t="shared" si="20"/>
        <v>Sawai Mansingh Stadium</v>
      </c>
      <c r="K252" t="s">
        <v>18</v>
      </c>
      <c r="L252" t="str">
        <f t="shared" si="21"/>
        <v>Rajasthan Royals</v>
      </c>
      <c r="M252" t="s">
        <v>28</v>
      </c>
      <c r="N252" t="s">
        <v>22</v>
      </c>
      <c r="O252" t="s">
        <v>147</v>
      </c>
      <c r="P252" t="str">
        <f t="shared" si="22"/>
        <v>Kings XI Punjab</v>
      </c>
      <c r="Q252" t="str">
        <f>IF(Table1[[#This Row],[TossWinner]]=Table1[[#This Row],[WinningTeam]],"Yes","No")</f>
        <v>No</v>
      </c>
      <c r="R252" t="s">
        <v>34</v>
      </c>
      <c r="S252">
        <v>14</v>
      </c>
      <c r="T252" t="str">
        <f t="shared" si="23"/>
        <v>Won By 14 Runs</v>
      </c>
      <c r="U252" t="s">
        <v>24</v>
      </c>
      <c r="V252" t="s">
        <v>150</v>
      </c>
      <c r="W252">
        <f>IF(Table1[[#This Row],[WonBy]]="Wickets",Table1[[#This Row],[Margin]],0)</f>
        <v>0</v>
      </c>
    </row>
    <row r="253" spans="1:23" x14ac:dyDescent="0.25">
      <c r="A253">
        <v>1175358</v>
      </c>
      <c r="B253" t="s">
        <v>38</v>
      </c>
      <c r="C253" s="1">
        <v>43548</v>
      </c>
      <c r="D253">
        <v>2019</v>
      </c>
      <c r="E253" t="s">
        <v>43</v>
      </c>
      <c r="F253" t="str">
        <f t="shared" si="18"/>
        <v>Delhi Capitals</v>
      </c>
      <c r="G253" t="s">
        <v>44</v>
      </c>
      <c r="H253" t="str">
        <f t="shared" si="19"/>
        <v>Mumbai Indians</v>
      </c>
      <c r="I253" t="s">
        <v>167</v>
      </c>
      <c r="J253" t="str">
        <f t="shared" si="20"/>
        <v>Wankhede Stadium, Mumbai</v>
      </c>
      <c r="K253" t="s">
        <v>44</v>
      </c>
      <c r="L253" t="str">
        <f t="shared" si="21"/>
        <v>Mumbai Indians</v>
      </c>
      <c r="M253" t="s">
        <v>28</v>
      </c>
      <c r="N253" t="s">
        <v>22</v>
      </c>
      <c r="O253" t="s">
        <v>43</v>
      </c>
      <c r="P253" t="str">
        <f t="shared" si="22"/>
        <v>Delhi Capitals</v>
      </c>
      <c r="Q253" t="str">
        <f>IF(Table1[[#This Row],[TossWinner]]=Table1[[#This Row],[WinningTeam]],"Yes","No")</f>
        <v>No</v>
      </c>
      <c r="R253" t="s">
        <v>34</v>
      </c>
      <c r="S253">
        <v>37</v>
      </c>
      <c r="T253" t="str">
        <f t="shared" si="23"/>
        <v>Won By 37 Runs</v>
      </c>
      <c r="U253" t="s">
        <v>24</v>
      </c>
      <c r="V253" t="s">
        <v>163</v>
      </c>
      <c r="W253">
        <f>IF(Table1[[#This Row],[WonBy]]="Wickets",Table1[[#This Row],[Margin]],0)</f>
        <v>0</v>
      </c>
    </row>
    <row r="254" spans="1:23" x14ac:dyDescent="0.25">
      <c r="A254">
        <v>1175357</v>
      </c>
      <c r="B254" t="s">
        <v>30</v>
      </c>
      <c r="C254" s="1">
        <v>43548</v>
      </c>
      <c r="D254">
        <v>2019</v>
      </c>
      <c r="E254" t="s">
        <v>39</v>
      </c>
      <c r="F254" t="str">
        <f t="shared" si="18"/>
        <v>Sunrisers Hyderabad</v>
      </c>
      <c r="G254" t="s">
        <v>51</v>
      </c>
      <c r="H254" t="str">
        <f t="shared" si="19"/>
        <v>Kolkata Knight Riders</v>
      </c>
      <c r="I254" t="s">
        <v>174</v>
      </c>
      <c r="J254" t="str">
        <f t="shared" si="20"/>
        <v>Eden Gardens, Kolkata</v>
      </c>
      <c r="K254" t="s">
        <v>51</v>
      </c>
      <c r="L254" t="str">
        <f t="shared" si="21"/>
        <v>Kolkata Knight Riders</v>
      </c>
      <c r="M254" t="s">
        <v>28</v>
      </c>
      <c r="N254" t="s">
        <v>22</v>
      </c>
      <c r="O254" t="s">
        <v>51</v>
      </c>
      <c r="P254" t="str">
        <f t="shared" si="22"/>
        <v>Kolkata Knight Riders</v>
      </c>
      <c r="Q254" t="str">
        <f>IF(Table1[[#This Row],[TossWinner]]=Table1[[#This Row],[WinningTeam]],"Yes","No")</f>
        <v>Yes</v>
      </c>
      <c r="R254" t="s">
        <v>23</v>
      </c>
      <c r="S254">
        <v>6</v>
      </c>
      <c r="T254" t="str">
        <f t="shared" si="23"/>
        <v>Won By 6 Wickets</v>
      </c>
      <c r="U254" t="s">
        <v>24</v>
      </c>
      <c r="V254" t="s">
        <v>60</v>
      </c>
      <c r="W254">
        <f>IF(Table1[[#This Row],[WonBy]]="Wickets",Table1[[#This Row],[Margin]],0)</f>
        <v>6</v>
      </c>
    </row>
    <row r="255" spans="1:23" x14ac:dyDescent="0.25">
      <c r="A255">
        <v>1175356</v>
      </c>
      <c r="B255" t="s">
        <v>132</v>
      </c>
      <c r="C255" s="1">
        <v>43547</v>
      </c>
      <c r="D255">
        <v>2019</v>
      </c>
      <c r="E255" t="s">
        <v>27</v>
      </c>
      <c r="F255" t="str">
        <f t="shared" si="18"/>
        <v>Royal Challengers Bangalore</v>
      </c>
      <c r="G255" t="s">
        <v>46</v>
      </c>
      <c r="H255" t="str">
        <f t="shared" si="19"/>
        <v>Chennai Super Kings</v>
      </c>
      <c r="I255" t="s">
        <v>164</v>
      </c>
      <c r="J255" t="str">
        <f t="shared" si="20"/>
        <v>MA Chidambaram Stadium, Chepauk, Chennai</v>
      </c>
      <c r="K255" t="s">
        <v>46</v>
      </c>
      <c r="L255" t="str">
        <f t="shared" si="21"/>
        <v>Chennai Super Kings</v>
      </c>
      <c r="M255" t="s">
        <v>28</v>
      </c>
      <c r="N255" t="s">
        <v>22</v>
      </c>
      <c r="O255" t="s">
        <v>46</v>
      </c>
      <c r="P255" t="str">
        <f t="shared" si="22"/>
        <v>Chennai Super Kings</v>
      </c>
      <c r="Q255" t="str">
        <f>IF(Table1[[#This Row],[TossWinner]]=Table1[[#This Row],[WinningTeam]],"Yes","No")</f>
        <v>Yes</v>
      </c>
      <c r="R255" t="s">
        <v>23</v>
      </c>
      <c r="S255">
        <v>7</v>
      </c>
      <c r="T255" t="str">
        <f t="shared" si="23"/>
        <v>Won By 7 Wickets</v>
      </c>
      <c r="U255" t="s">
        <v>24</v>
      </c>
      <c r="V255" t="s">
        <v>186</v>
      </c>
      <c r="W255">
        <f>IF(Table1[[#This Row],[WonBy]]="Wickets",Table1[[#This Row],[Margin]],0)</f>
        <v>7</v>
      </c>
    </row>
    <row r="256" spans="1:23" x14ac:dyDescent="0.25">
      <c r="A256">
        <v>1136620</v>
      </c>
      <c r="B256" t="s">
        <v>38</v>
      </c>
      <c r="C256" s="1">
        <v>43247</v>
      </c>
      <c r="D256">
        <v>2018</v>
      </c>
      <c r="E256" t="s">
        <v>39</v>
      </c>
      <c r="F256" t="str">
        <f t="shared" si="18"/>
        <v>Sunrisers Hyderabad</v>
      </c>
      <c r="G256" t="s">
        <v>46</v>
      </c>
      <c r="H256" t="str">
        <f t="shared" si="19"/>
        <v>Chennai Super Kings</v>
      </c>
      <c r="I256" t="s">
        <v>167</v>
      </c>
      <c r="J256" t="str">
        <f t="shared" si="20"/>
        <v>Wankhede Stadium, Mumbai</v>
      </c>
      <c r="K256" t="s">
        <v>46</v>
      </c>
      <c r="L256" t="str">
        <f t="shared" si="21"/>
        <v>Chennai Super Kings</v>
      </c>
      <c r="M256" t="s">
        <v>28</v>
      </c>
      <c r="N256" t="s">
        <v>22</v>
      </c>
      <c r="O256" t="s">
        <v>46</v>
      </c>
      <c r="P256" t="str">
        <f t="shared" si="22"/>
        <v>Chennai Super Kings</v>
      </c>
      <c r="Q256" t="str">
        <f>IF(Table1[[#This Row],[TossWinner]]=Table1[[#This Row],[WinningTeam]],"Yes","No")</f>
        <v>Yes</v>
      </c>
      <c r="R256" t="s">
        <v>23</v>
      </c>
      <c r="S256">
        <v>8</v>
      </c>
      <c r="T256" t="str">
        <f t="shared" si="23"/>
        <v>Won By 8 Wickets</v>
      </c>
      <c r="U256" t="s">
        <v>24</v>
      </c>
      <c r="V256" t="s">
        <v>154</v>
      </c>
      <c r="W256">
        <f>IF(Table1[[#This Row],[WonBy]]="Wickets",Table1[[#This Row],[Margin]],0)</f>
        <v>8</v>
      </c>
    </row>
    <row r="257" spans="1:23" x14ac:dyDescent="0.25">
      <c r="A257">
        <v>1136619</v>
      </c>
      <c r="B257" t="s">
        <v>30</v>
      </c>
      <c r="C257" s="1">
        <v>43245</v>
      </c>
      <c r="D257">
        <v>2018</v>
      </c>
      <c r="E257" t="s">
        <v>39</v>
      </c>
      <c r="F257" t="str">
        <f t="shared" si="18"/>
        <v>Sunrisers Hyderabad</v>
      </c>
      <c r="G257" t="s">
        <v>51</v>
      </c>
      <c r="H257" t="str">
        <f t="shared" si="19"/>
        <v>Kolkata Knight Riders</v>
      </c>
      <c r="I257" t="s">
        <v>174</v>
      </c>
      <c r="J257" t="str">
        <f t="shared" si="20"/>
        <v>Eden Gardens, Kolkata</v>
      </c>
      <c r="K257" t="s">
        <v>51</v>
      </c>
      <c r="L257" t="str">
        <f t="shared" si="21"/>
        <v>Kolkata Knight Riders</v>
      </c>
      <c r="M257" t="s">
        <v>28</v>
      </c>
      <c r="N257" t="s">
        <v>22</v>
      </c>
      <c r="O257" t="s">
        <v>39</v>
      </c>
      <c r="P257" t="str">
        <f t="shared" si="22"/>
        <v>Sunrisers Hyderabad</v>
      </c>
      <c r="Q257" t="str">
        <f>IF(Table1[[#This Row],[TossWinner]]=Table1[[#This Row],[WinningTeam]],"Yes","No")</f>
        <v>No</v>
      </c>
      <c r="R257" t="s">
        <v>34</v>
      </c>
      <c r="S257">
        <v>14</v>
      </c>
      <c r="T257" t="str">
        <f t="shared" si="23"/>
        <v>Won By 14 Runs</v>
      </c>
      <c r="U257" t="s">
        <v>24</v>
      </c>
      <c r="V257" t="s">
        <v>85</v>
      </c>
      <c r="W257">
        <f>IF(Table1[[#This Row],[WonBy]]="Wickets",Table1[[#This Row],[Margin]],0)</f>
        <v>0</v>
      </c>
    </row>
    <row r="258" spans="1:23" x14ac:dyDescent="0.25">
      <c r="A258">
        <v>1136618</v>
      </c>
      <c r="B258" t="s">
        <v>30</v>
      </c>
      <c r="C258" s="1">
        <v>43243</v>
      </c>
      <c r="D258">
        <v>2018</v>
      </c>
      <c r="E258" t="s">
        <v>51</v>
      </c>
      <c r="F258" t="str">
        <f t="shared" ref="F258:F321" si="24">_xlfn.XLOOKUP(TRIM(E258), $AA$22:$AA$32,$AB$22:$AB$32, TRIM(E258))</f>
        <v>Kolkata Knight Riders</v>
      </c>
      <c r="G258" t="s">
        <v>18</v>
      </c>
      <c r="H258" t="str">
        <f t="shared" ref="H258:H321" si="25">_xlfn.XLOOKUP(TRIM(G258), $AA$22:$AA$32,$AB$22:$AB$32, TRIM(G258))</f>
        <v>Rajasthan Royals</v>
      </c>
      <c r="I258" t="s">
        <v>174</v>
      </c>
      <c r="J258" t="str">
        <f t="shared" ref="J258:J321" si="26">_xlfn.XLOOKUP(TRIM(I258), $Z$43:$Z$54,$AA$43:$AA$54, TRIM(I258))</f>
        <v>Eden Gardens, Kolkata</v>
      </c>
      <c r="K258" t="s">
        <v>18</v>
      </c>
      <c r="L258" t="str">
        <f t="shared" ref="L258:L321" si="27">_xlfn.XLOOKUP(TRIM(K258), $AA$22:$AA$32,$AB$22:$AB$32, TRIM(K258))</f>
        <v>Rajasthan Royals</v>
      </c>
      <c r="M258" t="s">
        <v>28</v>
      </c>
      <c r="N258" t="s">
        <v>22</v>
      </c>
      <c r="O258" t="s">
        <v>51</v>
      </c>
      <c r="P258" t="str">
        <f t="shared" ref="P258:P321" si="28">_xlfn.XLOOKUP(TRIM(O258), $Z$22:$Z$32,$AA$22:$AA$32, TRIM(O258))</f>
        <v>Kolkata Knight Riders</v>
      </c>
      <c r="Q258" t="str">
        <f>IF(Table1[[#This Row],[TossWinner]]=Table1[[#This Row],[WinningTeam]],"Yes","No")</f>
        <v>No</v>
      </c>
      <c r="R258" t="s">
        <v>34</v>
      </c>
      <c r="S258">
        <v>25</v>
      </c>
      <c r="T258" t="str">
        <f t="shared" si="23"/>
        <v>Won By 25 Runs</v>
      </c>
      <c r="U258" t="s">
        <v>24</v>
      </c>
      <c r="V258" t="s">
        <v>60</v>
      </c>
      <c r="W258">
        <f>IF(Table1[[#This Row],[WonBy]]="Wickets",Table1[[#This Row],[Margin]],0)</f>
        <v>0</v>
      </c>
    </row>
    <row r="259" spans="1:23" x14ac:dyDescent="0.25">
      <c r="A259">
        <v>1136617</v>
      </c>
      <c r="B259" t="s">
        <v>38</v>
      </c>
      <c r="C259" s="1">
        <v>43242</v>
      </c>
      <c r="D259">
        <v>2018</v>
      </c>
      <c r="E259" t="s">
        <v>39</v>
      </c>
      <c r="F259" t="str">
        <f t="shared" si="24"/>
        <v>Sunrisers Hyderabad</v>
      </c>
      <c r="G259" t="s">
        <v>46</v>
      </c>
      <c r="H259" t="str">
        <f t="shared" si="25"/>
        <v>Chennai Super Kings</v>
      </c>
      <c r="I259" t="s">
        <v>167</v>
      </c>
      <c r="J259" t="str">
        <f t="shared" si="26"/>
        <v>Wankhede Stadium, Mumbai</v>
      </c>
      <c r="K259" t="s">
        <v>46</v>
      </c>
      <c r="L259" t="str">
        <f t="shared" si="27"/>
        <v>Chennai Super Kings</v>
      </c>
      <c r="M259" t="s">
        <v>28</v>
      </c>
      <c r="N259" t="s">
        <v>22</v>
      </c>
      <c r="O259" t="s">
        <v>46</v>
      </c>
      <c r="P259" t="str">
        <f t="shared" si="28"/>
        <v>Chennai Super Kings</v>
      </c>
      <c r="Q259" t="str">
        <f>IF(Table1[[#This Row],[TossWinner]]=Table1[[#This Row],[WinningTeam]],"Yes","No")</f>
        <v>Yes</v>
      </c>
      <c r="R259" t="s">
        <v>23</v>
      </c>
      <c r="S259">
        <v>2</v>
      </c>
      <c r="T259" t="str">
        <f t="shared" ref="T259:T322" si="29">CONCATENATE("Won By"," ",S259," ",R259)</f>
        <v>Won By 2 Wickets</v>
      </c>
      <c r="U259" t="s">
        <v>24</v>
      </c>
      <c r="V259" t="s">
        <v>87</v>
      </c>
      <c r="W259">
        <f>IF(Table1[[#This Row],[WonBy]]="Wickets",Table1[[#This Row],[Margin]],0)</f>
        <v>2</v>
      </c>
    </row>
    <row r="260" spans="1:23" x14ac:dyDescent="0.25">
      <c r="A260">
        <v>1136616</v>
      </c>
      <c r="B260" t="s">
        <v>58</v>
      </c>
      <c r="C260" s="1">
        <v>43240</v>
      </c>
      <c r="D260">
        <v>2018</v>
      </c>
      <c r="E260" t="s">
        <v>147</v>
      </c>
      <c r="F260" t="str">
        <f t="shared" si="24"/>
        <v>Punjab Kings</v>
      </c>
      <c r="G260" t="s">
        <v>46</v>
      </c>
      <c r="H260" t="str">
        <f t="shared" si="25"/>
        <v>Chennai Super Kings</v>
      </c>
      <c r="I260" t="s">
        <v>189</v>
      </c>
      <c r="J260" t="str">
        <f t="shared" si="26"/>
        <v>Maharashtra Cricket Association Stadium, Pune</v>
      </c>
      <c r="K260" t="s">
        <v>46</v>
      </c>
      <c r="L260" t="str">
        <f t="shared" si="27"/>
        <v>Chennai Super Kings</v>
      </c>
      <c r="M260" t="s">
        <v>28</v>
      </c>
      <c r="N260" t="s">
        <v>22</v>
      </c>
      <c r="O260" t="s">
        <v>46</v>
      </c>
      <c r="P260" t="str">
        <f t="shared" si="28"/>
        <v>Chennai Super Kings</v>
      </c>
      <c r="Q260" t="str">
        <f>IF(Table1[[#This Row],[TossWinner]]=Table1[[#This Row],[WinningTeam]],"Yes","No")</f>
        <v>Yes</v>
      </c>
      <c r="R260" t="s">
        <v>23</v>
      </c>
      <c r="S260">
        <v>5</v>
      </c>
      <c r="T260" t="str">
        <f t="shared" si="29"/>
        <v>Won By 5 Wickets</v>
      </c>
      <c r="U260" t="s">
        <v>24</v>
      </c>
      <c r="V260" t="s">
        <v>190</v>
      </c>
      <c r="W260">
        <f>IF(Table1[[#This Row],[WonBy]]="Wickets",Table1[[#This Row],[Margin]],0)</f>
        <v>5</v>
      </c>
    </row>
    <row r="261" spans="1:23" x14ac:dyDescent="0.25">
      <c r="A261">
        <v>1136615</v>
      </c>
      <c r="B261" t="s">
        <v>127</v>
      </c>
      <c r="C261" s="1">
        <v>43240</v>
      </c>
      <c r="D261">
        <v>2018</v>
      </c>
      <c r="E261" t="s">
        <v>191</v>
      </c>
      <c r="F261" t="str">
        <f t="shared" si="24"/>
        <v>Delhi Capitals</v>
      </c>
      <c r="G261" t="s">
        <v>44</v>
      </c>
      <c r="H261" t="str">
        <f t="shared" si="25"/>
        <v>Mumbai Indians</v>
      </c>
      <c r="I261" t="s">
        <v>171</v>
      </c>
      <c r="J261" t="str">
        <f t="shared" si="26"/>
        <v>Arun Jaitley Stadium, Delhi</v>
      </c>
      <c r="K261" t="s">
        <v>191</v>
      </c>
      <c r="L261" t="str">
        <f t="shared" si="27"/>
        <v>Delhi Capitals</v>
      </c>
      <c r="M261" t="s">
        <v>21</v>
      </c>
      <c r="N261" t="s">
        <v>22</v>
      </c>
      <c r="O261" t="s">
        <v>191</v>
      </c>
      <c r="P261" t="str">
        <f t="shared" si="28"/>
        <v>Delhi Daredevils</v>
      </c>
      <c r="Q261" t="str">
        <f>IF(Table1[[#This Row],[TossWinner]]=Table1[[#This Row],[WinningTeam]],"Yes","No")</f>
        <v>Yes</v>
      </c>
      <c r="R261" t="s">
        <v>34</v>
      </c>
      <c r="S261">
        <v>11</v>
      </c>
      <c r="T261" t="str">
        <f t="shared" si="29"/>
        <v>Won By 11 Runs</v>
      </c>
      <c r="U261" t="s">
        <v>24</v>
      </c>
      <c r="V261" t="s">
        <v>137</v>
      </c>
      <c r="W261">
        <f>IF(Table1[[#This Row],[WonBy]]="Wickets",Table1[[#This Row],[Margin]],0)</f>
        <v>0</v>
      </c>
    </row>
    <row r="262" spans="1:23" x14ac:dyDescent="0.25">
      <c r="A262">
        <v>1136614</v>
      </c>
      <c r="B262" t="s">
        <v>158</v>
      </c>
      <c r="C262" s="1">
        <v>43239</v>
      </c>
      <c r="D262">
        <v>2018</v>
      </c>
      <c r="E262" t="s">
        <v>39</v>
      </c>
      <c r="F262" t="str">
        <f t="shared" si="24"/>
        <v>Sunrisers Hyderabad</v>
      </c>
      <c r="G262" t="s">
        <v>51</v>
      </c>
      <c r="H262" t="str">
        <f t="shared" si="25"/>
        <v>Kolkata Knight Riders</v>
      </c>
      <c r="I262" t="s">
        <v>159</v>
      </c>
      <c r="J262" t="str">
        <f t="shared" si="26"/>
        <v>Rajiv Gandhi International Stadium, Uppal</v>
      </c>
      <c r="K262" t="s">
        <v>39</v>
      </c>
      <c r="L262" t="str">
        <f t="shared" si="27"/>
        <v>Sunrisers Hyderabad</v>
      </c>
      <c r="M262" t="s">
        <v>21</v>
      </c>
      <c r="N262" t="s">
        <v>22</v>
      </c>
      <c r="O262" t="s">
        <v>51</v>
      </c>
      <c r="P262" t="str">
        <f t="shared" si="28"/>
        <v>Kolkata Knight Riders</v>
      </c>
      <c r="Q262" t="str">
        <f>IF(Table1[[#This Row],[TossWinner]]=Table1[[#This Row],[WinningTeam]],"Yes","No")</f>
        <v>No</v>
      </c>
      <c r="R262" t="s">
        <v>23</v>
      </c>
      <c r="S262">
        <v>5</v>
      </c>
      <c r="T262" t="str">
        <f t="shared" si="29"/>
        <v>Won By 5 Wickets</v>
      </c>
      <c r="U262" t="s">
        <v>24</v>
      </c>
      <c r="V262" t="s">
        <v>192</v>
      </c>
      <c r="W262">
        <f>IF(Table1[[#This Row],[WonBy]]="Wickets",Table1[[#This Row],[Margin]],0)</f>
        <v>5</v>
      </c>
    </row>
    <row r="263" spans="1:23" x14ac:dyDescent="0.25">
      <c r="A263">
        <v>1136613</v>
      </c>
      <c r="B263" t="s">
        <v>175</v>
      </c>
      <c r="C263" s="1">
        <v>43239</v>
      </c>
      <c r="D263">
        <v>2018</v>
      </c>
      <c r="E263" t="s">
        <v>18</v>
      </c>
      <c r="F263" t="str">
        <f t="shared" si="24"/>
        <v>Rajasthan Royals</v>
      </c>
      <c r="G263" t="s">
        <v>27</v>
      </c>
      <c r="H263" t="str">
        <f t="shared" si="25"/>
        <v>Royal Challengers Bangalore</v>
      </c>
      <c r="I263" t="s">
        <v>176</v>
      </c>
      <c r="J263" t="str">
        <f t="shared" si="26"/>
        <v>Sawai Mansingh Stadium</v>
      </c>
      <c r="K263" t="s">
        <v>18</v>
      </c>
      <c r="L263" t="str">
        <f t="shared" si="27"/>
        <v>Rajasthan Royals</v>
      </c>
      <c r="M263" t="s">
        <v>21</v>
      </c>
      <c r="N263" t="s">
        <v>22</v>
      </c>
      <c r="O263" t="s">
        <v>18</v>
      </c>
      <c r="P263" t="str">
        <f t="shared" si="28"/>
        <v>Rajasthan Royals</v>
      </c>
      <c r="Q263" t="str">
        <f>IF(Table1[[#This Row],[TossWinner]]=Table1[[#This Row],[WinningTeam]],"Yes","No")</f>
        <v>Yes</v>
      </c>
      <c r="R263" t="s">
        <v>34</v>
      </c>
      <c r="S263">
        <v>30</v>
      </c>
      <c r="T263" t="str">
        <f t="shared" si="29"/>
        <v>Won By 30 Runs</v>
      </c>
      <c r="U263" t="s">
        <v>24</v>
      </c>
      <c r="V263" t="s">
        <v>187</v>
      </c>
      <c r="W263">
        <f>IF(Table1[[#This Row],[WonBy]]="Wickets",Table1[[#This Row],[Margin]],0)</f>
        <v>0</v>
      </c>
    </row>
    <row r="264" spans="1:23" x14ac:dyDescent="0.25">
      <c r="A264">
        <v>1136612</v>
      </c>
      <c r="B264" t="s">
        <v>127</v>
      </c>
      <c r="C264" s="1">
        <v>43238</v>
      </c>
      <c r="D264">
        <v>2018</v>
      </c>
      <c r="E264" t="s">
        <v>191</v>
      </c>
      <c r="F264" t="str">
        <f t="shared" si="24"/>
        <v>Delhi Capitals</v>
      </c>
      <c r="G264" t="s">
        <v>46</v>
      </c>
      <c r="H264" t="str">
        <f t="shared" si="25"/>
        <v>Chennai Super Kings</v>
      </c>
      <c r="I264" t="s">
        <v>171</v>
      </c>
      <c r="J264" t="str">
        <f t="shared" si="26"/>
        <v>Arun Jaitley Stadium, Delhi</v>
      </c>
      <c r="K264" t="s">
        <v>46</v>
      </c>
      <c r="L264" t="str">
        <f t="shared" si="27"/>
        <v>Chennai Super Kings</v>
      </c>
      <c r="M264" t="s">
        <v>28</v>
      </c>
      <c r="N264" t="s">
        <v>22</v>
      </c>
      <c r="O264" t="s">
        <v>191</v>
      </c>
      <c r="P264" t="str">
        <f t="shared" si="28"/>
        <v>Delhi Daredevils</v>
      </c>
      <c r="Q264" t="str">
        <f>IF(Table1[[#This Row],[TossWinner]]=Table1[[#This Row],[WinningTeam]],"Yes","No")</f>
        <v>No</v>
      </c>
      <c r="R264" t="s">
        <v>34</v>
      </c>
      <c r="S264">
        <v>34</v>
      </c>
      <c r="T264" t="str">
        <f t="shared" si="29"/>
        <v>Won By 34 Runs</v>
      </c>
      <c r="U264" t="s">
        <v>24</v>
      </c>
      <c r="V264" t="s">
        <v>71</v>
      </c>
      <c r="W264">
        <f>IF(Table1[[#This Row],[WonBy]]="Wickets",Table1[[#This Row],[Margin]],0)</f>
        <v>0</v>
      </c>
    </row>
    <row r="265" spans="1:23" x14ac:dyDescent="0.25">
      <c r="A265">
        <v>1136611</v>
      </c>
      <c r="B265" t="s">
        <v>168</v>
      </c>
      <c r="C265" s="1">
        <v>43237</v>
      </c>
      <c r="D265">
        <v>2018</v>
      </c>
      <c r="E265" t="s">
        <v>27</v>
      </c>
      <c r="F265" t="str">
        <f t="shared" si="24"/>
        <v>Royal Challengers Bangalore</v>
      </c>
      <c r="G265" t="s">
        <v>39</v>
      </c>
      <c r="H265" t="str">
        <f t="shared" si="25"/>
        <v>Sunrisers Hyderabad</v>
      </c>
      <c r="I265" t="s">
        <v>169</v>
      </c>
      <c r="J265" t="str">
        <f t="shared" si="26"/>
        <v>M.Chinnaswamy Stadium</v>
      </c>
      <c r="K265" t="s">
        <v>39</v>
      </c>
      <c r="L265" t="str">
        <f t="shared" si="27"/>
        <v>Sunrisers Hyderabad</v>
      </c>
      <c r="M265" t="s">
        <v>28</v>
      </c>
      <c r="N265" t="s">
        <v>22</v>
      </c>
      <c r="O265" t="s">
        <v>27</v>
      </c>
      <c r="P265" t="str">
        <f t="shared" si="28"/>
        <v>Royal Challengers Bangalore</v>
      </c>
      <c r="Q265" t="str">
        <f>IF(Table1[[#This Row],[TossWinner]]=Table1[[#This Row],[WinningTeam]],"Yes","No")</f>
        <v>No</v>
      </c>
      <c r="R265" t="s">
        <v>34</v>
      </c>
      <c r="S265">
        <v>14</v>
      </c>
      <c r="T265" t="str">
        <f t="shared" si="29"/>
        <v>Won By 14 Runs</v>
      </c>
      <c r="U265" t="s">
        <v>24</v>
      </c>
      <c r="V265" t="s">
        <v>130</v>
      </c>
      <c r="W265">
        <f>IF(Table1[[#This Row],[WonBy]]="Wickets",Table1[[#This Row],[Margin]],0)</f>
        <v>0</v>
      </c>
    </row>
    <row r="266" spans="1:23" x14ac:dyDescent="0.25">
      <c r="A266">
        <v>1136610</v>
      </c>
      <c r="B266" t="s">
        <v>38</v>
      </c>
      <c r="C266" s="1">
        <v>43236</v>
      </c>
      <c r="D266">
        <v>2018</v>
      </c>
      <c r="E266" t="s">
        <v>44</v>
      </c>
      <c r="F266" t="str">
        <f t="shared" si="24"/>
        <v>Mumbai Indians</v>
      </c>
      <c r="G266" t="s">
        <v>147</v>
      </c>
      <c r="H266" t="str">
        <f t="shared" si="25"/>
        <v>Punjab Kings</v>
      </c>
      <c r="I266" t="s">
        <v>167</v>
      </c>
      <c r="J266" t="str">
        <f t="shared" si="26"/>
        <v>Wankhede Stadium, Mumbai</v>
      </c>
      <c r="K266" t="s">
        <v>147</v>
      </c>
      <c r="L266" t="str">
        <f t="shared" si="27"/>
        <v>Punjab Kings</v>
      </c>
      <c r="M266" t="s">
        <v>28</v>
      </c>
      <c r="N266" t="s">
        <v>22</v>
      </c>
      <c r="O266" t="s">
        <v>44</v>
      </c>
      <c r="P266" t="str">
        <f t="shared" si="28"/>
        <v>Mumbai Indians</v>
      </c>
      <c r="Q266" t="str">
        <f>IF(Table1[[#This Row],[TossWinner]]=Table1[[#This Row],[WinningTeam]],"Yes","No")</f>
        <v>No</v>
      </c>
      <c r="R266" t="s">
        <v>34</v>
      </c>
      <c r="S266">
        <v>3</v>
      </c>
      <c r="T266" t="str">
        <f t="shared" si="29"/>
        <v>Won By 3 Runs</v>
      </c>
      <c r="U266" t="s">
        <v>24</v>
      </c>
      <c r="V266" t="s">
        <v>45</v>
      </c>
      <c r="W266">
        <f>IF(Table1[[#This Row],[WonBy]]="Wickets",Table1[[#This Row],[Margin]],0)</f>
        <v>0</v>
      </c>
    </row>
    <row r="267" spans="1:23" x14ac:dyDescent="0.25">
      <c r="A267">
        <v>1136609</v>
      </c>
      <c r="B267" t="s">
        <v>30</v>
      </c>
      <c r="C267" s="1">
        <v>43235</v>
      </c>
      <c r="D267">
        <v>2018</v>
      </c>
      <c r="E267" t="s">
        <v>18</v>
      </c>
      <c r="F267" t="str">
        <f t="shared" si="24"/>
        <v>Rajasthan Royals</v>
      </c>
      <c r="G267" t="s">
        <v>51</v>
      </c>
      <c r="H267" t="str">
        <f t="shared" si="25"/>
        <v>Kolkata Knight Riders</v>
      </c>
      <c r="I267" t="s">
        <v>174</v>
      </c>
      <c r="J267" t="str">
        <f t="shared" si="26"/>
        <v>Eden Gardens, Kolkata</v>
      </c>
      <c r="K267" t="s">
        <v>51</v>
      </c>
      <c r="L267" t="str">
        <f t="shared" si="27"/>
        <v>Kolkata Knight Riders</v>
      </c>
      <c r="M267" t="s">
        <v>28</v>
      </c>
      <c r="N267" t="s">
        <v>22</v>
      </c>
      <c r="O267" t="s">
        <v>51</v>
      </c>
      <c r="P267" t="str">
        <f t="shared" si="28"/>
        <v>Kolkata Knight Riders</v>
      </c>
      <c r="Q267" t="str">
        <f>IF(Table1[[#This Row],[TossWinner]]=Table1[[#This Row],[WinningTeam]],"Yes","No")</f>
        <v>Yes</v>
      </c>
      <c r="R267" t="s">
        <v>23</v>
      </c>
      <c r="S267">
        <v>6</v>
      </c>
      <c r="T267" t="str">
        <f t="shared" si="29"/>
        <v>Won By 6 Wickets</v>
      </c>
      <c r="U267" t="s">
        <v>24</v>
      </c>
      <c r="V267" t="s">
        <v>79</v>
      </c>
      <c r="W267">
        <f>IF(Table1[[#This Row],[WonBy]]="Wickets",Table1[[#This Row],[Margin]],0)</f>
        <v>6</v>
      </c>
    </row>
    <row r="268" spans="1:23" x14ac:dyDescent="0.25">
      <c r="A268">
        <v>1136608</v>
      </c>
      <c r="B268" t="s">
        <v>193</v>
      </c>
      <c r="C268" s="1">
        <v>43234</v>
      </c>
      <c r="D268">
        <v>2018</v>
      </c>
      <c r="E268" t="s">
        <v>147</v>
      </c>
      <c r="F268" t="str">
        <f t="shared" si="24"/>
        <v>Punjab Kings</v>
      </c>
      <c r="G268" t="s">
        <v>27</v>
      </c>
      <c r="H268" t="str">
        <f t="shared" si="25"/>
        <v>Royal Challengers Bangalore</v>
      </c>
      <c r="I268" t="s">
        <v>194</v>
      </c>
      <c r="J268" t="str">
        <f t="shared" si="26"/>
        <v>Holkar Cricket Stadium</v>
      </c>
      <c r="K268" t="s">
        <v>27</v>
      </c>
      <c r="L268" t="str">
        <f t="shared" si="27"/>
        <v>Royal Challengers Bangalore</v>
      </c>
      <c r="M268" t="s">
        <v>28</v>
      </c>
      <c r="N268" t="s">
        <v>22</v>
      </c>
      <c r="O268" t="s">
        <v>27</v>
      </c>
      <c r="P268" t="str">
        <f t="shared" si="28"/>
        <v>Royal Challengers Bangalore</v>
      </c>
      <c r="Q268" t="str">
        <f>IF(Table1[[#This Row],[TossWinner]]=Table1[[#This Row],[WinningTeam]],"Yes","No")</f>
        <v>Yes</v>
      </c>
      <c r="R268" t="s">
        <v>23</v>
      </c>
      <c r="S268">
        <v>10</v>
      </c>
      <c r="T268" t="str">
        <f t="shared" si="29"/>
        <v>Won By 10 Wickets</v>
      </c>
      <c r="U268" t="s">
        <v>24</v>
      </c>
      <c r="V268" t="s">
        <v>98</v>
      </c>
      <c r="W268">
        <f>IF(Table1[[#This Row],[WonBy]]="Wickets",Table1[[#This Row],[Margin]],0)</f>
        <v>10</v>
      </c>
    </row>
    <row r="269" spans="1:23" x14ac:dyDescent="0.25">
      <c r="A269">
        <v>1136607</v>
      </c>
      <c r="B269" t="s">
        <v>38</v>
      </c>
      <c r="C269" s="1">
        <v>43233</v>
      </c>
      <c r="D269">
        <v>2018</v>
      </c>
      <c r="E269" t="s">
        <v>44</v>
      </c>
      <c r="F269" t="str">
        <f t="shared" si="24"/>
        <v>Mumbai Indians</v>
      </c>
      <c r="G269" t="s">
        <v>18</v>
      </c>
      <c r="H269" t="str">
        <f t="shared" si="25"/>
        <v>Rajasthan Royals</v>
      </c>
      <c r="I269" t="s">
        <v>167</v>
      </c>
      <c r="J269" t="str">
        <f t="shared" si="26"/>
        <v>Wankhede Stadium, Mumbai</v>
      </c>
      <c r="K269" t="s">
        <v>18</v>
      </c>
      <c r="L269" t="str">
        <f t="shared" si="27"/>
        <v>Rajasthan Royals</v>
      </c>
      <c r="M269" t="s">
        <v>28</v>
      </c>
      <c r="N269" t="s">
        <v>22</v>
      </c>
      <c r="O269" t="s">
        <v>18</v>
      </c>
      <c r="P269" t="str">
        <f t="shared" si="28"/>
        <v>Rajasthan Royals</v>
      </c>
      <c r="Q269" t="str">
        <f>IF(Table1[[#This Row],[TossWinner]]=Table1[[#This Row],[WinningTeam]],"Yes","No")</f>
        <v>Yes</v>
      </c>
      <c r="R269" t="s">
        <v>23</v>
      </c>
      <c r="S269">
        <v>7</v>
      </c>
      <c r="T269" t="str">
        <f t="shared" si="29"/>
        <v>Won By 7 Wickets</v>
      </c>
      <c r="U269" t="s">
        <v>24</v>
      </c>
      <c r="V269" t="s">
        <v>29</v>
      </c>
      <c r="W269">
        <f>IF(Table1[[#This Row],[WonBy]]="Wickets",Table1[[#This Row],[Margin]],0)</f>
        <v>7</v>
      </c>
    </row>
    <row r="270" spans="1:23" x14ac:dyDescent="0.25">
      <c r="A270">
        <v>1136606</v>
      </c>
      <c r="B270" t="s">
        <v>58</v>
      </c>
      <c r="C270" s="1">
        <v>43233</v>
      </c>
      <c r="D270">
        <v>2018</v>
      </c>
      <c r="E270" t="s">
        <v>39</v>
      </c>
      <c r="F270" t="str">
        <f t="shared" si="24"/>
        <v>Sunrisers Hyderabad</v>
      </c>
      <c r="G270" t="s">
        <v>46</v>
      </c>
      <c r="H270" t="str">
        <f t="shared" si="25"/>
        <v>Chennai Super Kings</v>
      </c>
      <c r="I270" t="s">
        <v>189</v>
      </c>
      <c r="J270" t="str">
        <f t="shared" si="26"/>
        <v>Maharashtra Cricket Association Stadium, Pune</v>
      </c>
      <c r="K270" t="s">
        <v>46</v>
      </c>
      <c r="L270" t="str">
        <f t="shared" si="27"/>
        <v>Chennai Super Kings</v>
      </c>
      <c r="M270" t="s">
        <v>28</v>
      </c>
      <c r="N270" t="s">
        <v>22</v>
      </c>
      <c r="O270" t="s">
        <v>46</v>
      </c>
      <c r="P270" t="str">
        <f t="shared" si="28"/>
        <v>Chennai Super Kings</v>
      </c>
      <c r="Q270" t="str">
        <f>IF(Table1[[#This Row],[TossWinner]]=Table1[[#This Row],[WinningTeam]],"Yes","No")</f>
        <v>Yes</v>
      </c>
      <c r="R270" t="s">
        <v>23</v>
      </c>
      <c r="S270">
        <v>8</v>
      </c>
      <c r="T270" t="str">
        <f t="shared" si="29"/>
        <v>Won By 8 Wickets</v>
      </c>
      <c r="U270" t="s">
        <v>24</v>
      </c>
      <c r="V270" t="s">
        <v>157</v>
      </c>
      <c r="W270">
        <f>IF(Table1[[#This Row],[WonBy]]="Wickets",Table1[[#This Row],[Margin]],0)</f>
        <v>8</v>
      </c>
    </row>
    <row r="271" spans="1:23" x14ac:dyDescent="0.25">
      <c r="A271">
        <v>1136605</v>
      </c>
      <c r="B271" t="s">
        <v>127</v>
      </c>
      <c r="C271" s="1">
        <v>43232</v>
      </c>
      <c r="D271">
        <v>2018</v>
      </c>
      <c r="E271" t="s">
        <v>191</v>
      </c>
      <c r="F271" t="str">
        <f t="shared" si="24"/>
        <v>Delhi Capitals</v>
      </c>
      <c r="G271" t="s">
        <v>27</v>
      </c>
      <c r="H271" t="str">
        <f t="shared" si="25"/>
        <v>Royal Challengers Bangalore</v>
      </c>
      <c r="I271" t="s">
        <v>171</v>
      </c>
      <c r="J271" t="str">
        <f t="shared" si="26"/>
        <v>Arun Jaitley Stadium, Delhi</v>
      </c>
      <c r="K271" t="s">
        <v>27</v>
      </c>
      <c r="L271" t="str">
        <f t="shared" si="27"/>
        <v>Royal Challengers Bangalore</v>
      </c>
      <c r="M271" t="s">
        <v>28</v>
      </c>
      <c r="N271" t="s">
        <v>22</v>
      </c>
      <c r="O271" t="s">
        <v>27</v>
      </c>
      <c r="P271" t="str">
        <f t="shared" si="28"/>
        <v>Royal Challengers Bangalore</v>
      </c>
      <c r="Q271" t="str">
        <f>IF(Table1[[#This Row],[TossWinner]]=Table1[[#This Row],[WinningTeam]],"Yes","No")</f>
        <v>Yes</v>
      </c>
      <c r="R271" t="s">
        <v>23</v>
      </c>
      <c r="S271">
        <v>5</v>
      </c>
      <c r="T271" t="str">
        <f t="shared" si="29"/>
        <v>Won By 5 Wickets</v>
      </c>
      <c r="U271" t="s">
        <v>24</v>
      </c>
      <c r="V271" t="s">
        <v>130</v>
      </c>
      <c r="W271">
        <f>IF(Table1[[#This Row],[WonBy]]="Wickets",Table1[[#This Row],[Margin]],0)</f>
        <v>5</v>
      </c>
    </row>
    <row r="272" spans="1:23" x14ac:dyDescent="0.25">
      <c r="A272">
        <v>1136604</v>
      </c>
      <c r="B272" t="s">
        <v>193</v>
      </c>
      <c r="C272" s="1">
        <v>43232</v>
      </c>
      <c r="D272">
        <v>2018</v>
      </c>
      <c r="E272" t="s">
        <v>51</v>
      </c>
      <c r="F272" t="str">
        <f t="shared" si="24"/>
        <v>Kolkata Knight Riders</v>
      </c>
      <c r="G272" t="s">
        <v>147</v>
      </c>
      <c r="H272" t="str">
        <f t="shared" si="25"/>
        <v>Punjab Kings</v>
      </c>
      <c r="I272" t="s">
        <v>194</v>
      </c>
      <c r="J272" t="str">
        <f t="shared" si="26"/>
        <v>Holkar Cricket Stadium</v>
      </c>
      <c r="K272" t="s">
        <v>147</v>
      </c>
      <c r="L272" t="str">
        <f t="shared" si="27"/>
        <v>Punjab Kings</v>
      </c>
      <c r="M272" t="s">
        <v>28</v>
      </c>
      <c r="N272" t="s">
        <v>22</v>
      </c>
      <c r="O272" t="s">
        <v>51</v>
      </c>
      <c r="P272" t="str">
        <f t="shared" si="28"/>
        <v>Kolkata Knight Riders</v>
      </c>
      <c r="Q272" t="str">
        <f>IF(Table1[[#This Row],[TossWinner]]=Table1[[#This Row],[WinningTeam]],"Yes","No")</f>
        <v>No</v>
      </c>
      <c r="R272" t="s">
        <v>34</v>
      </c>
      <c r="S272">
        <v>31</v>
      </c>
      <c r="T272" t="str">
        <f t="shared" si="29"/>
        <v>Won By 31 Runs</v>
      </c>
      <c r="U272" t="s">
        <v>24</v>
      </c>
      <c r="V272" t="s">
        <v>108</v>
      </c>
      <c r="W272">
        <f>IF(Table1[[#This Row],[WonBy]]="Wickets",Table1[[#This Row],[Margin]],0)</f>
        <v>0</v>
      </c>
    </row>
    <row r="273" spans="1:23" x14ac:dyDescent="0.25">
      <c r="A273">
        <v>1136603</v>
      </c>
      <c r="B273" t="s">
        <v>175</v>
      </c>
      <c r="C273" s="1">
        <v>43231</v>
      </c>
      <c r="D273">
        <v>2018</v>
      </c>
      <c r="E273" t="s">
        <v>46</v>
      </c>
      <c r="F273" t="str">
        <f t="shared" si="24"/>
        <v>Chennai Super Kings</v>
      </c>
      <c r="G273" t="s">
        <v>18</v>
      </c>
      <c r="H273" t="str">
        <f t="shared" si="25"/>
        <v>Rajasthan Royals</v>
      </c>
      <c r="I273" t="s">
        <v>176</v>
      </c>
      <c r="J273" t="str">
        <f t="shared" si="26"/>
        <v>Sawai Mansingh Stadium</v>
      </c>
      <c r="K273" t="s">
        <v>46</v>
      </c>
      <c r="L273" t="str">
        <f t="shared" si="27"/>
        <v>Chennai Super Kings</v>
      </c>
      <c r="M273" t="s">
        <v>21</v>
      </c>
      <c r="N273" t="s">
        <v>22</v>
      </c>
      <c r="O273" t="s">
        <v>18</v>
      </c>
      <c r="P273" t="str">
        <f t="shared" si="28"/>
        <v>Rajasthan Royals</v>
      </c>
      <c r="Q273" t="str">
        <f>IF(Table1[[#This Row],[TossWinner]]=Table1[[#This Row],[WinningTeam]],"Yes","No")</f>
        <v>No</v>
      </c>
      <c r="R273" t="s">
        <v>23</v>
      </c>
      <c r="S273">
        <v>4</v>
      </c>
      <c r="T273" t="str">
        <f t="shared" si="29"/>
        <v>Won By 4 Wickets</v>
      </c>
      <c r="U273" t="s">
        <v>24</v>
      </c>
      <c r="V273" t="s">
        <v>29</v>
      </c>
      <c r="W273">
        <f>IF(Table1[[#This Row],[WonBy]]="Wickets",Table1[[#This Row],[Margin]],0)</f>
        <v>4</v>
      </c>
    </row>
    <row r="274" spans="1:23" x14ac:dyDescent="0.25">
      <c r="A274">
        <v>1136602</v>
      </c>
      <c r="B274" t="s">
        <v>127</v>
      </c>
      <c r="C274" s="1">
        <v>43230</v>
      </c>
      <c r="D274">
        <v>2018</v>
      </c>
      <c r="E274" t="s">
        <v>191</v>
      </c>
      <c r="F274" t="str">
        <f t="shared" si="24"/>
        <v>Delhi Capitals</v>
      </c>
      <c r="G274" t="s">
        <v>39</v>
      </c>
      <c r="H274" t="str">
        <f t="shared" si="25"/>
        <v>Sunrisers Hyderabad</v>
      </c>
      <c r="I274" t="s">
        <v>171</v>
      </c>
      <c r="J274" t="str">
        <f t="shared" si="26"/>
        <v>Arun Jaitley Stadium, Delhi</v>
      </c>
      <c r="K274" t="s">
        <v>191</v>
      </c>
      <c r="L274" t="str">
        <f t="shared" si="27"/>
        <v>Delhi Capitals</v>
      </c>
      <c r="M274" t="s">
        <v>21</v>
      </c>
      <c r="N274" t="s">
        <v>22</v>
      </c>
      <c r="O274" t="s">
        <v>39</v>
      </c>
      <c r="P274" t="str">
        <f t="shared" si="28"/>
        <v>Sunrisers Hyderabad</v>
      </c>
      <c r="Q274" t="str">
        <f>IF(Table1[[#This Row],[TossWinner]]=Table1[[#This Row],[WinningTeam]],"Yes","No")</f>
        <v>No</v>
      </c>
      <c r="R274" t="s">
        <v>23</v>
      </c>
      <c r="S274">
        <v>9</v>
      </c>
      <c r="T274" t="str">
        <f t="shared" si="29"/>
        <v>Won By 9 Wickets</v>
      </c>
      <c r="U274" t="s">
        <v>24</v>
      </c>
      <c r="V274" t="s">
        <v>82</v>
      </c>
      <c r="W274">
        <f>IF(Table1[[#This Row],[WonBy]]="Wickets",Table1[[#This Row],[Margin]],0)</f>
        <v>9</v>
      </c>
    </row>
    <row r="275" spans="1:23" x14ac:dyDescent="0.25">
      <c r="A275">
        <v>1136601</v>
      </c>
      <c r="B275" t="s">
        <v>30</v>
      </c>
      <c r="C275" s="1">
        <v>43229</v>
      </c>
      <c r="D275">
        <v>2018</v>
      </c>
      <c r="E275" t="s">
        <v>44</v>
      </c>
      <c r="F275" t="str">
        <f t="shared" si="24"/>
        <v>Mumbai Indians</v>
      </c>
      <c r="G275" t="s">
        <v>51</v>
      </c>
      <c r="H275" t="str">
        <f t="shared" si="25"/>
        <v>Kolkata Knight Riders</v>
      </c>
      <c r="I275" t="s">
        <v>174</v>
      </c>
      <c r="J275" t="str">
        <f t="shared" si="26"/>
        <v>Eden Gardens, Kolkata</v>
      </c>
      <c r="K275" t="s">
        <v>51</v>
      </c>
      <c r="L275" t="str">
        <f t="shared" si="27"/>
        <v>Kolkata Knight Riders</v>
      </c>
      <c r="M275" t="s">
        <v>28</v>
      </c>
      <c r="N275" t="s">
        <v>22</v>
      </c>
      <c r="O275" t="s">
        <v>44</v>
      </c>
      <c r="P275" t="str">
        <f t="shared" si="28"/>
        <v>Mumbai Indians</v>
      </c>
      <c r="Q275" t="str">
        <f>IF(Table1[[#This Row],[TossWinner]]=Table1[[#This Row],[WinningTeam]],"Yes","No")</f>
        <v>No</v>
      </c>
      <c r="R275" t="s">
        <v>34</v>
      </c>
      <c r="S275">
        <v>102</v>
      </c>
      <c r="T275" t="str">
        <f t="shared" si="29"/>
        <v>Won By 102 Runs</v>
      </c>
      <c r="U275" t="s">
        <v>24</v>
      </c>
      <c r="V275" t="s">
        <v>112</v>
      </c>
      <c r="W275">
        <f>IF(Table1[[#This Row],[WonBy]]="Wickets",Table1[[#This Row],[Margin]],0)</f>
        <v>0</v>
      </c>
    </row>
    <row r="276" spans="1:23" x14ac:dyDescent="0.25">
      <c r="A276">
        <v>1136600</v>
      </c>
      <c r="B276" t="s">
        <v>175</v>
      </c>
      <c r="C276" s="1">
        <v>43228</v>
      </c>
      <c r="D276">
        <v>2018</v>
      </c>
      <c r="E276" t="s">
        <v>18</v>
      </c>
      <c r="F276" t="str">
        <f t="shared" si="24"/>
        <v>Rajasthan Royals</v>
      </c>
      <c r="G276" t="s">
        <v>147</v>
      </c>
      <c r="H276" t="str">
        <f t="shared" si="25"/>
        <v>Punjab Kings</v>
      </c>
      <c r="I276" t="s">
        <v>176</v>
      </c>
      <c r="J276" t="str">
        <f t="shared" si="26"/>
        <v>Sawai Mansingh Stadium</v>
      </c>
      <c r="K276" t="s">
        <v>18</v>
      </c>
      <c r="L276" t="str">
        <f t="shared" si="27"/>
        <v>Rajasthan Royals</v>
      </c>
      <c r="M276" t="s">
        <v>21</v>
      </c>
      <c r="N276" t="s">
        <v>22</v>
      </c>
      <c r="O276" t="s">
        <v>18</v>
      </c>
      <c r="P276" t="str">
        <f t="shared" si="28"/>
        <v>Rajasthan Royals</v>
      </c>
      <c r="Q276" t="str">
        <f>IF(Table1[[#This Row],[TossWinner]]=Table1[[#This Row],[WinningTeam]],"Yes","No")</f>
        <v>Yes</v>
      </c>
      <c r="R276" t="s">
        <v>34</v>
      </c>
      <c r="S276">
        <v>15</v>
      </c>
      <c r="T276" t="str">
        <f t="shared" si="29"/>
        <v>Won By 15 Runs</v>
      </c>
      <c r="U276" t="s">
        <v>24</v>
      </c>
      <c r="V276" t="s">
        <v>29</v>
      </c>
      <c r="W276">
        <f>IF(Table1[[#This Row],[WonBy]]="Wickets",Table1[[#This Row],[Margin]],0)</f>
        <v>0</v>
      </c>
    </row>
    <row r="277" spans="1:23" x14ac:dyDescent="0.25">
      <c r="A277">
        <v>1136599</v>
      </c>
      <c r="B277" t="s">
        <v>158</v>
      </c>
      <c r="C277" s="1">
        <v>43227</v>
      </c>
      <c r="D277">
        <v>2018</v>
      </c>
      <c r="E277" t="s">
        <v>39</v>
      </c>
      <c r="F277" t="str">
        <f t="shared" si="24"/>
        <v>Sunrisers Hyderabad</v>
      </c>
      <c r="G277" t="s">
        <v>27</v>
      </c>
      <c r="H277" t="str">
        <f t="shared" si="25"/>
        <v>Royal Challengers Bangalore</v>
      </c>
      <c r="I277" t="s">
        <v>159</v>
      </c>
      <c r="J277" t="str">
        <f t="shared" si="26"/>
        <v>Rajiv Gandhi International Stadium, Uppal</v>
      </c>
      <c r="K277" t="s">
        <v>27</v>
      </c>
      <c r="L277" t="str">
        <f t="shared" si="27"/>
        <v>Royal Challengers Bangalore</v>
      </c>
      <c r="M277" t="s">
        <v>28</v>
      </c>
      <c r="N277" t="s">
        <v>22</v>
      </c>
      <c r="O277" t="s">
        <v>39</v>
      </c>
      <c r="P277" t="str">
        <f t="shared" si="28"/>
        <v>Sunrisers Hyderabad</v>
      </c>
      <c r="Q277" t="str">
        <f>IF(Table1[[#This Row],[TossWinner]]=Table1[[#This Row],[WinningTeam]],"Yes","No")</f>
        <v>No</v>
      </c>
      <c r="R277" t="s">
        <v>34</v>
      </c>
      <c r="S277">
        <v>5</v>
      </c>
      <c r="T277" t="str">
        <f t="shared" si="29"/>
        <v>Won By 5 Runs</v>
      </c>
      <c r="U277" t="s">
        <v>24</v>
      </c>
      <c r="V277" t="s">
        <v>92</v>
      </c>
      <c r="W277">
        <f>IF(Table1[[#This Row],[WonBy]]="Wickets",Table1[[#This Row],[Margin]],0)</f>
        <v>0</v>
      </c>
    </row>
    <row r="278" spans="1:23" x14ac:dyDescent="0.25">
      <c r="A278">
        <v>1136598</v>
      </c>
      <c r="B278" t="s">
        <v>193</v>
      </c>
      <c r="C278" s="1">
        <v>43226</v>
      </c>
      <c r="D278">
        <v>2018</v>
      </c>
      <c r="E278" t="s">
        <v>18</v>
      </c>
      <c r="F278" t="str">
        <f t="shared" si="24"/>
        <v>Rajasthan Royals</v>
      </c>
      <c r="G278" t="s">
        <v>147</v>
      </c>
      <c r="H278" t="str">
        <f t="shared" si="25"/>
        <v>Punjab Kings</v>
      </c>
      <c r="I278" t="s">
        <v>194</v>
      </c>
      <c r="J278" t="str">
        <f t="shared" si="26"/>
        <v>Holkar Cricket Stadium</v>
      </c>
      <c r="K278" t="s">
        <v>147</v>
      </c>
      <c r="L278" t="str">
        <f t="shared" si="27"/>
        <v>Punjab Kings</v>
      </c>
      <c r="M278" t="s">
        <v>28</v>
      </c>
      <c r="N278" t="s">
        <v>22</v>
      </c>
      <c r="O278" t="s">
        <v>147</v>
      </c>
      <c r="P278" t="str">
        <f t="shared" si="28"/>
        <v>Kings XI Punjab</v>
      </c>
      <c r="Q278" t="str">
        <f>IF(Table1[[#This Row],[TossWinner]]=Table1[[#This Row],[WinningTeam]],"Yes","No")</f>
        <v>Yes</v>
      </c>
      <c r="R278" t="s">
        <v>23</v>
      </c>
      <c r="S278">
        <v>6</v>
      </c>
      <c r="T278" t="str">
        <f t="shared" si="29"/>
        <v>Won By 6 Wickets</v>
      </c>
      <c r="U278" t="s">
        <v>24</v>
      </c>
      <c r="V278" t="s">
        <v>195</v>
      </c>
      <c r="W278">
        <f>IF(Table1[[#This Row],[WonBy]]="Wickets",Table1[[#This Row],[Margin]],0)</f>
        <v>6</v>
      </c>
    </row>
    <row r="279" spans="1:23" x14ac:dyDescent="0.25">
      <c r="A279">
        <v>1136597</v>
      </c>
      <c r="B279" t="s">
        <v>38</v>
      </c>
      <c r="C279" s="1">
        <v>43226</v>
      </c>
      <c r="D279">
        <v>2018</v>
      </c>
      <c r="E279" t="s">
        <v>44</v>
      </c>
      <c r="F279" t="str">
        <f t="shared" si="24"/>
        <v>Mumbai Indians</v>
      </c>
      <c r="G279" t="s">
        <v>51</v>
      </c>
      <c r="H279" t="str">
        <f t="shared" si="25"/>
        <v>Kolkata Knight Riders</v>
      </c>
      <c r="I279" t="s">
        <v>167</v>
      </c>
      <c r="J279" t="str">
        <f t="shared" si="26"/>
        <v>Wankhede Stadium, Mumbai</v>
      </c>
      <c r="K279" t="s">
        <v>51</v>
      </c>
      <c r="L279" t="str">
        <f t="shared" si="27"/>
        <v>Kolkata Knight Riders</v>
      </c>
      <c r="M279" t="s">
        <v>28</v>
      </c>
      <c r="N279" t="s">
        <v>22</v>
      </c>
      <c r="O279" t="s">
        <v>44</v>
      </c>
      <c r="P279" t="str">
        <f t="shared" si="28"/>
        <v>Mumbai Indians</v>
      </c>
      <c r="Q279" t="str">
        <f>IF(Table1[[#This Row],[TossWinner]]=Table1[[#This Row],[WinningTeam]],"Yes","No")</f>
        <v>No</v>
      </c>
      <c r="R279" t="s">
        <v>34</v>
      </c>
      <c r="S279">
        <v>13</v>
      </c>
      <c r="T279" t="str">
        <f t="shared" si="29"/>
        <v>Won By 13 Runs</v>
      </c>
      <c r="U279" t="s">
        <v>24</v>
      </c>
      <c r="V279" t="s">
        <v>25</v>
      </c>
      <c r="W279">
        <f>IF(Table1[[#This Row],[WonBy]]="Wickets",Table1[[#This Row],[Margin]],0)</f>
        <v>0</v>
      </c>
    </row>
    <row r="280" spans="1:23" x14ac:dyDescent="0.25">
      <c r="A280">
        <v>1136596</v>
      </c>
      <c r="B280" t="s">
        <v>158</v>
      </c>
      <c r="C280" s="1">
        <v>43225</v>
      </c>
      <c r="D280">
        <v>2018</v>
      </c>
      <c r="E280" t="s">
        <v>191</v>
      </c>
      <c r="F280" t="str">
        <f t="shared" si="24"/>
        <v>Delhi Capitals</v>
      </c>
      <c r="G280" t="s">
        <v>39</v>
      </c>
      <c r="H280" t="str">
        <f t="shared" si="25"/>
        <v>Sunrisers Hyderabad</v>
      </c>
      <c r="I280" t="s">
        <v>159</v>
      </c>
      <c r="J280" t="str">
        <f t="shared" si="26"/>
        <v>Rajiv Gandhi International Stadium, Uppal</v>
      </c>
      <c r="K280" t="s">
        <v>191</v>
      </c>
      <c r="L280" t="str">
        <f t="shared" si="27"/>
        <v>Delhi Capitals</v>
      </c>
      <c r="M280" t="s">
        <v>21</v>
      </c>
      <c r="N280" t="s">
        <v>22</v>
      </c>
      <c r="O280" t="s">
        <v>39</v>
      </c>
      <c r="P280" t="str">
        <f t="shared" si="28"/>
        <v>Sunrisers Hyderabad</v>
      </c>
      <c r="Q280" t="str">
        <f>IF(Table1[[#This Row],[TossWinner]]=Table1[[#This Row],[WinningTeam]],"Yes","No")</f>
        <v>No</v>
      </c>
      <c r="R280" t="s">
        <v>23</v>
      </c>
      <c r="S280">
        <v>7</v>
      </c>
      <c r="T280" t="str">
        <f t="shared" si="29"/>
        <v>Won By 7 Wickets</v>
      </c>
      <c r="U280" t="s">
        <v>24</v>
      </c>
      <c r="V280" t="s">
        <v>85</v>
      </c>
      <c r="W280">
        <f>IF(Table1[[#This Row],[WonBy]]="Wickets",Table1[[#This Row],[Margin]],0)</f>
        <v>7</v>
      </c>
    </row>
    <row r="281" spans="1:23" x14ac:dyDescent="0.25">
      <c r="A281">
        <v>1136595</v>
      </c>
      <c r="B281" t="s">
        <v>58</v>
      </c>
      <c r="C281" s="1">
        <v>43225</v>
      </c>
      <c r="D281">
        <v>2018</v>
      </c>
      <c r="E281" t="s">
        <v>27</v>
      </c>
      <c r="F281" t="str">
        <f t="shared" si="24"/>
        <v>Royal Challengers Bangalore</v>
      </c>
      <c r="G281" t="s">
        <v>46</v>
      </c>
      <c r="H281" t="str">
        <f t="shared" si="25"/>
        <v>Chennai Super Kings</v>
      </c>
      <c r="I281" t="s">
        <v>189</v>
      </c>
      <c r="J281" t="str">
        <f t="shared" si="26"/>
        <v>Maharashtra Cricket Association Stadium, Pune</v>
      </c>
      <c r="K281" t="s">
        <v>46</v>
      </c>
      <c r="L281" t="str">
        <f t="shared" si="27"/>
        <v>Chennai Super Kings</v>
      </c>
      <c r="M281" t="s">
        <v>28</v>
      </c>
      <c r="N281" t="s">
        <v>22</v>
      </c>
      <c r="O281" t="s">
        <v>46</v>
      </c>
      <c r="P281" t="str">
        <f t="shared" si="28"/>
        <v>Chennai Super Kings</v>
      </c>
      <c r="Q281" t="str">
        <f>IF(Table1[[#This Row],[TossWinner]]=Table1[[#This Row],[WinningTeam]],"Yes","No")</f>
        <v>Yes</v>
      </c>
      <c r="R281" t="s">
        <v>23</v>
      </c>
      <c r="S281">
        <v>6</v>
      </c>
      <c r="T281" t="str">
        <f t="shared" si="29"/>
        <v>Won By 6 Wickets</v>
      </c>
      <c r="U281" t="s">
        <v>24</v>
      </c>
      <c r="V281" t="s">
        <v>120</v>
      </c>
      <c r="W281">
        <f>IF(Table1[[#This Row],[WonBy]]="Wickets",Table1[[#This Row],[Margin]],0)</f>
        <v>6</v>
      </c>
    </row>
    <row r="282" spans="1:23" x14ac:dyDescent="0.25">
      <c r="A282">
        <v>1136594</v>
      </c>
      <c r="B282" t="s">
        <v>193</v>
      </c>
      <c r="C282" s="1">
        <v>43224</v>
      </c>
      <c r="D282">
        <v>2018</v>
      </c>
      <c r="E282" t="s">
        <v>147</v>
      </c>
      <c r="F282" t="str">
        <f t="shared" si="24"/>
        <v>Punjab Kings</v>
      </c>
      <c r="G282" t="s">
        <v>44</v>
      </c>
      <c r="H282" t="str">
        <f t="shared" si="25"/>
        <v>Mumbai Indians</v>
      </c>
      <c r="I282" t="s">
        <v>194</v>
      </c>
      <c r="J282" t="str">
        <f t="shared" si="26"/>
        <v>Holkar Cricket Stadium</v>
      </c>
      <c r="K282" t="s">
        <v>44</v>
      </c>
      <c r="L282" t="str">
        <f t="shared" si="27"/>
        <v>Mumbai Indians</v>
      </c>
      <c r="M282" t="s">
        <v>28</v>
      </c>
      <c r="N282" t="s">
        <v>22</v>
      </c>
      <c r="O282" t="s">
        <v>44</v>
      </c>
      <c r="P282" t="str">
        <f t="shared" si="28"/>
        <v>Mumbai Indians</v>
      </c>
      <c r="Q282" t="str">
        <f>IF(Table1[[#This Row],[TossWinner]]=Table1[[#This Row],[WinningTeam]],"Yes","No")</f>
        <v>Yes</v>
      </c>
      <c r="R282" t="s">
        <v>23</v>
      </c>
      <c r="S282">
        <v>6</v>
      </c>
      <c r="T282" t="str">
        <f t="shared" si="29"/>
        <v>Won By 6 Wickets</v>
      </c>
      <c r="U282" t="s">
        <v>24</v>
      </c>
      <c r="V282" t="s">
        <v>76</v>
      </c>
      <c r="W282">
        <f>IF(Table1[[#This Row],[WonBy]]="Wickets",Table1[[#This Row],[Margin]],0)</f>
        <v>6</v>
      </c>
    </row>
    <row r="283" spans="1:23" x14ac:dyDescent="0.25">
      <c r="A283">
        <v>1136593</v>
      </c>
      <c r="B283" t="s">
        <v>30</v>
      </c>
      <c r="C283" s="1">
        <v>43223</v>
      </c>
      <c r="D283">
        <v>2018</v>
      </c>
      <c r="E283" t="s">
        <v>46</v>
      </c>
      <c r="F283" t="str">
        <f t="shared" si="24"/>
        <v>Chennai Super Kings</v>
      </c>
      <c r="G283" t="s">
        <v>51</v>
      </c>
      <c r="H283" t="str">
        <f t="shared" si="25"/>
        <v>Kolkata Knight Riders</v>
      </c>
      <c r="I283" t="s">
        <v>174</v>
      </c>
      <c r="J283" t="str">
        <f t="shared" si="26"/>
        <v>Eden Gardens, Kolkata</v>
      </c>
      <c r="K283" t="s">
        <v>51</v>
      </c>
      <c r="L283" t="str">
        <f t="shared" si="27"/>
        <v>Kolkata Knight Riders</v>
      </c>
      <c r="M283" t="s">
        <v>28</v>
      </c>
      <c r="N283" t="s">
        <v>22</v>
      </c>
      <c r="O283" t="s">
        <v>51</v>
      </c>
      <c r="P283" t="str">
        <f t="shared" si="28"/>
        <v>Kolkata Knight Riders</v>
      </c>
      <c r="Q283" t="str">
        <f>IF(Table1[[#This Row],[TossWinner]]=Table1[[#This Row],[WinningTeam]],"Yes","No")</f>
        <v>Yes</v>
      </c>
      <c r="R283" t="s">
        <v>23</v>
      </c>
      <c r="S283">
        <v>6</v>
      </c>
      <c r="T283" t="str">
        <f t="shared" si="29"/>
        <v>Won By 6 Wickets</v>
      </c>
      <c r="U283" t="s">
        <v>24</v>
      </c>
      <c r="V283" t="s">
        <v>108</v>
      </c>
      <c r="W283">
        <f>IF(Table1[[#This Row],[WonBy]]="Wickets",Table1[[#This Row],[Margin]],0)</f>
        <v>6</v>
      </c>
    </row>
    <row r="284" spans="1:23" x14ac:dyDescent="0.25">
      <c r="A284">
        <v>1136592</v>
      </c>
      <c r="B284" t="s">
        <v>127</v>
      </c>
      <c r="C284" s="1">
        <v>43222</v>
      </c>
      <c r="D284">
        <v>2018</v>
      </c>
      <c r="E284" t="s">
        <v>191</v>
      </c>
      <c r="F284" t="str">
        <f t="shared" si="24"/>
        <v>Delhi Capitals</v>
      </c>
      <c r="G284" t="s">
        <v>18</v>
      </c>
      <c r="H284" t="str">
        <f t="shared" si="25"/>
        <v>Rajasthan Royals</v>
      </c>
      <c r="I284" t="s">
        <v>171</v>
      </c>
      <c r="J284" t="str">
        <f t="shared" si="26"/>
        <v>Arun Jaitley Stadium, Delhi</v>
      </c>
      <c r="K284" t="s">
        <v>18</v>
      </c>
      <c r="L284" t="str">
        <f t="shared" si="27"/>
        <v>Rajasthan Royals</v>
      </c>
      <c r="M284" t="s">
        <v>28</v>
      </c>
      <c r="N284" t="s">
        <v>22</v>
      </c>
      <c r="O284" t="s">
        <v>191</v>
      </c>
      <c r="P284" t="str">
        <f t="shared" si="28"/>
        <v>Delhi Daredevils</v>
      </c>
      <c r="Q284" t="str">
        <f>IF(Table1[[#This Row],[TossWinner]]=Table1[[#This Row],[WinningTeam]],"Yes","No")</f>
        <v>No</v>
      </c>
      <c r="R284" t="s">
        <v>34</v>
      </c>
      <c r="S284">
        <v>4</v>
      </c>
      <c r="T284" t="str">
        <f t="shared" si="29"/>
        <v>Won By 4 Runs</v>
      </c>
      <c r="U284" t="s">
        <v>196</v>
      </c>
      <c r="V284" t="s">
        <v>163</v>
      </c>
      <c r="W284">
        <f>IF(Table1[[#This Row],[WonBy]]="Wickets",Table1[[#This Row],[Margin]],0)</f>
        <v>0</v>
      </c>
    </row>
    <row r="285" spans="1:23" x14ac:dyDescent="0.25">
      <c r="A285">
        <v>1136591</v>
      </c>
      <c r="B285" t="s">
        <v>168</v>
      </c>
      <c r="C285" s="1">
        <v>43221</v>
      </c>
      <c r="D285">
        <v>2018</v>
      </c>
      <c r="E285" t="s">
        <v>27</v>
      </c>
      <c r="F285" t="str">
        <f t="shared" si="24"/>
        <v>Royal Challengers Bangalore</v>
      </c>
      <c r="G285" t="s">
        <v>44</v>
      </c>
      <c r="H285" t="str">
        <f t="shared" si="25"/>
        <v>Mumbai Indians</v>
      </c>
      <c r="I285" t="s">
        <v>169</v>
      </c>
      <c r="J285" t="str">
        <f t="shared" si="26"/>
        <v>M.Chinnaswamy Stadium</v>
      </c>
      <c r="K285" t="s">
        <v>44</v>
      </c>
      <c r="L285" t="str">
        <f t="shared" si="27"/>
        <v>Mumbai Indians</v>
      </c>
      <c r="M285" t="s">
        <v>28</v>
      </c>
      <c r="N285" t="s">
        <v>22</v>
      </c>
      <c r="O285" t="s">
        <v>27</v>
      </c>
      <c r="P285" t="str">
        <f t="shared" si="28"/>
        <v>Royal Challengers Bangalore</v>
      </c>
      <c r="Q285" t="str">
        <f>IF(Table1[[#This Row],[TossWinner]]=Table1[[#This Row],[WinningTeam]],"Yes","No")</f>
        <v>No</v>
      </c>
      <c r="R285" t="s">
        <v>34</v>
      </c>
      <c r="S285">
        <v>14</v>
      </c>
      <c r="T285" t="str">
        <f t="shared" si="29"/>
        <v>Won By 14 Runs</v>
      </c>
      <c r="U285" t="s">
        <v>24</v>
      </c>
      <c r="V285" t="s">
        <v>197</v>
      </c>
      <c r="W285">
        <f>IF(Table1[[#This Row],[WonBy]]="Wickets",Table1[[#This Row],[Margin]],0)</f>
        <v>0</v>
      </c>
    </row>
    <row r="286" spans="1:23" x14ac:dyDescent="0.25">
      <c r="A286">
        <v>1136590</v>
      </c>
      <c r="B286" t="s">
        <v>58</v>
      </c>
      <c r="C286" s="1">
        <v>43220</v>
      </c>
      <c r="D286">
        <v>2018</v>
      </c>
      <c r="E286" t="s">
        <v>46</v>
      </c>
      <c r="F286" t="str">
        <f t="shared" si="24"/>
        <v>Chennai Super Kings</v>
      </c>
      <c r="G286" t="s">
        <v>191</v>
      </c>
      <c r="H286" t="str">
        <f t="shared" si="25"/>
        <v>Delhi Capitals</v>
      </c>
      <c r="I286" t="s">
        <v>189</v>
      </c>
      <c r="J286" t="str">
        <f t="shared" si="26"/>
        <v>Maharashtra Cricket Association Stadium, Pune</v>
      </c>
      <c r="K286" t="s">
        <v>191</v>
      </c>
      <c r="L286" t="str">
        <f t="shared" si="27"/>
        <v>Delhi Capitals</v>
      </c>
      <c r="M286" t="s">
        <v>28</v>
      </c>
      <c r="N286" t="s">
        <v>22</v>
      </c>
      <c r="O286" t="s">
        <v>46</v>
      </c>
      <c r="P286" t="str">
        <f t="shared" si="28"/>
        <v>Chennai Super Kings</v>
      </c>
      <c r="Q286" t="str">
        <f>IF(Table1[[#This Row],[TossWinner]]=Table1[[#This Row],[WinningTeam]],"Yes","No")</f>
        <v>No</v>
      </c>
      <c r="R286" t="s">
        <v>34</v>
      </c>
      <c r="S286">
        <v>13</v>
      </c>
      <c r="T286" t="str">
        <f t="shared" si="29"/>
        <v>Won By 13 Runs</v>
      </c>
      <c r="U286" t="s">
        <v>24</v>
      </c>
      <c r="V286" t="s">
        <v>154</v>
      </c>
      <c r="W286">
        <f>IF(Table1[[#This Row],[WonBy]]="Wickets",Table1[[#This Row],[Margin]],0)</f>
        <v>0</v>
      </c>
    </row>
    <row r="287" spans="1:23" x14ac:dyDescent="0.25">
      <c r="A287">
        <v>1136588</v>
      </c>
      <c r="B287" t="s">
        <v>175</v>
      </c>
      <c r="C287" s="1">
        <v>43219</v>
      </c>
      <c r="D287">
        <v>2018</v>
      </c>
      <c r="E287" t="s">
        <v>39</v>
      </c>
      <c r="F287" t="str">
        <f t="shared" si="24"/>
        <v>Sunrisers Hyderabad</v>
      </c>
      <c r="G287" t="s">
        <v>18</v>
      </c>
      <c r="H287" t="str">
        <f t="shared" si="25"/>
        <v>Rajasthan Royals</v>
      </c>
      <c r="I287" t="s">
        <v>176</v>
      </c>
      <c r="J287" t="str">
        <f t="shared" si="26"/>
        <v>Sawai Mansingh Stadium</v>
      </c>
      <c r="K287" t="s">
        <v>39</v>
      </c>
      <c r="L287" t="str">
        <f t="shared" si="27"/>
        <v>Sunrisers Hyderabad</v>
      </c>
      <c r="M287" t="s">
        <v>21</v>
      </c>
      <c r="N287" t="s">
        <v>22</v>
      </c>
      <c r="O287" t="s">
        <v>39</v>
      </c>
      <c r="P287" t="str">
        <f t="shared" si="28"/>
        <v>Sunrisers Hyderabad</v>
      </c>
      <c r="Q287" t="str">
        <f>IF(Table1[[#This Row],[TossWinner]]=Table1[[#This Row],[WinningTeam]],"Yes","No")</f>
        <v>Yes</v>
      </c>
      <c r="R287" t="s">
        <v>34</v>
      </c>
      <c r="S287">
        <v>11</v>
      </c>
      <c r="T287" t="str">
        <f t="shared" si="29"/>
        <v>Won By 11 Runs</v>
      </c>
      <c r="U287" t="s">
        <v>24</v>
      </c>
      <c r="V287" t="s">
        <v>92</v>
      </c>
      <c r="W287">
        <f>IF(Table1[[#This Row],[WonBy]]="Wickets",Table1[[#This Row],[Margin]],0)</f>
        <v>0</v>
      </c>
    </row>
    <row r="288" spans="1:23" x14ac:dyDescent="0.25">
      <c r="A288">
        <v>1136589</v>
      </c>
      <c r="B288" t="s">
        <v>168</v>
      </c>
      <c r="C288" s="1">
        <v>43219</v>
      </c>
      <c r="D288">
        <v>2018</v>
      </c>
      <c r="E288" t="s">
        <v>27</v>
      </c>
      <c r="F288" t="str">
        <f t="shared" si="24"/>
        <v>Royal Challengers Bangalore</v>
      </c>
      <c r="G288" t="s">
        <v>51</v>
      </c>
      <c r="H288" t="str">
        <f t="shared" si="25"/>
        <v>Kolkata Knight Riders</v>
      </c>
      <c r="I288" t="s">
        <v>169</v>
      </c>
      <c r="J288" t="str">
        <f t="shared" si="26"/>
        <v>M.Chinnaswamy Stadium</v>
      </c>
      <c r="K288" t="s">
        <v>51</v>
      </c>
      <c r="L288" t="str">
        <f t="shared" si="27"/>
        <v>Kolkata Knight Riders</v>
      </c>
      <c r="M288" t="s">
        <v>28</v>
      </c>
      <c r="N288" t="s">
        <v>22</v>
      </c>
      <c r="O288" t="s">
        <v>51</v>
      </c>
      <c r="P288" t="str">
        <f t="shared" si="28"/>
        <v>Kolkata Knight Riders</v>
      </c>
      <c r="Q288" t="str">
        <f>IF(Table1[[#This Row],[TossWinner]]=Table1[[#This Row],[WinningTeam]],"Yes","No")</f>
        <v>Yes</v>
      </c>
      <c r="R288" t="s">
        <v>23</v>
      </c>
      <c r="S288">
        <v>6</v>
      </c>
      <c r="T288" t="str">
        <f t="shared" si="29"/>
        <v>Won By 6 Wickets</v>
      </c>
      <c r="U288" t="s">
        <v>24</v>
      </c>
      <c r="V288" t="s">
        <v>192</v>
      </c>
      <c r="W288">
        <f>IF(Table1[[#This Row],[WonBy]]="Wickets",Table1[[#This Row],[Margin]],0)</f>
        <v>6</v>
      </c>
    </row>
    <row r="289" spans="1:23" x14ac:dyDescent="0.25">
      <c r="A289">
        <v>1136587</v>
      </c>
      <c r="B289" t="s">
        <v>58</v>
      </c>
      <c r="C289" s="1">
        <v>43218</v>
      </c>
      <c r="D289">
        <v>2018</v>
      </c>
      <c r="E289" t="s">
        <v>46</v>
      </c>
      <c r="F289" t="str">
        <f t="shared" si="24"/>
        <v>Chennai Super Kings</v>
      </c>
      <c r="G289" t="s">
        <v>44</v>
      </c>
      <c r="H289" t="str">
        <f t="shared" si="25"/>
        <v>Mumbai Indians</v>
      </c>
      <c r="I289" t="s">
        <v>189</v>
      </c>
      <c r="J289" t="str">
        <f t="shared" si="26"/>
        <v>Maharashtra Cricket Association Stadium, Pune</v>
      </c>
      <c r="K289" t="s">
        <v>44</v>
      </c>
      <c r="L289" t="str">
        <f t="shared" si="27"/>
        <v>Mumbai Indians</v>
      </c>
      <c r="M289" t="s">
        <v>28</v>
      </c>
      <c r="N289" t="s">
        <v>22</v>
      </c>
      <c r="O289" t="s">
        <v>44</v>
      </c>
      <c r="P289" t="str">
        <f t="shared" si="28"/>
        <v>Mumbai Indians</v>
      </c>
      <c r="Q289" t="str">
        <f>IF(Table1[[#This Row],[TossWinner]]=Table1[[#This Row],[WinningTeam]],"Yes","No")</f>
        <v>Yes</v>
      </c>
      <c r="R289" t="s">
        <v>23</v>
      </c>
      <c r="S289">
        <v>8</v>
      </c>
      <c r="T289" t="str">
        <f t="shared" si="29"/>
        <v>Won By 8 Wickets</v>
      </c>
      <c r="U289" t="s">
        <v>24</v>
      </c>
      <c r="V289" t="s">
        <v>156</v>
      </c>
      <c r="W289">
        <f>IF(Table1[[#This Row],[WonBy]]="Wickets",Table1[[#This Row],[Margin]],0)</f>
        <v>8</v>
      </c>
    </row>
    <row r="290" spans="1:23" x14ac:dyDescent="0.25">
      <c r="A290">
        <v>1136586</v>
      </c>
      <c r="B290" t="s">
        <v>127</v>
      </c>
      <c r="C290" s="1">
        <v>43217</v>
      </c>
      <c r="D290">
        <v>2018</v>
      </c>
      <c r="E290" t="s">
        <v>191</v>
      </c>
      <c r="F290" t="str">
        <f t="shared" si="24"/>
        <v>Delhi Capitals</v>
      </c>
      <c r="G290" t="s">
        <v>51</v>
      </c>
      <c r="H290" t="str">
        <f t="shared" si="25"/>
        <v>Kolkata Knight Riders</v>
      </c>
      <c r="I290" t="s">
        <v>171</v>
      </c>
      <c r="J290" t="str">
        <f t="shared" si="26"/>
        <v>Arun Jaitley Stadium, Delhi</v>
      </c>
      <c r="K290" t="s">
        <v>51</v>
      </c>
      <c r="L290" t="str">
        <f t="shared" si="27"/>
        <v>Kolkata Knight Riders</v>
      </c>
      <c r="M290" t="s">
        <v>28</v>
      </c>
      <c r="N290" t="s">
        <v>22</v>
      </c>
      <c r="O290" t="s">
        <v>191</v>
      </c>
      <c r="P290" t="str">
        <f t="shared" si="28"/>
        <v>Delhi Daredevils</v>
      </c>
      <c r="Q290" t="str">
        <f>IF(Table1[[#This Row],[TossWinner]]=Table1[[#This Row],[WinningTeam]],"Yes","No")</f>
        <v>No</v>
      </c>
      <c r="R290" t="s">
        <v>34</v>
      </c>
      <c r="S290">
        <v>55</v>
      </c>
      <c r="T290" t="str">
        <f t="shared" si="29"/>
        <v>Won By 55 Runs</v>
      </c>
      <c r="U290" t="s">
        <v>24</v>
      </c>
      <c r="V290" t="s">
        <v>121</v>
      </c>
      <c r="W290">
        <f>IF(Table1[[#This Row],[WonBy]]="Wickets",Table1[[#This Row],[Margin]],0)</f>
        <v>0</v>
      </c>
    </row>
    <row r="291" spans="1:23" x14ac:dyDescent="0.25">
      <c r="A291">
        <v>1136585</v>
      </c>
      <c r="B291" t="s">
        <v>158</v>
      </c>
      <c r="C291" s="1">
        <v>43216</v>
      </c>
      <c r="D291">
        <v>2018</v>
      </c>
      <c r="E291" t="s">
        <v>39</v>
      </c>
      <c r="F291" t="str">
        <f t="shared" si="24"/>
        <v>Sunrisers Hyderabad</v>
      </c>
      <c r="G291" t="s">
        <v>147</v>
      </c>
      <c r="H291" t="str">
        <f t="shared" si="25"/>
        <v>Punjab Kings</v>
      </c>
      <c r="I291" t="s">
        <v>159</v>
      </c>
      <c r="J291" t="str">
        <f t="shared" si="26"/>
        <v>Rajiv Gandhi International Stadium, Uppal</v>
      </c>
      <c r="K291" t="s">
        <v>147</v>
      </c>
      <c r="L291" t="str">
        <f t="shared" si="27"/>
        <v>Punjab Kings</v>
      </c>
      <c r="M291" t="s">
        <v>28</v>
      </c>
      <c r="N291" t="s">
        <v>22</v>
      </c>
      <c r="O291" t="s">
        <v>39</v>
      </c>
      <c r="P291" t="str">
        <f t="shared" si="28"/>
        <v>Sunrisers Hyderabad</v>
      </c>
      <c r="Q291" t="str">
        <f>IF(Table1[[#This Row],[TossWinner]]=Table1[[#This Row],[WinningTeam]],"Yes","No")</f>
        <v>No</v>
      </c>
      <c r="R291" t="s">
        <v>34</v>
      </c>
      <c r="S291">
        <v>13</v>
      </c>
      <c r="T291" t="str">
        <f t="shared" si="29"/>
        <v>Won By 13 Runs</v>
      </c>
      <c r="U291" t="s">
        <v>24</v>
      </c>
      <c r="V291" t="s">
        <v>198</v>
      </c>
      <c r="W291">
        <f>IF(Table1[[#This Row],[WonBy]]="Wickets",Table1[[#This Row],[Margin]],0)</f>
        <v>0</v>
      </c>
    </row>
    <row r="292" spans="1:23" x14ac:dyDescent="0.25">
      <c r="A292">
        <v>1136584</v>
      </c>
      <c r="B292" t="s">
        <v>168</v>
      </c>
      <c r="C292" s="1">
        <v>43215</v>
      </c>
      <c r="D292">
        <v>2018</v>
      </c>
      <c r="E292" t="s">
        <v>27</v>
      </c>
      <c r="F292" t="str">
        <f t="shared" si="24"/>
        <v>Royal Challengers Bangalore</v>
      </c>
      <c r="G292" t="s">
        <v>46</v>
      </c>
      <c r="H292" t="str">
        <f t="shared" si="25"/>
        <v>Chennai Super Kings</v>
      </c>
      <c r="I292" t="s">
        <v>169</v>
      </c>
      <c r="J292" t="str">
        <f t="shared" si="26"/>
        <v>M.Chinnaswamy Stadium</v>
      </c>
      <c r="K292" t="s">
        <v>46</v>
      </c>
      <c r="L292" t="str">
        <f t="shared" si="27"/>
        <v>Chennai Super Kings</v>
      </c>
      <c r="M292" t="s">
        <v>28</v>
      </c>
      <c r="N292" t="s">
        <v>22</v>
      </c>
      <c r="O292" t="s">
        <v>46</v>
      </c>
      <c r="P292" t="str">
        <f t="shared" si="28"/>
        <v>Chennai Super Kings</v>
      </c>
      <c r="Q292" t="str">
        <f>IF(Table1[[#This Row],[TossWinner]]=Table1[[#This Row],[WinningTeam]],"Yes","No")</f>
        <v>Yes</v>
      </c>
      <c r="R292" t="s">
        <v>23</v>
      </c>
      <c r="S292">
        <v>5</v>
      </c>
      <c r="T292" t="str">
        <f t="shared" si="29"/>
        <v>Won By 5 Wickets</v>
      </c>
      <c r="U292" t="s">
        <v>24</v>
      </c>
      <c r="V292" t="s">
        <v>172</v>
      </c>
      <c r="W292">
        <f>IF(Table1[[#This Row],[WonBy]]="Wickets",Table1[[#This Row],[Margin]],0)</f>
        <v>5</v>
      </c>
    </row>
    <row r="293" spans="1:23" x14ac:dyDescent="0.25">
      <c r="A293">
        <v>1136583</v>
      </c>
      <c r="B293" t="s">
        <v>38</v>
      </c>
      <c r="C293" s="1">
        <v>43214</v>
      </c>
      <c r="D293">
        <v>2018</v>
      </c>
      <c r="E293" t="s">
        <v>39</v>
      </c>
      <c r="F293" t="str">
        <f t="shared" si="24"/>
        <v>Sunrisers Hyderabad</v>
      </c>
      <c r="G293" t="s">
        <v>44</v>
      </c>
      <c r="H293" t="str">
        <f t="shared" si="25"/>
        <v>Mumbai Indians</v>
      </c>
      <c r="I293" t="s">
        <v>167</v>
      </c>
      <c r="J293" t="str">
        <f t="shared" si="26"/>
        <v>Wankhede Stadium, Mumbai</v>
      </c>
      <c r="K293" t="s">
        <v>44</v>
      </c>
      <c r="L293" t="str">
        <f t="shared" si="27"/>
        <v>Mumbai Indians</v>
      </c>
      <c r="M293" t="s">
        <v>28</v>
      </c>
      <c r="N293" t="s">
        <v>22</v>
      </c>
      <c r="O293" t="s">
        <v>39</v>
      </c>
      <c r="P293" t="str">
        <f t="shared" si="28"/>
        <v>Sunrisers Hyderabad</v>
      </c>
      <c r="Q293" t="str">
        <f>IF(Table1[[#This Row],[TossWinner]]=Table1[[#This Row],[WinningTeam]],"Yes","No")</f>
        <v>No</v>
      </c>
      <c r="R293" t="s">
        <v>34</v>
      </c>
      <c r="S293">
        <v>31</v>
      </c>
      <c r="T293" t="str">
        <f t="shared" si="29"/>
        <v>Won By 31 Runs</v>
      </c>
      <c r="U293" t="s">
        <v>24</v>
      </c>
      <c r="V293" t="s">
        <v>85</v>
      </c>
      <c r="W293">
        <f>IF(Table1[[#This Row],[WonBy]]="Wickets",Table1[[#This Row],[Margin]],0)</f>
        <v>0</v>
      </c>
    </row>
    <row r="294" spans="1:23" x14ac:dyDescent="0.25">
      <c r="A294">
        <v>1136582</v>
      </c>
      <c r="B294" t="s">
        <v>127</v>
      </c>
      <c r="C294" s="1">
        <v>43213</v>
      </c>
      <c r="D294">
        <v>2018</v>
      </c>
      <c r="E294" t="s">
        <v>147</v>
      </c>
      <c r="F294" t="str">
        <f t="shared" si="24"/>
        <v>Punjab Kings</v>
      </c>
      <c r="G294" t="s">
        <v>191</v>
      </c>
      <c r="H294" t="str">
        <f t="shared" si="25"/>
        <v>Delhi Capitals</v>
      </c>
      <c r="I294" t="s">
        <v>171</v>
      </c>
      <c r="J294" t="str">
        <f t="shared" si="26"/>
        <v>Arun Jaitley Stadium, Delhi</v>
      </c>
      <c r="K294" t="s">
        <v>191</v>
      </c>
      <c r="L294" t="str">
        <f t="shared" si="27"/>
        <v>Delhi Capitals</v>
      </c>
      <c r="M294" t="s">
        <v>28</v>
      </c>
      <c r="N294" t="s">
        <v>22</v>
      </c>
      <c r="O294" t="s">
        <v>147</v>
      </c>
      <c r="P294" t="str">
        <f t="shared" si="28"/>
        <v>Kings XI Punjab</v>
      </c>
      <c r="Q294" t="str">
        <f>IF(Table1[[#This Row],[TossWinner]]=Table1[[#This Row],[WinningTeam]],"Yes","No")</f>
        <v>No</v>
      </c>
      <c r="R294" t="s">
        <v>34</v>
      </c>
      <c r="S294">
        <v>4</v>
      </c>
      <c r="T294" t="str">
        <f t="shared" si="29"/>
        <v>Won By 4 Runs</v>
      </c>
      <c r="U294" t="s">
        <v>24</v>
      </c>
      <c r="V294" t="s">
        <v>198</v>
      </c>
      <c r="W294">
        <f>IF(Table1[[#This Row],[WonBy]]="Wickets",Table1[[#This Row],[Margin]],0)</f>
        <v>0</v>
      </c>
    </row>
    <row r="295" spans="1:23" x14ac:dyDescent="0.25">
      <c r="A295">
        <v>1136581</v>
      </c>
      <c r="B295" t="s">
        <v>175</v>
      </c>
      <c r="C295" s="1">
        <v>43212</v>
      </c>
      <c r="D295">
        <v>2018</v>
      </c>
      <c r="E295" t="s">
        <v>44</v>
      </c>
      <c r="F295" t="str">
        <f t="shared" si="24"/>
        <v>Mumbai Indians</v>
      </c>
      <c r="G295" t="s">
        <v>18</v>
      </c>
      <c r="H295" t="str">
        <f t="shared" si="25"/>
        <v>Rajasthan Royals</v>
      </c>
      <c r="I295" t="s">
        <v>176</v>
      </c>
      <c r="J295" t="str">
        <f t="shared" si="26"/>
        <v>Sawai Mansingh Stadium</v>
      </c>
      <c r="K295" t="s">
        <v>44</v>
      </c>
      <c r="L295" t="str">
        <f t="shared" si="27"/>
        <v>Mumbai Indians</v>
      </c>
      <c r="M295" t="s">
        <v>21</v>
      </c>
      <c r="N295" t="s">
        <v>22</v>
      </c>
      <c r="O295" t="s">
        <v>18</v>
      </c>
      <c r="P295" t="str">
        <f t="shared" si="28"/>
        <v>Rajasthan Royals</v>
      </c>
      <c r="Q295" t="str">
        <f>IF(Table1[[#This Row],[TossWinner]]=Table1[[#This Row],[WinningTeam]],"Yes","No")</f>
        <v>No</v>
      </c>
      <c r="R295" t="s">
        <v>23</v>
      </c>
      <c r="S295">
        <v>3</v>
      </c>
      <c r="T295" t="str">
        <f t="shared" si="29"/>
        <v>Won By 3 Wickets</v>
      </c>
      <c r="U295" t="s">
        <v>24</v>
      </c>
      <c r="V295" t="s">
        <v>199</v>
      </c>
      <c r="W295">
        <f>IF(Table1[[#This Row],[WonBy]]="Wickets",Table1[[#This Row],[Margin]],0)</f>
        <v>3</v>
      </c>
    </row>
    <row r="296" spans="1:23" x14ac:dyDescent="0.25">
      <c r="A296">
        <v>1136580</v>
      </c>
      <c r="B296" t="s">
        <v>158</v>
      </c>
      <c r="C296" s="1">
        <v>43212</v>
      </c>
      <c r="D296">
        <v>2018</v>
      </c>
      <c r="E296" t="s">
        <v>46</v>
      </c>
      <c r="F296" t="str">
        <f t="shared" si="24"/>
        <v>Chennai Super Kings</v>
      </c>
      <c r="G296" t="s">
        <v>39</v>
      </c>
      <c r="H296" t="str">
        <f t="shared" si="25"/>
        <v>Sunrisers Hyderabad</v>
      </c>
      <c r="I296" t="s">
        <v>159</v>
      </c>
      <c r="J296" t="str">
        <f t="shared" si="26"/>
        <v>Rajiv Gandhi International Stadium, Uppal</v>
      </c>
      <c r="K296" t="s">
        <v>39</v>
      </c>
      <c r="L296" t="str">
        <f t="shared" si="27"/>
        <v>Sunrisers Hyderabad</v>
      </c>
      <c r="M296" t="s">
        <v>28</v>
      </c>
      <c r="N296" t="s">
        <v>22</v>
      </c>
      <c r="O296" t="s">
        <v>46</v>
      </c>
      <c r="P296" t="str">
        <f t="shared" si="28"/>
        <v>Chennai Super Kings</v>
      </c>
      <c r="Q296" t="str">
        <f>IF(Table1[[#This Row],[TossWinner]]=Table1[[#This Row],[WinningTeam]],"Yes","No")</f>
        <v>No</v>
      </c>
      <c r="R296" t="s">
        <v>34</v>
      </c>
      <c r="S296">
        <v>4</v>
      </c>
      <c r="T296" t="str">
        <f t="shared" si="29"/>
        <v>Won By 4 Runs</v>
      </c>
      <c r="U296" t="s">
        <v>24</v>
      </c>
      <c r="V296" t="s">
        <v>157</v>
      </c>
      <c r="W296">
        <f>IF(Table1[[#This Row],[WonBy]]="Wickets",Table1[[#This Row],[Margin]],0)</f>
        <v>0</v>
      </c>
    </row>
    <row r="297" spans="1:23" x14ac:dyDescent="0.25">
      <c r="A297">
        <v>1136579</v>
      </c>
      <c r="B297" t="s">
        <v>168</v>
      </c>
      <c r="C297" s="1">
        <v>43211</v>
      </c>
      <c r="D297">
        <v>2018</v>
      </c>
      <c r="E297" t="s">
        <v>191</v>
      </c>
      <c r="F297" t="str">
        <f t="shared" si="24"/>
        <v>Delhi Capitals</v>
      </c>
      <c r="G297" t="s">
        <v>27</v>
      </c>
      <c r="H297" t="str">
        <f t="shared" si="25"/>
        <v>Royal Challengers Bangalore</v>
      </c>
      <c r="I297" t="s">
        <v>169</v>
      </c>
      <c r="J297" t="str">
        <f t="shared" si="26"/>
        <v>M.Chinnaswamy Stadium</v>
      </c>
      <c r="K297" t="s">
        <v>27</v>
      </c>
      <c r="L297" t="str">
        <f t="shared" si="27"/>
        <v>Royal Challengers Bangalore</v>
      </c>
      <c r="M297" t="s">
        <v>28</v>
      </c>
      <c r="N297" t="s">
        <v>22</v>
      </c>
      <c r="O297" t="s">
        <v>27</v>
      </c>
      <c r="P297" t="str">
        <f t="shared" si="28"/>
        <v>Royal Challengers Bangalore</v>
      </c>
      <c r="Q297" t="str">
        <f>IF(Table1[[#This Row],[TossWinner]]=Table1[[#This Row],[WinningTeam]],"Yes","No")</f>
        <v>Yes</v>
      </c>
      <c r="R297" t="s">
        <v>23</v>
      </c>
      <c r="S297">
        <v>6</v>
      </c>
      <c r="T297" t="str">
        <f t="shared" si="29"/>
        <v>Won By 6 Wickets</v>
      </c>
      <c r="U297" t="s">
        <v>24</v>
      </c>
      <c r="V297" t="s">
        <v>130</v>
      </c>
      <c r="W297">
        <f>IF(Table1[[#This Row],[WonBy]]="Wickets",Table1[[#This Row],[Margin]],0)</f>
        <v>6</v>
      </c>
    </row>
    <row r="298" spans="1:23" x14ac:dyDescent="0.25">
      <c r="A298">
        <v>1136578</v>
      </c>
      <c r="B298" t="s">
        <v>30</v>
      </c>
      <c r="C298" s="1">
        <v>43211</v>
      </c>
      <c r="D298">
        <v>2018</v>
      </c>
      <c r="E298" t="s">
        <v>51</v>
      </c>
      <c r="F298" t="str">
        <f t="shared" si="24"/>
        <v>Kolkata Knight Riders</v>
      </c>
      <c r="G298" t="s">
        <v>147</v>
      </c>
      <c r="H298" t="str">
        <f t="shared" si="25"/>
        <v>Punjab Kings</v>
      </c>
      <c r="I298" t="s">
        <v>174</v>
      </c>
      <c r="J298" t="str">
        <f t="shared" si="26"/>
        <v>Eden Gardens, Kolkata</v>
      </c>
      <c r="K298" t="s">
        <v>147</v>
      </c>
      <c r="L298" t="str">
        <f t="shared" si="27"/>
        <v>Punjab Kings</v>
      </c>
      <c r="M298" t="s">
        <v>28</v>
      </c>
      <c r="N298" t="s">
        <v>22</v>
      </c>
      <c r="O298" t="s">
        <v>147</v>
      </c>
      <c r="P298" t="str">
        <f t="shared" si="28"/>
        <v>Kings XI Punjab</v>
      </c>
      <c r="Q298" t="str">
        <f>IF(Table1[[#This Row],[TossWinner]]=Table1[[#This Row],[WinningTeam]],"Yes","No")</f>
        <v>Yes</v>
      </c>
      <c r="R298" t="s">
        <v>23</v>
      </c>
      <c r="S298">
        <v>9</v>
      </c>
      <c r="T298" t="str">
        <f t="shared" si="29"/>
        <v>Won By 9 Wickets</v>
      </c>
      <c r="U298" t="s">
        <v>196</v>
      </c>
      <c r="V298" t="s">
        <v>83</v>
      </c>
      <c r="W298">
        <f>IF(Table1[[#This Row],[WonBy]]="Wickets",Table1[[#This Row],[Margin]],0)</f>
        <v>9</v>
      </c>
    </row>
    <row r="299" spans="1:23" x14ac:dyDescent="0.25">
      <c r="A299">
        <v>1136577</v>
      </c>
      <c r="B299" t="s">
        <v>58</v>
      </c>
      <c r="C299" s="1">
        <v>43210</v>
      </c>
      <c r="D299">
        <v>2018</v>
      </c>
      <c r="E299" t="s">
        <v>46</v>
      </c>
      <c r="F299" t="str">
        <f t="shared" si="24"/>
        <v>Chennai Super Kings</v>
      </c>
      <c r="G299" t="s">
        <v>18</v>
      </c>
      <c r="H299" t="str">
        <f t="shared" si="25"/>
        <v>Rajasthan Royals</v>
      </c>
      <c r="I299" t="s">
        <v>189</v>
      </c>
      <c r="J299" t="str">
        <f t="shared" si="26"/>
        <v>Maharashtra Cricket Association Stadium, Pune</v>
      </c>
      <c r="K299" t="s">
        <v>18</v>
      </c>
      <c r="L299" t="str">
        <f t="shared" si="27"/>
        <v>Rajasthan Royals</v>
      </c>
      <c r="M299" t="s">
        <v>28</v>
      </c>
      <c r="N299" t="s">
        <v>22</v>
      </c>
      <c r="O299" t="s">
        <v>46</v>
      </c>
      <c r="P299" t="str">
        <f t="shared" si="28"/>
        <v>Chennai Super Kings</v>
      </c>
      <c r="Q299" t="str">
        <f>IF(Table1[[#This Row],[TossWinner]]=Table1[[#This Row],[WinningTeam]],"Yes","No")</f>
        <v>No</v>
      </c>
      <c r="R299" t="s">
        <v>34</v>
      </c>
      <c r="S299">
        <v>64</v>
      </c>
      <c r="T299" t="str">
        <f t="shared" si="29"/>
        <v>Won By 64 Runs</v>
      </c>
      <c r="U299" t="s">
        <v>24</v>
      </c>
      <c r="V299" t="s">
        <v>154</v>
      </c>
      <c r="W299">
        <f>IF(Table1[[#This Row],[WonBy]]="Wickets",Table1[[#This Row],[Margin]],0)</f>
        <v>0</v>
      </c>
    </row>
    <row r="300" spans="1:23" x14ac:dyDescent="0.25">
      <c r="A300">
        <v>1136576</v>
      </c>
      <c r="B300" t="s">
        <v>165</v>
      </c>
      <c r="C300" s="1">
        <v>43209</v>
      </c>
      <c r="D300">
        <v>2018</v>
      </c>
      <c r="E300" t="s">
        <v>147</v>
      </c>
      <c r="F300" t="str">
        <f t="shared" si="24"/>
        <v>Punjab Kings</v>
      </c>
      <c r="G300" t="s">
        <v>39</v>
      </c>
      <c r="H300" t="str">
        <f t="shared" si="25"/>
        <v>Sunrisers Hyderabad</v>
      </c>
      <c r="I300" t="s">
        <v>166</v>
      </c>
      <c r="J300" t="str">
        <f t="shared" si="26"/>
        <v>Punjab Cricket Association IS Bindra Stadium, Mohali</v>
      </c>
      <c r="K300" t="s">
        <v>147</v>
      </c>
      <c r="L300" t="str">
        <f t="shared" si="27"/>
        <v>Punjab Kings</v>
      </c>
      <c r="M300" t="s">
        <v>21</v>
      </c>
      <c r="N300" t="s">
        <v>22</v>
      </c>
      <c r="O300" t="s">
        <v>147</v>
      </c>
      <c r="P300" t="str">
        <f t="shared" si="28"/>
        <v>Kings XI Punjab</v>
      </c>
      <c r="Q300" t="str">
        <f>IF(Table1[[#This Row],[TossWinner]]=Table1[[#This Row],[WinningTeam]],"Yes","No")</f>
        <v>Yes</v>
      </c>
      <c r="R300" t="s">
        <v>34</v>
      </c>
      <c r="S300">
        <v>15</v>
      </c>
      <c r="T300" t="str">
        <f t="shared" si="29"/>
        <v>Won By 15 Runs</v>
      </c>
      <c r="U300" t="s">
        <v>24</v>
      </c>
      <c r="V300" t="s">
        <v>150</v>
      </c>
      <c r="W300">
        <f>IF(Table1[[#This Row],[WonBy]]="Wickets",Table1[[#This Row],[Margin]],0)</f>
        <v>0</v>
      </c>
    </row>
    <row r="301" spans="1:23" x14ac:dyDescent="0.25">
      <c r="A301">
        <v>1136575</v>
      </c>
      <c r="B301" t="s">
        <v>175</v>
      </c>
      <c r="C301" s="1">
        <v>43208</v>
      </c>
      <c r="D301">
        <v>2018</v>
      </c>
      <c r="E301" t="s">
        <v>18</v>
      </c>
      <c r="F301" t="str">
        <f t="shared" si="24"/>
        <v>Rajasthan Royals</v>
      </c>
      <c r="G301" t="s">
        <v>51</v>
      </c>
      <c r="H301" t="str">
        <f t="shared" si="25"/>
        <v>Kolkata Knight Riders</v>
      </c>
      <c r="I301" t="s">
        <v>176</v>
      </c>
      <c r="J301" t="str">
        <f t="shared" si="26"/>
        <v>Sawai Mansingh Stadium</v>
      </c>
      <c r="K301" t="s">
        <v>51</v>
      </c>
      <c r="L301" t="str">
        <f t="shared" si="27"/>
        <v>Kolkata Knight Riders</v>
      </c>
      <c r="M301" t="s">
        <v>28</v>
      </c>
      <c r="N301" t="s">
        <v>22</v>
      </c>
      <c r="O301" t="s">
        <v>51</v>
      </c>
      <c r="P301" t="str">
        <f t="shared" si="28"/>
        <v>Kolkata Knight Riders</v>
      </c>
      <c r="Q301" t="str">
        <f>IF(Table1[[#This Row],[TossWinner]]=Table1[[#This Row],[WinningTeam]],"Yes","No")</f>
        <v>Yes</v>
      </c>
      <c r="R301" t="s">
        <v>23</v>
      </c>
      <c r="S301">
        <v>7</v>
      </c>
      <c r="T301" t="str">
        <f t="shared" si="29"/>
        <v>Won By 7 Wickets</v>
      </c>
      <c r="U301" t="s">
        <v>24</v>
      </c>
      <c r="V301" t="s">
        <v>142</v>
      </c>
      <c r="W301">
        <f>IF(Table1[[#This Row],[WonBy]]="Wickets",Table1[[#This Row],[Margin]],0)</f>
        <v>7</v>
      </c>
    </row>
    <row r="302" spans="1:23" x14ac:dyDescent="0.25">
      <c r="A302">
        <v>1136574</v>
      </c>
      <c r="B302" t="s">
        <v>38</v>
      </c>
      <c r="C302" s="1">
        <v>43207</v>
      </c>
      <c r="D302">
        <v>2018</v>
      </c>
      <c r="E302" t="s">
        <v>44</v>
      </c>
      <c r="F302" t="str">
        <f t="shared" si="24"/>
        <v>Mumbai Indians</v>
      </c>
      <c r="G302" t="s">
        <v>27</v>
      </c>
      <c r="H302" t="str">
        <f t="shared" si="25"/>
        <v>Royal Challengers Bangalore</v>
      </c>
      <c r="I302" t="s">
        <v>167</v>
      </c>
      <c r="J302" t="str">
        <f t="shared" si="26"/>
        <v>Wankhede Stadium, Mumbai</v>
      </c>
      <c r="K302" t="s">
        <v>27</v>
      </c>
      <c r="L302" t="str">
        <f t="shared" si="27"/>
        <v>Royal Challengers Bangalore</v>
      </c>
      <c r="M302" t="s">
        <v>28</v>
      </c>
      <c r="N302" t="s">
        <v>22</v>
      </c>
      <c r="O302" t="s">
        <v>44</v>
      </c>
      <c r="P302" t="str">
        <f t="shared" si="28"/>
        <v>Mumbai Indians</v>
      </c>
      <c r="Q302" t="str">
        <f>IF(Table1[[#This Row],[TossWinner]]=Table1[[#This Row],[WinningTeam]],"Yes","No")</f>
        <v>No</v>
      </c>
      <c r="R302" t="s">
        <v>34</v>
      </c>
      <c r="S302">
        <v>46</v>
      </c>
      <c r="T302" t="str">
        <f t="shared" si="29"/>
        <v>Won By 46 Runs</v>
      </c>
      <c r="U302" t="s">
        <v>24</v>
      </c>
      <c r="V302" t="s">
        <v>156</v>
      </c>
      <c r="W302">
        <f>IF(Table1[[#This Row],[WonBy]]="Wickets",Table1[[#This Row],[Margin]],0)</f>
        <v>0</v>
      </c>
    </row>
    <row r="303" spans="1:23" x14ac:dyDescent="0.25">
      <c r="A303">
        <v>1136573</v>
      </c>
      <c r="B303" t="s">
        <v>30</v>
      </c>
      <c r="C303" s="1">
        <v>43206</v>
      </c>
      <c r="D303">
        <v>2018</v>
      </c>
      <c r="E303" t="s">
        <v>51</v>
      </c>
      <c r="F303" t="str">
        <f t="shared" si="24"/>
        <v>Kolkata Knight Riders</v>
      </c>
      <c r="G303" t="s">
        <v>191</v>
      </c>
      <c r="H303" t="str">
        <f t="shared" si="25"/>
        <v>Delhi Capitals</v>
      </c>
      <c r="I303" t="s">
        <v>174</v>
      </c>
      <c r="J303" t="str">
        <f t="shared" si="26"/>
        <v>Eden Gardens, Kolkata</v>
      </c>
      <c r="K303" t="s">
        <v>191</v>
      </c>
      <c r="L303" t="str">
        <f t="shared" si="27"/>
        <v>Delhi Capitals</v>
      </c>
      <c r="M303" t="s">
        <v>28</v>
      </c>
      <c r="N303" t="s">
        <v>22</v>
      </c>
      <c r="O303" t="s">
        <v>51</v>
      </c>
      <c r="P303" t="str">
        <f t="shared" si="28"/>
        <v>Kolkata Knight Riders</v>
      </c>
      <c r="Q303" t="str">
        <f>IF(Table1[[#This Row],[TossWinner]]=Table1[[#This Row],[WinningTeam]],"Yes","No")</f>
        <v>No</v>
      </c>
      <c r="R303" t="s">
        <v>34</v>
      </c>
      <c r="S303">
        <v>71</v>
      </c>
      <c r="T303" t="str">
        <f t="shared" si="29"/>
        <v>Won By 71 Runs</v>
      </c>
      <c r="U303" t="s">
        <v>24</v>
      </c>
      <c r="V303" t="s">
        <v>142</v>
      </c>
      <c r="W303">
        <f>IF(Table1[[#This Row],[WonBy]]="Wickets",Table1[[#This Row],[Margin]],0)</f>
        <v>0</v>
      </c>
    </row>
    <row r="304" spans="1:23" x14ac:dyDescent="0.25">
      <c r="A304">
        <v>1136572</v>
      </c>
      <c r="B304" t="s">
        <v>165</v>
      </c>
      <c r="C304" s="1">
        <v>43205</v>
      </c>
      <c r="D304">
        <v>2018</v>
      </c>
      <c r="E304" t="s">
        <v>147</v>
      </c>
      <c r="F304" t="str">
        <f t="shared" si="24"/>
        <v>Punjab Kings</v>
      </c>
      <c r="G304" t="s">
        <v>46</v>
      </c>
      <c r="H304" t="str">
        <f t="shared" si="25"/>
        <v>Chennai Super Kings</v>
      </c>
      <c r="I304" t="s">
        <v>166</v>
      </c>
      <c r="J304" t="str">
        <f t="shared" si="26"/>
        <v>Punjab Cricket Association IS Bindra Stadium, Mohali</v>
      </c>
      <c r="K304" t="s">
        <v>46</v>
      </c>
      <c r="L304" t="str">
        <f t="shared" si="27"/>
        <v>Chennai Super Kings</v>
      </c>
      <c r="M304" t="s">
        <v>28</v>
      </c>
      <c r="N304" t="s">
        <v>22</v>
      </c>
      <c r="O304" t="s">
        <v>147</v>
      </c>
      <c r="P304" t="str">
        <f t="shared" si="28"/>
        <v>Kings XI Punjab</v>
      </c>
      <c r="Q304" t="str">
        <f>IF(Table1[[#This Row],[TossWinner]]=Table1[[#This Row],[WinningTeam]],"Yes","No")</f>
        <v>No</v>
      </c>
      <c r="R304" t="s">
        <v>34</v>
      </c>
      <c r="S304">
        <v>4</v>
      </c>
      <c r="T304" t="str">
        <f t="shared" si="29"/>
        <v>Won By 4 Runs</v>
      </c>
      <c r="U304" t="s">
        <v>24</v>
      </c>
      <c r="V304" t="s">
        <v>150</v>
      </c>
      <c r="W304">
        <f>IF(Table1[[#This Row],[WonBy]]="Wickets",Table1[[#This Row],[Margin]],0)</f>
        <v>0</v>
      </c>
    </row>
    <row r="305" spans="1:23" x14ac:dyDescent="0.25">
      <c r="A305">
        <v>1136571</v>
      </c>
      <c r="B305" t="s">
        <v>168</v>
      </c>
      <c r="C305" s="1">
        <v>43205</v>
      </c>
      <c r="D305">
        <v>2018</v>
      </c>
      <c r="E305" t="s">
        <v>18</v>
      </c>
      <c r="F305" t="str">
        <f t="shared" si="24"/>
        <v>Rajasthan Royals</v>
      </c>
      <c r="G305" t="s">
        <v>27</v>
      </c>
      <c r="H305" t="str">
        <f t="shared" si="25"/>
        <v>Royal Challengers Bangalore</v>
      </c>
      <c r="I305" t="s">
        <v>169</v>
      </c>
      <c r="J305" t="str">
        <f t="shared" si="26"/>
        <v>M.Chinnaswamy Stadium</v>
      </c>
      <c r="K305" t="s">
        <v>27</v>
      </c>
      <c r="L305" t="str">
        <f t="shared" si="27"/>
        <v>Royal Challengers Bangalore</v>
      </c>
      <c r="M305" t="s">
        <v>28</v>
      </c>
      <c r="N305" t="s">
        <v>22</v>
      </c>
      <c r="O305" t="s">
        <v>18</v>
      </c>
      <c r="P305" t="str">
        <f t="shared" si="28"/>
        <v>Rajasthan Royals</v>
      </c>
      <c r="Q305" t="str">
        <f>IF(Table1[[#This Row],[TossWinner]]=Table1[[#This Row],[WinningTeam]],"Yes","No")</f>
        <v>No</v>
      </c>
      <c r="R305" t="s">
        <v>34</v>
      </c>
      <c r="S305">
        <v>19</v>
      </c>
      <c r="T305" t="str">
        <f t="shared" si="29"/>
        <v>Won By 19 Runs</v>
      </c>
      <c r="U305" t="s">
        <v>24</v>
      </c>
      <c r="V305" t="s">
        <v>100</v>
      </c>
      <c r="W305">
        <f>IF(Table1[[#This Row],[WonBy]]="Wickets",Table1[[#This Row],[Margin]],0)</f>
        <v>0</v>
      </c>
    </row>
    <row r="306" spans="1:23" x14ac:dyDescent="0.25">
      <c r="A306">
        <v>1136570</v>
      </c>
      <c r="B306" t="s">
        <v>30</v>
      </c>
      <c r="C306" s="1">
        <v>43204</v>
      </c>
      <c r="D306">
        <v>2018</v>
      </c>
      <c r="E306" t="s">
        <v>51</v>
      </c>
      <c r="F306" t="str">
        <f t="shared" si="24"/>
        <v>Kolkata Knight Riders</v>
      </c>
      <c r="G306" t="s">
        <v>39</v>
      </c>
      <c r="H306" t="str">
        <f t="shared" si="25"/>
        <v>Sunrisers Hyderabad</v>
      </c>
      <c r="I306" t="s">
        <v>174</v>
      </c>
      <c r="J306" t="str">
        <f t="shared" si="26"/>
        <v>Eden Gardens, Kolkata</v>
      </c>
      <c r="K306" t="s">
        <v>39</v>
      </c>
      <c r="L306" t="str">
        <f t="shared" si="27"/>
        <v>Sunrisers Hyderabad</v>
      </c>
      <c r="M306" t="s">
        <v>28</v>
      </c>
      <c r="N306" t="s">
        <v>22</v>
      </c>
      <c r="O306" t="s">
        <v>39</v>
      </c>
      <c r="P306" t="str">
        <f t="shared" si="28"/>
        <v>Sunrisers Hyderabad</v>
      </c>
      <c r="Q306" t="str">
        <f>IF(Table1[[#This Row],[TossWinner]]=Table1[[#This Row],[WinningTeam]],"Yes","No")</f>
        <v>Yes</v>
      </c>
      <c r="R306" t="s">
        <v>23</v>
      </c>
      <c r="S306">
        <v>5</v>
      </c>
      <c r="T306" t="str">
        <f t="shared" si="29"/>
        <v>Won By 5 Wickets</v>
      </c>
      <c r="U306" t="s">
        <v>24</v>
      </c>
      <c r="V306" t="s">
        <v>200</v>
      </c>
      <c r="W306">
        <f>IF(Table1[[#This Row],[WonBy]]="Wickets",Table1[[#This Row],[Margin]],0)</f>
        <v>5</v>
      </c>
    </row>
    <row r="307" spans="1:23" x14ac:dyDescent="0.25">
      <c r="A307">
        <v>1136569</v>
      </c>
      <c r="B307" t="s">
        <v>38</v>
      </c>
      <c r="C307" s="1">
        <v>43204</v>
      </c>
      <c r="D307">
        <v>2018</v>
      </c>
      <c r="E307" t="s">
        <v>44</v>
      </c>
      <c r="F307" t="str">
        <f t="shared" si="24"/>
        <v>Mumbai Indians</v>
      </c>
      <c r="G307" t="s">
        <v>191</v>
      </c>
      <c r="H307" t="str">
        <f t="shared" si="25"/>
        <v>Delhi Capitals</v>
      </c>
      <c r="I307" t="s">
        <v>167</v>
      </c>
      <c r="J307" t="str">
        <f t="shared" si="26"/>
        <v>Wankhede Stadium, Mumbai</v>
      </c>
      <c r="K307" t="s">
        <v>191</v>
      </c>
      <c r="L307" t="str">
        <f t="shared" si="27"/>
        <v>Delhi Capitals</v>
      </c>
      <c r="M307" t="s">
        <v>28</v>
      </c>
      <c r="N307" t="s">
        <v>22</v>
      </c>
      <c r="O307" t="s">
        <v>191</v>
      </c>
      <c r="P307" t="str">
        <f t="shared" si="28"/>
        <v>Delhi Daredevils</v>
      </c>
      <c r="Q307" t="str">
        <f>IF(Table1[[#This Row],[TossWinner]]=Table1[[#This Row],[WinningTeam]],"Yes","No")</f>
        <v>Yes</v>
      </c>
      <c r="R307" t="s">
        <v>23</v>
      </c>
      <c r="S307">
        <v>7</v>
      </c>
      <c r="T307" t="str">
        <f t="shared" si="29"/>
        <v>Won By 7 Wickets</v>
      </c>
      <c r="U307" t="s">
        <v>24</v>
      </c>
      <c r="V307" t="s">
        <v>119</v>
      </c>
      <c r="W307">
        <f>IF(Table1[[#This Row],[WonBy]]="Wickets",Table1[[#This Row],[Margin]],0)</f>
        <v>7</v>
      </c>
    </row>
    <row r="308" spans="1:23" x14ac:dyDescent="0.25">
      <c r="A308">
        <v>1136568</v>
      </c>
      <c r="B308" t="s">
        <v>168</v>
      </c>
      <c r="C308" s="1">
        <v>43203</v>
      </c>
      <c r="D308">
        <v>2018</v>
      </c>
      <c r="E308" t="s">
        <v>147</v>
      </c>
      <c r="F308" t="str">
        <f t="shared" si="24"/>
        <v>Punjab Kings</v>
      </c>
      <c r="G308" t="s">
        <v>27</v>
      </c>
      <c r="H308" t="str">
        <f t="shared" si="25"/>
        <v>Royal Challengers Bangalore</v>
      </c>
      <c r="I308" t="s">
        <v>169</v>
      </c>
      <c r="J308" t="str">
        <f t="shared" si="26"/>
        <v>M.Chinnaswamy Stadium</v>
      </c>
      <c r="K308" t="s">
        <v>27</v>
      </c>
      <c r="L308" t="str">
        <f t="shared" si="27"/>
        <v>Royal Challengers Bangalore</v>
      </c>
      <c r="M308" t="s">
        <v>28</v>
      </c>
      <c r="N308" t="s">
        <v>22</v>
      </c>
      <c r="O308" t="s">
        <v>27</v>
      </c>
      <c r="P308" t="str">
        <f t="shared" si="28"/>
        <v>Royal Challengers Bangalore</v>
      </c>
      <c r="Q308" t="str">
        <f>IF(Table1[[#This Row],[TossWinner]]=Table1[[#This Row],[WinningTeam]],"Yes","No")</f>
        <v>Yes</v>
      </c>
      <c r="R308" t="s">
        <v>23</v>
      </c>
      <c r="S308">
        <v>4</v>
      </c>
      <c r="T308" t="str">
        <f t="shared" si="29"/>
        <v>Won By 4 Wickets</v>
      </c>
      <c r="U308" t="s">
        <v>24</v>
      </c>
      <c r="V308" t="s">
        <v>98</v>
      </c>
      <c r="W308">
        <f>IF(Table1[[#This Row],[WonBy]]="Wickets",Table1[[#This Row],[Margin]],0)</f>
        <v>4</v>
      </c>
    </row>
    <row r="309" spans="1:23" x14ac:dyDescent="0.25">
      <c r="A309">
        <v>1136567</v>
      </c>
      <c r="B309" t="s">
        <v>158</v>
      </c>
      <c r="C309" s="1">
        <v>43202</v>
      </c>
      <c r="D309">
        <v>2018</v>
      </c>
      <c r="E309" t="s">
        <v>44</v>
      </c>
      <c r="F309" t="str">
        <f t="shared" si="24"/>
        <v>Mumbai Indians</v>
      </c>
      <c r="G309" t="s">
        <v>39</v>
      </c>
      <c r="H309" t="str">
        <f t="shared" si="25"/>
        <v>Sunrisers Hyderabad</v>
      </c>
      <c r="I309" t="s">
        <v>159</v>
      </c>
      <c r="J309" t="str">
        <f t="shared" si="26"/>
        <v>Rajiv Gandhi International Stadium, Uppal</v>
      </c>
      <c r="K309" t="s">
        <v>39</v>
      </c>
      <c r="L309" t="str">
        <f t="shared" si="27"/>
        <v>Sunrisers Hyderabad</v>
      </c>
      <c r="M309" t="s">
        <v>28</v>
      </c>
      <c r="N309" t="s">
        <v>22</v>
      </c>
      <c r="O309" t="s">
        <v>39</v>
      </c>
      <c r="P309" t="str">
        <f t="shared" si="28"/>
        <v>Sunrisers Hyderabad</v>
      </c>
      <c r="Q309" t="str">
        <f>IF(Table1[[#This Row],[TossWinner]]=Table1[[#This Row],[WinningTeam]],"Yes","No")</f>
        <v>Yes</v>
      </c>
      <c r="R309" t="s">
        <v>23</v>
      </c>
      <c r="S309">
        <v>1</v>
      </c>
      <c r="T309" t="str">
        <f t="shared" si="29"/>
        <v>Won By 1 Wickets</v>
      </c>
      <c r="U309" t="s">
        <v>24</v>
      </c>
      <c r="V309" t="s">
        <v>85</v>
      </c>
      <c r="W309">
        <f>IF(Table1[[#This Row],[WonBy]]="Wickets",Table1[[#This Row],[Margin]],0)</f>
        <v>1</v>
      </c>
    </row>
    <row r="310" spans="1:23" x14ac:dyDescent="0.25">
      <c r="A310">
        <v>1136566</v>
      </c>
      <c r="B310" t="s">
        <v>175</v>
      </c>
      <c r="C310" s="1">
        <v>43201</v>
      </c>
      <c r="D310">
        <v>2018</v>
      </c>
      <c r="E310" t="s">
        <v>18</v>
      </c>
      <c r="F310" t="str">
        <f t="shared" si="24"/>
        <v>Rajasthan Royals</v>
      </c>
      <c r="G310" t="s">
        <v>191</v>
      </c>
      <c r="H310" t="str">
        <f t="shared" si="25"/>
        <v>Delhi Capitals</v>
      </c>
      <c r="I310" t="s">
        <v>176</v>
      </c>
      <c r="J310" t="str">
        <f t="shared" si="26"/>
        <v>Sawai Mansingh Stadium</v>
      </c>
      <c r="K310" t="s">
        <v>191</v>
      </c>
      <c r="L310" t="str">
        <f t="shared" si="27"/>
        <v>Delhi Capitals</v>
      </c>
      <c r="M310" t="s">
        <v>28</v>
      </c>
      <c r="N310" t="s">
        <v>22</v>
      </c>
      <c r="O310" t="s">
        <v>18</v>
      </c>
      <c r="P310" t="str">
        <f t="shared" si="28"/>
        <v>Rajasthan Royals</v>
      </c>
      <c r="Q310" t="str">
        <f>IF(Table1[[#This Row],[TossWinner]]=Table1[[#This Row],[WinningTeam]],"Yes","No")</f>
        <v>No</v>
      </c>
      <c r="R310" t="s">
        <v>34</v>
      </c>
      <c r="S310">
        <v>10</v>
      </c>
      <c r="T310" t="str">
        <f t="shared" si="29"/>
        <v>Won By 10 Runs</v>
      </c>
      <c r="U310" t="s">
        <v>196</v>
      </c>
      <c r="V310" t="s">
        <v>100</v>
      </c>
      <c r="W310">
        <f>IF(Table1[[#This Row],[WonBy]]="Wickets",Table1[[#This Row],[Margin]],0)</f>
        <v>0</v>
      </c>
    </row>
    <row r="311" spans="1:23" x14ac:dyDescent="0.25">
      <c r="A311">
        <v>1136565</v>
      </c>
      <c r="B311" t="s">
        <v>132</v>
      </c>
      <c r="C311" s="1">
        <v>43200</v>
      </c>
      <c r="D311">
        <v>2018</v>
      </c>
      <c r="E311" t="s">
        <v>51</v>
      </c>
      <c r="F311" t="str">
        <f t="shared" si="24"/>
        <v>Kolkata Knight Riders</v>
      </c>
      <c r="G311" t="s">
        <v>46</v>
      </c>
      <c r="H311" t="str">
        <f t="shared" si="25"/>
        <v>Chennai Super Kings</v>
      </c>
      <c r="I311" t="s">
        <v>164</v>
      </c>
      <c r="J311" t="str">
        <f t="shared" si="26"/>
        <v>MA Chidambaram Stadium, Chepauk, Chennai</v>
      </c>
      <c r="K311" t="s">
        <v>46</v>
      </c>
      <c r="L311" t="str">
        <f t="shared" si="27"/>
        <v>Chennai Super Kings</v>
      </c>
      <c r="M311" t="s">
        <v>28</v>
      </c>
      <c r="N311" t="s">
        <v>22</v>
      </c>
      <c r="O311" t="s">
        <v>46</v>
      </c>
      <c r="P311" t="str">
        <f t="shared" si="28"/>
        <v>Chennai Super Kings</v>
      </c>
      <c r="Q311" t="str">
        <f>IF(Table1[[#This Row],[TossWinner]]=Table1[[#This Row],[WinningTeam]],"Yes","No")</f>
        <v>Yes</v>
      </c>
      <c r="R311" t="s">
        <v>23</v>
      </c>
      <c r="S311">
        <v>5</v>
      </c>
      <c r="T311" t="str">
        <f t="shared" si="29"/>
        <v>Won By 5 Wickets</v>
      </c>
      <c r="U311" t="s">
        <v>24</v>
      </c>
      <c r="V311" t="s">
        <v>201</v>
      </c>
      <c r="W311">
        <f>IF(Table1[[#This Row],[WonBy]]="Wickets",Table1[[#This Row],[Margin]],0)</f>
        <v>5</v>
      </c>
    </row>
    <row r="312" spans="1:23" x14ac:dyDescent="0.25">
      <c r="A312">
        <v>1136564</v>
      </c>
      <c r="B312" t="s">
        <v>158</v>
      </c>
      <c r="C312" s="1">
        <v>43199</v>
      </c>
      <c r="D312">
        <v>2018</v>
      </c>
      <c r="E312" t="s">
        <v>18</v>
      </c>
      <c r="F312" t="str">
        <f t="shared" si="24"/>
        <v>Rajasthan Royals</v>
      </c>
      <c r="G312" t="s">
        <v>39</v>
      </c>
      <c r="H312" t="str">
        <f t="shared" si="25"/>
        <v>Sunrisers Hyderabad</v>
      </c>
      <c r="I312" t="s">
        <v>159</v>
      </c>
      <c r="J312" t="str">
        <f t="shared" si="26"/>
        <v>Rajiv Gandhi International Stadium, Uppal</v>
      </c>
      <c r="K312" t="s">
        <v>39</v>
      </c>
      <c r="L312" t="str">
        <f t="shared" si="27"/>
        <v>Sunrisers Hyderabad</v>
      </c>
      <c r="M312" t="s">
        <v>28</v>
      </c>
      <c r="N312" t="s">
        <v>22</v>
      </c>
      <c r="O312" t="s">
        <v>39</v>
      </c>
      <c r="P312" t="str">
        <f t="shared" si="28"/>
        <v>Sunrisers Hyderabad</v>
      </c>
      <c r="Q312" t="str">
        <f>IF(Table1[[#This Row],[TossWinner]]=Table1[[#This Row],[WinningTeam]],"Yes","No")</f>
        <v>Yes</v>
      </c>
      <c r="R312" t="s">
        <v>23</v>
      </c>
      <c r="S312">
        <v>9</v>
      </c>
      <c r="T312" t="str">
        <f t="shared" si="29"/>
        <v>Won By 9 Wickets</v>
      </c>
      <c r="U312" t="s">
        <v>24</v>
      </c>
      <c r="V312" t="s">
        <v>82</v>
      </c>
      <c r="W312">
        <f>IF(Table1[[#This Row],[WonBy]]="Wickets",Table1[[#This Row],[Margin]],0)</f>
        <v>9</v>
      </c>
    </row>
    <row r="313" spans="1:23" x14ac:dyDescent="0.25">
      <c r="A313">
        <v>1136562</v>
      </c>
      <c r="B313" t="s">
        <v>165</v>
      </c>
      <c r="C313" s="1">
        <v>43198</v>
      </c>
      <c r="D313">
        <v>2018</v>
      </c>
      <c r="E313" t="s">
        <v>191</v>
      </c>
      <c r="F313" t="str">
        <f t="shared" si="24"/>
        <v>Delhi Capitals</v>
      </c>
      <c r="G313" t="s">
        <v>147</v>
      </c>
      <c r="H313" t="str">
        <f t="shared" si="25"/>
        <v>Punjab Kings</v>
      </c>
      <c r="I313" t="s">
        <v>166</v>
      </c>
      <c r="J313" t="str">
        <f t="shared" si="26"/>
        <v>Punjab Cricket Association IS Bindra Stadium, Mohali</v>
      </c>
      <c r="K313" t="s">
        <v>147</v>
      </c>
      <c r="L313" t="str">
        <f t="shared" si="27"/>
        <v>Punjab Kings</v>
      </c>
      <c r="M313" t="s">
        <v>28</v>
      </c>
      <c r="N313" t="s">
        <v>22</v>
      </c>
      <c r="O313" t="s">
        <v>147</v>
      </c>
      <c r="P313" t="str">
        <f t="shared" si="28"/>
        <v>Kings XI Punjab</v>
      </c>
      <c r="Q313" t="str">
        <f>IF(Table1[[#This Row],[TossWinner]]=Table1[[#This Row],[WinningTeam]],"Yes","No")</f>
        <v>Yes</v>
      </c>
      <c r="R313" t="s">
        <v>23</v>
      </c>
      <c r="S313">
        <v>6</v>
      </c>
      <c r="T313" t="str">
        <f t="shared" si="29"/>
        <v>Won By 6 Wickets</v>
      </c>
      <c r="U313" t="s">
        <v>24</v>
      </c>
      <c r="V313" t="s">
        <v>83</v>
      </c>
      <c r="W313">
        <f>IF(Table1[[#This Row],[WonBy]]="Wickets",Table1[[#This Row],[Margin]],0)</f>
        <v>6</v>
      </c>
    </row>
    <row r="314" spans="1:23" x14ac:dyDescent="0.25">
      <c r="A314">
        <v>1136563</v>
      </c>
      <c r="B314" t="s">
        <v>30</v>
      </c>
      <c r="C314" s="1">
        <v>43198</v>
      </c>
      <c r="D314">
        <v>2018</v>
      </c>
      <c r="E314" t="s">
        <v>27</v>
      </c>
      <c r="F314" t="str">
        <f t="shared" si="24"/>
        <v>Royal Challengers Bangalore</v>
      </c>
      <c r="G314" t="s">
        <v>51</v>
      </c>
      <c r="H314" t="str">
        <f t="shared" si="25"/>
        <v>Kolkata Knight Riders</v>
      </c>
      <c r="I314" t="s">
        <v>174</v>
      </c>
      <c r="J314" t="str">
        <f t="shared" si="26"/>
        <v>Eden Gardens, Kolkata</v>
      </c>
      <c r="K314" t="s">
        <v>51</v>
      </c>
      <c r="L314" t="str">
        <f t="shared" si="27"/>
        <v>Kolkata Knight Riders</v>
      </c>
      <c r="M314" t="s">
        <v>28</v>
      </c>
      <c r="N314" t="s">
        <v>22</v>
      </c>
      <c r="O314" t="s">
        <v>51</v>
      </c>
      <c r="P314" t="str">
        <f t="shared" si="28"/>
        <v>Kolkata Knight Riders</v>
      </c>
      <c r="Q314" t="str">
        <f>IF(Table1[[#This Row],[TossWinner]]=Table1[[#This Row],[WinningTeam]],"Yes","No")</f>
        <v>Yes</v>
      </c>
      <c r="R314" t="s">
        <v>23</v>
      </c>
      <c r="S314">
        <v>4</v>
      </c>
      <c r="T314" t="str">
        <f t="shared" si="29"/>
        <v>Won By 4 Wickets</v>
      </c>
      <c r="U314" t="s">
        <v>24</v>
      </c>
      <c r="V314" t="s">
        <v>108</v>
      </c>
      <c r="W314">
        <f>IF(Table1[[#This Row],[WonBy]]="Wickets",Table1[[#This Row],[Margin]],0)</f>
        <v>4</v>
      </c>
    </row>
    <row r="315" spans="1:23" x14ac:dyDescent="0.25">
      <c r="A315">
        <v>1136561</v>
      </c>
      <c r="B315" t="s">
        <v>38</v>
      </c>
      <c r="C315" s="1">
        <v>43197</v>
      </c>
      <c r="D315">
        <v>2018</v>
      </c>
      <c r="E315" t="s">
        <v>44</v>
      </c>
      <c r="F315" t="str">
        <f t="shared" si="24"/>
        <v>Mumbai Indians</v>
      </c>
      <c r="G315" t="s">
        <v>46</v>
      </c>
      <c r="H315" t="str">
        <f t="shared" si="25"/>
        <v>Chennai Super Kings</v>
      </c>
      <c r="I315" t="s">
        <v>167</v>
      </c>
      <c r="J315" t="str">
        <f t="shared" si="26"/>
        <v>Wankhede Stadium, Mumbai</v>
      </c>
      <c r="K315" t="s">
        <v>46</v>
      </c>
      <c r="L315" t="str">
        <f t="shared" si="27"/>
        <v>Chennai Super Kings</v>
      </c>
      <c r="M315" t="s">
        <v>28</v>
      </c>
      <c r="N315" t="s">
        <v>22</v>
      </c>
      <c r="O315" t="s">
        <v>46</v>
      </c>
      <c r="P315" t="str">
        <f t="shared" si="28"/>
        <v>Chennai Super Kings</v>
      </c>
      <c r="Q315" t="str">
        <f>IF(Table1[[#This Row],[TossWinner]]=Table1[[#This Row],[WinningTeam]],"Yes","No")</f>
        <v>Yes</v>
      </c>
      <c r="R315" t="s">
        <v>23</v>
      </c>
      <c r="S315">
        <v>1</v>
      </c>
      <c r="T315" t="str">
        <f t="shared" si="29"/>
        <v>Won By 1 Wickets</v>
      </c>
      <c r="U315" t="s">
        <v>24</v>
      </c>
      <c r="V315" t="s">
        <v>123</v>
      </c>
      <c r="W315">
        <f>IF(Table1[[#This Row],[WonBy]]="Wickets",Table1[[#This Row],[Margin]],0)</f>
        <v>1</v>
      </c>
    </row>
    <row r="316" spans="1:23" x14ac:dyDescent="0.25">
      <c r="A316">
        <v>1082650</v>
      </c>
      <c r="B316" t="s">
        <v>158</v>
      </c>
      <c r="C316" s="1">
        <v>42876</v>
      </c>
      <c r="D316">
        <v>2017</v>
      </c>
      <c r="E316" t="s">
        <v>44</v>
      </c>
      <c r="F316" t="str">
        <f t="shared" si="24"/>
        <v>Mumbai Indians</v>
      </c>
      <c r="G316" t="s">
        <v>202</v>
      </c>
      <c r="H316" t="str">
        <f t="shared" si="25"/>
        <v>Rising Pune Supergiants</v>
      </c>
      <c r="I316" t="s">
        <v>203</v>
      </c>
      <c r="J316" t="str">
        <f t="shared" si="26"/>
        <v>Rajiv Gandhi International Stadium, Uppal</v>
      </c>
      <c r="K316" t="s">
        <v>44</v>
      </c>
      <c r="L316" t="str">
        <f t="shared" si="27"/>
        <v>Mumbai Indians</v>
      </c>
      <c r="M316" t="s">
        <v>21</v>
      </c>
      <c r="N316" t="s">
        <v>22</v>
      </c>
      <c r="O316" t="s">
        <v>44</v>
      </c>
      <c r="P316" t="str">
        <f t="shared" si="28"/>
        <v>Mumbai Indians</v>
      </c>
      <c r="Q316" t="str">
        <f>IF(Table1[[#This Row],[TossWinner]]=Table1[[#This Row],[WinningTeam]],"Yes","No")</f>
        <v>Yes</v>
      </c>
      <c r="R316" t="s">
        <v>34</v>
      </c>
      <c r="S316">
        <v>1</v>
      </c>
      <c r="T316" t="str">
        <f t="shared" si="29"/>
        <v>Won By 1 Runs</v>
      </c>
      <c r="U316" t="s">
        <v>24</v>
      </c>
      <c r="V316" t="s">
        <v>78</v>
      </c>
      <c r="W316">
        <f>IF(Table1[[#This Row],[WonBy]]="Wickets",Table1[[#This Row],[Margin]],0)</f>
        <v>0</v>
      </c>
    </row>
    <row r="317" spans="1:23" x14ac:dyDescent="0.25">
      <c r="A317">
        <v>1082649</v>
      </c>
      <c r="B317" t="s">
        <v>204</v>
      </c>
      <c r="C317" s="1">
        <v>42874</v>
      </c>
      <c r="D317">
        <v>2017</v>
      </c>
      <c r="E317" t="s">
        <v>44</v>
      </c>
      <c r="F317" t="str">
        <f t="shared" si="24"/>
        <v>Mumbai Indians</v>
      </c>
      <c r="G317" t="s">
        <v>51</v>
      </c>
      <c r="H317" t="str">
        <f t="shared" si="25"/>
        <v>Kolkata Knight Riders</v>
      </c>
      <c r="I317" t="s">
        <v>205</v>
      </c>
      <c r="J317" t="str">
        <f t="shared" si="26"/>
        <v>M.Chinnaswamy Stadium</v>
      </c>
      <c r="K317" t="s">
        <v>44</v>
      </c>
      <c r="L317" t="str">
        <f t="shared" si="27"/>
        <v>Mumbai Indians</v>
      </c>
      <c r="M317" t="s">
        <v>28</v>
      </c>
      <c r="N317" t="s">
        <v>22</v>
      </c>
      <c r="O317" t="s">
        <v>44</v>
      </c>
      <c r="P317" t="str">
        <f t="shared" si="28"/>
        <v>Mumbai Indians</v>
      </c>
      <c r="Q317" t="str">
        <f>IF(Table1[[#This Row],[TossWinner]]=Table1[[#This Row],[WinningTeam]],"Yes","No")</f>
        <v>Yes</v>
      </c>
      <c r="R317" t="s">
        <v>23</v>
      </c>
      <c r="S317">
        <v>6</v>
      </c>
      <c r="T317" t="str">
        <f t="shared" si="29"/>
        <v>Won By 6 Wickets</v>
      </c>
      <c r="U317" t="s">
        <v>24</v>
      </c>
      <c r="V317" t="s">
        <v>206</v>
      </c>
      <c r="W317">
        <f>IF(Table1[[#This Row],[WonBy]]="Wickets",Table1[[#This Row],[Margin]],0)</f>
        <v>6</v>
      </c>
    </row>
    <row r="318" spans="1:23" x14ac:dyDescent="0.25">
      <c r="A318">
        <v>1082648</v>
      </c>
      <c r="B318" t="s">
        <v>204</v>
      </c>
      <c r="C318" s="1">
        <v>42872</v>
      </c>
      <c r="D318">
        <v>2017</v>
      </c>
      <c r="E318" t="s">
        <v>39</v>
      </c>
      <c r="F318" t="str">
        <f t="shared" si="24"/>
        <v>Sunrisers Hyderabad</v>
      </c>
      <c r="G318" t="s">
        <v>51</v>
      </c>
      <c r="H318" t="str">
        <f t="shared" si="25"/>
        <v>Kolkata Knight Riders</v>
      </c>
      <c r="I318" t="s">
        <v>205</v>
      </c>
      <c r="J318" t="str">
        <f t="shared" si="26"/>
        <v>M.Chinnaswamy Stadium</v>
      </c>
      <c r="K318" t="s">
        <v>51</v>
      </c>
      <c r="L318" t="str">
        <f t="shared" si="27"/>
        <v>Kolkata Knight Riders</v>
      </c>
      <c r="M318" t="s">
        <v>28</v>
      </c>
      <c r="N318" t="s">
        <v>22</v>
      </c>
      <c r="O318" t="s">
        <v>51</v>
      </c>
      <c r="P318" t="str">
        <f t="shared" si="28"/>
        <v>Kolkata Knight Riders</v>
      </c>
      <c r="Q318" t="str">
        <f>IF(Table1[[#This Row],[TossWinner]]=Table1[[#This Row],[WinningTeam]],"Yes","No")</f>
        <v>Yes</v>
      </c>
      <c r="R318" t="s">
        <v>23</v>
      </c>
      <c r="S318">
        <v>7</v>
      </c>
      <c r="T318" t="str">
        <f t="shared" si="29"/>
        <v>Won By 7 Wickets</v>
      </c>
      <c r="U318" t="s">
        <v>196</v>
      </c>
      <c r="V318" t="s">
        <v>114</v>
      </c>
      <c r="W318">
        <f>IF(Table1[[#This Row],[WonBy]]="Wickets",Table1[[#This Row],[Margin]],0)</f>
        <v>7</v>
      </c>
    </row>
    <row r="319" spans="1:23" x14ac:dyDescent="0.25">
      <c r="A319">
        <v>1082647</v>
      </c>
      <c r="B319" t="s">
        <v>38</v>
      </c>
      <c r="C319" s="1">
        <v>42871</v>
      </c>
      <c r="D319">
        <v>2017</v>
      </c>
      <c r="E319" t="s">
        <v>44</v>
      </c>
      <c r="F319" t="str">
        <f t="shared" si="24"/>
        <v>Mumbai Indians</v>
      </c>
      <c r="G319" t="s">
        <v>202</v>
      </c>
      <c r="H319" t="str">
        <f t="shared" si="25"/>
        <v>Rising Pune Supergiants</v>
      </c>
      <c r="I319" t="s">
        <v>167</v>
      </c>
      <c r="J319" t="str">
        <f t="shared" si="26"/>
        <v>Wankhede Stadium, Mumbai</v>
      </c>
      <c r="K319" t="s">
        <v>44</v>
      </c>
      <c r="L319" t="str">
        <f t="shared" si="27"/>
        <v>Mumbai Indians</v>
      </c>
      <c r="M319" t="s">
        <v>28</v>
      </c>
      <c r="N319" t="s">
        <v>22</v>
      </c>
      <c r="O319" t="s">
        <v>202</v>
      </c>
      <c r="P319" t="str">
        <f t="shared" si="28"/>
        <v>Rising Pune Supergiant</v>
      </c>
      <c r="Q319" t="str">
        <f>IF(Table1[[#This Row],[TossWinner]]=Table1[[#This Row],[WinningTeam]],"Yes","No")</f>
        <v>No</v>
      </c>
      <c r="R319" t="s">
        <v>34</v>
      </c>
      <c r="S319">
        <v>20</v>
      </c>
      <c r="T319" t="str">
        <f t="shared" si="29"/>
        <v>Won By 20 Runs</v>
      </c>
      <c r="U319" t="s">
        <v>24</v>
      </c>
      <c r="V319" t="s">
        <v>207</v>
      </c>
      <c r="W319">
        <f>IF(Table1[[#This Row],[WonBy]]="Wickets",Table1[[#This Row],[Margin]],0)</f>
        <v>0</v>
      </c>
    </row>
    <row r="320" spans="1:23" x14ac:dyDescent="0.25">
      <c r="A320">
        <v>1082646</v>
      </c>
      <c r="B320" t="s">
        <v>127</v>
      </c>
      <c r="C320" s="1">
        <v>42869</v>
      </c>
      <c r="D320">
        <v>2017</v>
      </c>
      <c r="E320" t="s">
        <v>191</v>
      </c>
      <c r="F320" t="str">
        <f t="shared" si="24"/>
        <v>Delhi Capitals</v>
      </c>
      <c r="G320" t="s">
        <v>27</v>
      </c>
      <c r="H320" t="str">
        <f t="shared" si="25"/>
        <v>Royal Challengers Bangalore</v>
      </c>
      <c r="I320" t="s">
        <v>208</v>
      </c>
      <c r="J320" t="str">
        <f t="shared" si="26"/>
        <v>Feroz Shah Kotla</v>
      </c>
      <c r="K320" t="s">
        <v>27</v>
      </c>
      <c r="L320" t="str">
        <f t="shared" si="27"/>
        <v>Royal Challengers Bangalore</v>
      </c>
      <c r="M320" t="s">
        <v>21</v>
      </c>
      <c r="N320" t="s">
        <v>22</v>
      </c>
      <c r="O320" t="s">
        <v>27</v>
      </c>
      <c r="P320" t="str">
        <f t="shared" si="28"/>
        <v>Royal Challengers Bangalore</v>
      </c>
      <c r="Q320" t="str">
        <f>IF(Table1[[#This Row],[TossWinner]]=Table1[[#This Row],[WinningTeam]],"Yes","No")</f>
        <v>Yes</v>
      </c>
      <c r="R320" t="s">
        <v>34</v>
      </c>
      <c r="S320">
        <v>10</v>
      </c>
      <c r="T320" t="str">
        <f t="shared" si="29"/>
        <v>Won By 10 Runs</v>
      </c>
      <c r="U320" t="s">
        <v>24</v>
      </c>
      <c r="V320" t="s">
        <v>71</v>
      </c>
      <c r="W320">
        <f>IF(Table1[[#This Row],[WonBy]]="Wickets",Table1[[#This Row],[Margin]],0)</f>
        <v>0</v>
      </c>
    </row>
    <row r="321" spans="1:23" x14ac:dyDescent="0.25">
      <c r="A321">
        <v>1082645</v>
      </c>
      <c r="B321" t="s">
        <v>58</v>
      </c>
      <c r="C321" s="1">
        <v>42869</v>
      </c>
      <c r="D321">
        <v>2017</v>
      </c>
      <c r="E321" t="s">
        <v>202</v>
      </c>
      <c r="F321" t="str">
        <f t="shared" si="24"/>
        <v>Rising Pune Supergiants</v>
      </c>
      <c r="G321" t="s">
        <v>147</v>
      </c>
      <c r="H321" t="str">
        <f t="shared" si="25"/>
        <v>Punjab Kings</v>
      </c>
      <c r="I321" t="s">
        <v>189</v>
      </c>
      <c r="J321" t="str">
        <f t="shared" si="26"/>
        <v>Maharashtra Cricket Association Stadium, Pune</v>
      </c>
      <c r="K321" t="s">
        <v>202</v>
      </c>
      <c r="L321" t="str">
        <f t="shared" si="27"/>
        <v>Rising Pune Supergiants</v>
      </c>
      <c r="M321" t="s">
        <v>28</v>
      </c>
      <c r="N321" t="s">
        <v>22</v>
      </c>
      <c r="O321" t="s">
        <v>202</v>
      </c>
      <c r="P321" t="str">
        <f t="shared" si="28"/>
        <v>Rising Pune Supergiant</v>
      </c>
      <c r="Q321" t="str">
        <f>IF(Table1[[#This Row],[TossWinner]]=Table1[[#This Row],[WinningTeam]],"Yes","No")</f>
        <v>Yes</v>
      </c>
      <c r="R321" t="s">
        <v>23</v>
      </c>
      <c r="S321">
        <v>9</v>
      </c>
      <c r="T321" t="str">
        <f t="shared" si="29"/>
        <v>Won By 9 Wickets</v>
      </c>
      <c r="U321" t="s">
        <v>24</v>
      </c>
      <c r="V321" t="s">
        <v>140</v>
      </c>
      <c r="W321">
        <f>IF(Table1[[#This Row],[WonBy]]="Wickets",Table1[[#This Row],[Margin]],0)</f>
        <v>9</v>
      </c>
    </row>
    <row r="322" spans="1:23" x14ac:dyDescent="0.25">
      <c r="A322">
        <v>1082644</v>
      </c>
      <c r="B322" t="s">
        <v>30</v>
      </c>
      <c r="C322" s="1">
        <v>42868</v>
      </c>
      <c r="D322">
        <v>2017</v>
      </c>
      <c r="E322" t="s">
        <v>51</v>
      </c>
      <c r="F322" t="str">
        <f t="shared" ref="F322:F385" si="30">_xlfn.XLOOKUP(TRIM(E322), $AA$22:$AA$32,$AB$22:$AB$32, TRIM(E322))</f>
        <v>Kolkata Knight Riders</v>
      </c>
      <c r="G322" t="s">
        <v>44</v>
      </c>
      <c r="H322" t="str">
        <f t="shared" ref="H322:H385" si="31">_xlfn.XLOOKUP(TRIM(G322), $AA$22:$AA$32,$AB$22:$AB$32, TRIM(G322))</f>
        <v>Mumbai Indians</v>
      </c>
      <c r="I322" t="s">
        <v>174</v>
      </c>
      <c r="J322" t="str">
        <f t="shared" ref="J322:J385" si="32">_xlfn.XLOOKUP(TRIM(I322), $Z$43:$Z$54,$AA$43:$AA$54, TRIM(I322))</f>
        <v>Eden Gardens, Kolkata</v>
      </c>
      <c r="K322" t="s">
        <v>51</v>
      </c>
      <c r="L322" t="str">
        <f t="shared" ref="L322:L385" si="33">_xlfn.XLOOKUP(TRIM(K322), $AA$22:$AA$32,$AB$22:$AB$32, TRIM(K322))</f>
        <v>Kolkata Knight Riders</v>
      </c>
      <c r="M322" t="s">
        <v>28</v>
      </c>
      <c r="N322" t="s">
        <v>22</v>
      </c>
      <c r="O322" t="s">
        <v>44</v>
      </c>
      <c r="P322" t="str">
        <f t="shared" ref="P322:P385" si="34">_xlfn.XLOOKUP(TRIM(O322), $Z$22:$Z$32,$AA$22:$AA$32, TRIM(O322))</f>
        <v>Mumbai Indians</v>
      </c>
      <c r="Q322" t="str">
        <f>IF(Table1[[#This Row],[TossWinner]]=Table1[[#This Row],[WinningTeam]],"Yes","No")</f>
        <v>No</v>
      </c>
      <c r="R322" t="s">
        <v>34</v>
      </c>
      <c r="S322">
        <v>9</v>
      </c>
      <c r="T322" t="str">
        <f t="shared" si="29"/>
        <v>Won By 9 Runs</v>
      </c>
      <c r="U322" t="s">
        <v>24</v>
      </c>
      <c r="V322" t="s">
        <v>157</v>
      </c>
      <c r="W322">
        <f>IF(Table1[[#This Row],[WonBy]]="Wickets",Table1[[#This Row],[Margin]],0)</f>
        <v>0</v>
      </c>
    </row>
    <row r="323" spans="1:23" x14ac:dyDescent="0.25">
      <c r="A323">
        <v>1082643</v>
      </c>
      <c r="B323" t="s">
        <v>209</v>
      </c>
      <c r="C323" s="1">
        <v>42868</v>
      </c>
      <c r="D323">
        <v>2017</v>
      </c>
      <c r="E323" t="s">
        <v>210</v>
      </c>
      <c r="F323" t="str">
        <f t="shared" si="30"/>
        <v>Gujarat Titans</v>
      </c>
      <c r="G323" t="s">
        <v>39</v>
      </c>
      <c r="H323" t="str">
        <f t="shared" si="31"/>
        <v>Sunrisers Hyderabad</v>
      </c>
      <c r="I323" t="s">
        <v>211</v>
      </c>
      <c r="J323" t="str">
        <f t="shared" si="32"/>
        <v>Green Park</v>
      </c>
      <c r="K323" t="s">
        <v>39</v>
      </c>
      <c r="L323" t="str">
        <f t="shared" si="33"/>
        <v>Sunrisers Hyderabad</v>
      </c>
      <c r="M323" t="s">
        <v>28</v>
      </c>
      <c r="N323" t="s">
        <v>22</v>
      </c>
      <c r="O323" t="s">
        <v>39</v>
      </c>
      <c r="P323" t="str">
        <f t="shared" si="34"/>
        <v>Sunrisers Hyderabad</v>
      </c>
      <c r="Q323" t="str">
        <f>IF(Table1[[#This Row],[TossWinner]]=Table1[[#This Row],[WinningTeam]],"Yes","No")</f>
        <v>Yes</v>
      </c>
      <c r="R323" t="s">
        <v>23</v>
      </c>
      <c r="S323">
        <v>8</v>
      </c>
      <c r="T323" t="str">
        <f t="shared" ref="T323:T386" si="35">CONCATENATE("Won By"," ",S323," ",R323)</f>
        <v>Won By 8 Wickets</v>
      </c>
      <c r="U323" t="s">
        <v>24</v>
      </c>
      <c r="V323" t="s">
        <v>153</v>
      </c>
      <c r="W323">
        <f>IF(Table1[[#This Row],[WonBy]]="Wickets",Table1[[#This Row],[Margin]],0)</f>
        <v>8</v>
      </c>
    </row>
    <row r="324" spans="1:23" x14ac:dyDescent="0.25">
      <c r="A324">
        <v>1082642</v>
      </c>
      <c r="B324" t="s">
        <v>127</v>
      </c>
      <c r="C324" s="1">
        <v>42867</v>
      </c>
      <c r="D324">
        <v>2017</v>
      </c>
      <c r="E324" t="s">
        <v>191</v>
      </c>
      <c r="F324" t="str">
        <f t="shared" si="30"/>
        <v>Delhi Capitals</v>
      </c>
      <c r="G324" t="s">
        <v>202</v>
      </c>
      <c r="H324" t="str">
        <f t="shared" si="31"/>
        <v>Rising Pune Supergiants</v>
      </c>
      <c r="I324" t="s">
        <v>208</v>
      </c>
      <c r="J324" t="str">
        <f t="shared" si="32"/>
        <v>Feroz Shah Kotla</v>
      </c>
      <c r="K324" t="s">
        <v>191</v>
      </c>
      <c r="L324" t="str">
        <f t="shared" si="33"/>
        <v>Delhi Capitals</v>
      </c>
      <c r="M324" t="s">
        <v>21</v>
      </c>
      <c r="N324" t="s">
        <v>22</v>
      </c>
      <c r="O324" t="s">
        <v>191</v>
      </c>
      <c r="P324" t="str">
        <f t="shared" si="34"/>
        <v>Delhi Daredevils</v>
      </c>
      <c r="Q324" t="str">
        <f>IF(Table1[[#This Row],[TossWinner]]=Table1[[#This Row],[WinningTeam]],"Yes","No")</f>
        <v>Yes</v>
      </c>
      <c r="R324" t="s">
        <v>34</v>
      </c>
      <c r="S324">
        <v>7</v>
      </c>
      <c r="T324" t="str">
        <f t="shared" si="35"/>
        <v>Won By 7 Runs</v>
      </c>
      <c r="U324" t="s">
        <v>24</v>
      </c>
      <c r="V324" t="s">
        <v>212</v>
      </c>
      <c r="W324">
        <f>IF(Table1[[#This Row],[WonBy]]="Wickets",Table1[[#This Row],[Margin]],0)</f>
        <v>0</v>
      </c>
    </row>
    <row r="325" spans="1:23" x14ac:dyDescent="0.25">
      <c r="A325">
        <v>1082641</v>
      </c>
      <c r="B325" t="s">
        <v>38</v>
      </c>
      <c r="C325" s="1">
        <v>42866</v>
      </c>
      <c r="D325">
        <v>2017</v>
      </c>
      <c r="E325" t="s">
        <v>44</v>
      </c>
      <c r="F325" t="str">
        <f t="shared" si="30"/>
        <v>Mumbai Indians</v>
      </c>
      <c r="G325" t="s">
        <v>147</v>
      </c>
      <c r="H325" t="str">
        <f t="shared" si="31"/>
        <v>Punjab Kings</v>
      </c>
      <c r="I325" t="s">
        <v>167</v>
      </c>
      <c r="J325" t="str">
        <f t="shared" si="32"/>
        <v>Wankhede Stadium, Mumbai</v>
      </c>
      <c r="K325" t="s">
        <v>44</v>
      </c>
      <c r="L325" t="str">
        <f t="shared" si="33"/>
        <v>Mumbai Indians</v>
      </c>
      <c r="M325" t="s">
        <v>28</v>
      </c>
      <c r="N325" t="s">
        <v>22</v>
      </c>
      <c r="O325" t="s">
        <v>147</v>
      </c>
      <c r="P325" t="str">
        <f t="shared" si="34"/>
        <v>Kings XI Punjab</v>
      </c>
      <c r="Q325" t="str">
        <f>IF(Table1[[#This Row],[TossWinner]]=Table1[[#This Row],[WinningTeam]],"Yes","No")</f>
        <v>No</v>
      </c>
      <c r="R325" t="s">
        <v>34</v>
      </c>
      <c r="S325">
        <v>7</v>
      </c>
      <c r="T325" t="str">
        <f t="shared" si="35"/>
        <v>Won By 7 Runs</v>
      </c>
      <c r="U325" t="s">
        <v>24</v>
      </c>
      <c r="V325" t="s">
        <v>57</v>
      </c>
      <c r="W325">
        <f>IF(Table1[[#This Row],[WonBy]]="Wickets",Table1[[#This Row],[Margin]],0)</f>
        <v>0</v>
      </c>
    </row>
    <row r="326" spans="1:23" x14ac:dyDescent="0.25">
      <c r="A326">
        <v>1082640</v>
      </c>
      <c r="B326" t="s">
        <v>209</v>
      </c>
      <c r="C326" s="1">
        <v>42865</v>
      </c>
      <c r="D326">
        <v>2017</v>
      </c>
      <c r="E326" t="s">
        <v>210</v>
      </c>
      <c r="F326" t="str">
        <f t="shared" si="30"/>
        <v>Gujarat Titans</v>
      </c>
      <c r="G326" t="s">
        <v>191</v>
      </c>
      <c r="H326" t="str">
        <f t="shared" si="31"/>
        <v>Delhi Capitals</v>
      </c>
      <c r="I326" t="s">
        <v>211</v>
      </c>
      <c r="J326" t="str">
        <f t="shared" si="32"/>
        <v>Green Park</v>
      </c>
      <c r="K326" t="s">
        <v>191</v>
      </c>
      <c r="L326" t="str">
        <f t="shared" si="33"/>
        <v>Delhi Capitals</v>
      </c>
      <c r="M326" t="s">
        <v>28</v>
      </c>
      <c r="N326" t="s">
        <v>22</v>
      </c>
      <c r="O326" t="s">
        <v>191</v>
      </c>
      <c r="P326" t="str">
        <f t="shared" si="34"/>
        <v>Delhi Daredevils</v>
      </c>
      <c r="Q326" t="str">
        <f>IF(Table1[[#This Row],[TossWinner]]=Table1[[#This Row],[WinningTeam]],"Yes","No")</f>
        <v>Yes</v>
      </c>
      <c r="R326" t="s">
        <v>23</v>
      </c>
      <c r="S326">
        <v>2</v>
      </c>
      <c r="T326" t="str">
        <f t="shared" si="35"/>
        <v>Won By 2 Wickets</v>
      </c>
      <c r="U326" t="s">
        <v>24</v>
      </c>
      <c r="V326" t="s">
        <v>121</v>
      </c>
      <c r="W326">
        <f>IF(Table1[[#This Row],[WonBy]]="Wickets",Table1[[#This Row],[Margin]],0)</f>
        <v>2</v>
      </c>
    </row>
    <row r="327" spans="1:23" x14ac:dyDescent="0.25">
      <c r="A327">
        <v>1082639</v>
      </c>
      <c r="B327" t="s">
        <v>165</v>
      </c>
      <c r="C327" s="1">
        <v>42864</v>
      </c>
      <c r="D327">
        <v>2017</v>
      </c>
      <c r="E327" t="s">
        <v>147</v>
      </c>
      <c r="F327" t="str">
        <f t="shared" si="30"/>
        <v>Punjab Kings</v>
      </c>
      <c r="G327" t="s">
        <v>51</v>
      </c>
      <c r="H327" t="str">
        <f t="shared" si="31"/>
        <v>Kolkata Knight Riders</v>
      </c>
      <c r="I327" t="s">
        <v>213</v>
      </c>
      <c r="J327" t="str">
        <f t="shared" si="32"/>
        <v>Punjab Cricket Association IS Bindra Stadium, Mohali</v>
      </c>
      <c r="K327" t="s">
        <v>51</v>
      </c>
      <c r="L327" t="str">
        <f t="shared" si="33"/>
        <v>Kolkata Knight Riders</v>
      </c>
      <c r="M327" t="s">
        <v>28</v>
      </c>
      <c r="N327" t="s">
        <v>22</v>
      </c>
      <c r="O327" t="s">
        <v>147</v>
      </c>
      <c r="P327" t="str">
        <f t="shared" si="34"/>
        <v>Kings XI Punjab</v>
      </c>
      <c r="Q327" t="str">
        <f>IF(Table1[[#This Row],[TossWinner]]=Table1[[#This Row],[WinningTeam]],"Yes","No")</f>
        <v>No</v>
      </c>
      <c r="R327" t="s">
        <v>34</v>
      </c>
      <c r="S327">
        <v>14</v>
      </c>
      <c r="T327" t="str">
        <f t="shared" si="35"/>
        <v>Won By 14 Runs</v>
      </c>
      <c r="U327" t="s">
        <v>24</v>
      </c>
      <c r="V327" t="s">
        <v>214</v>
      </c>
      <c r="W327">
        <f>IF(Table1[[#This Row],[WonBy]]="Wickets",Table1[[#This Row],[Margin]],0)</f>
        <v>0</v>
      </c>
    </row>
    <row r="328" spans="1:23" x14ac:dyDescent="0.25">
      <c r="A328">
        <v>1082638</v>
      </c>
      <c r="B328" t="s">
        <v>158</v>
      </c>
      <c r="C328" s="1">
        <v>42863</v>
      </c>
      <c r="D328">
        <v>2017</v>
      </c>
      <c r="E328" t="s">
        <v>39</v>
      </c>
      <c r="F328" t="str">
        <f t="shared" si="30"/>
        <v>Sunrisers Hyderabad</v>
      </c>
      <c r="G328" t="s">
        <v>44</v>
      </c>
      <c r="H328" t="str">
        <f t="shared" si="31"/>
        <v>Mumbai Indians</v>
      </c>
      <c r="I328" t="s">
        <v>203</v>
      </c>
      <c r="J328" t="str">
        <f t="shared" si="32"/>
        <v>Rajiv Gandhi International Stadium, Uppal</v>
      </c>
      <c r="K328" t="s">
        <v>44</v>
      </c>
      <c r="L328" t="str">
        <f t="shared" si="33"/>
        <v>Mumbai Indians</v>
      </c>
      <c r="M328" t="s">
        <v>21</v>
      </c>
      <c r="N328" t="s">
        <v>22</v>
      </c>
      <c r="O328" t="s">
        <v>39</v>
      </c>
      <c r="P328" t="str">
        <f t="shared" si="34"/>
        <v>Sunrisers Hyderabad</v>
      </c>
      <c r="Q328" t="str">
        <f>IF(Table1[[#This Row],[TossWinner]]=Table1[[#This Row],[WinningTeam]],"Yes","No")</f>
        <v>No</v>
      </c>
      <c r="R328" t="s">
        <v>23</v>
      </c>
      <c r="S328">
        <v>7</v>
      </c>
      <c r="T328" t="str">
        <f t="shared" si="35"/>
        <v>Won By 7 Wickets</v>
      </c>
      <c r="U328" t="s">
        <v>24</v>
      </c>
      <c r="V328" t="s">
        <v>82</v>
      </c>
      <c r="W328">
        <f>IF(Table1[[#This Row],[WonBy]]="Wickets",Table1[[#This Row],[Margin]],0)</f>
        <v>7</v>
      </c>
    </row>
    <row r="329" spans="1:23" x14ac:dyDescent="0.25">
      <c r="A329">
        <v>1082636</v>
      </c>
      <c r="B329" t="s">
        <v>204</v>
      </c>
      <c r="C329" s="1">
        <v>42862</v>
      </c>
      <c r="D329">
        <v>2017</v>
      </c>
      <c r="E329" t="s">
        <v>27</v>
      </c>
      <c r="F329" t="str">
        <f t="shared" si="30"/>
        <v>Royal Challengers Bangalore</v>
      </c>
      <c r="G329" t="s">
        <v>51</v>
      </c>
      <c r="H329" t="str">
        <f t="shared" si="31"/>
        <v>Kolkata Knight Riders</v>
      </c>
      <c r="I329" t="s">
        <v>205</v>
      </c>
      <c r="J329" t="str">
        <f t="shared" si="32"/>
        <v>M.Chinnaswamy Stadium</v>
      </c>
      <c r="K329" t="s">
        <v>51</v>
      </c>
      <c r="L329" t="str">
        <f t="shared" si="33"/>
        <v>Kolkata Knight Riders</v>
      </c>
      <c r="M329" t="s">
        <v>28</v>
      </c>
      <c r="N329" t="s">
        <v>22</v>
      </c>
      <c r="O329" t="s">
        <v>51</v>
      </c>
      <c r="P329" t="str">
        <f t="shared" si="34"/>
        <v>Kolkata Knight Riders</v>
      </c>
      <c r="Q329" t="str">
        <f>IF(Table1[[#This Row],[TossWinner]]=Table1[[#This Row],[WinningTeam]],"Yes","No")</f>
        <v>Yes</v>
      </c>
      <c r="R329" t="s">
        <v>23</v>
      </c>
      <c r="S329">
        <v>6</v>
      </c>
      <c r="T329" t="str">
        <f t="shared" si="35"/>
        <v>Won By 6 Wickets</v>
      </c>
      <c r="U329" t="s">
        <v>24</v>
      </c>
      <c r="V329" t="s">
        <v>108</v>
      </c>
      <c r="W329">
        <f>IF(Table1[[#This Row],[WonBy]]="Wickets",Table1[[#This Row],[Margin]],0)</f>
        <v>6</v>
      </c>
    </row>
    <row r="330" spans="1:23" x14ac:dyDescent="0.25">
      <c r="A330">
        <v>1082637</v>
      </c>
      <c r="B330" t="s">
        <v>165</v>
      </c>
      <c r="C330" s="1">
        <v>42862</v>
      </c>
      <c r="D330">
        <v>2017</v>
      </c>
      <c r="E330" t="s">
        <v>147</v>
      </c>
      <c r="F330" t="str">
        <f t="shared" si="30"/>
        <v>Punjab Kings</v>
      </c>
      <c r="G330" t="s">
        <v>210</v>
      </c>
      <c r="H330" t="str">
        <f t="shared" si="31"/>
        <v>Gujarat Titans</v>
      </c>
      <c r="I330" t="s">
        <v>213</v>
      </c>
      <c r="J330" t="str">
        <f t="shared" si="32"/>
        <v>Punjab Cricket Association IS Bindra Stadium, Mohali</v>
      </c>
      <c r="K330" t="s">
        <v>210</v>
      </c>
      <c r="L330" t="str">
        <f t="shared" si="33"/>
        <v>Gujarat Titans</v>
      </c>
      <c r="M330" t="s">
        <v>28</v>
      </c>
      <c r="N330" t="s">
        <v>22</v>
      </c>
      <c r="O330" t="s">
        <v>210</v>
      </c>
      <c r="P330" t="str">
        <f t="shared" si="34"/>
        <v>Gujarat Lions</v>
      </c>
      <c r="Q330" t="str">
        <f>IF(Table1[[#This Row],[TossWinner]]=Table1[[#This Row],[WinningTeam]],"Yes","No")</f>
        <v>Yes</v>
      </c>
      <c r="R330" t="s">
        <v>23</v>
      </c>
      <c r="S330">
        <v>6</v>
      </c>
      <c r="T330" t="str">
        <f t="shared" si="35"/>
        <v>Won By 6 Wickets</v>
      </c>
      <c r="U330" t="s">
        <v>24</v>
      </c>
      <c r="V330" t="s">
        <v>215</v>
      </c>
      <c r="W330">
        <f>IF(Table1[[#This Row],[WonBy]]="Wickets",Table1[[#This Row],[Margin]],0)</f>
        <v>6</v>
      </c>
    </row>
    <row r="331" spans="1:23" x14ac:dyDescent="0.25">
      <c r="A331">
        <v>1082635</v>
      </c>
      <c r="B331" t="s">
        <v>127</v>
      </c>
      <c r="C331" s="1">
        <v>42861</v>
      </c>
      <c r="D331">
        <v>2017</v>
      </c>
      <c r="E331" t="s">
        <v>191</v>
      </c>
      <c r="F331" t="str">
        <f t="shared" si="30"/>
        <v>Delhi Capitals</v>
      </c>
      <c r="G331" t="s">
        <v>44</v>
      </c>
      <c r="H331" t="str">
        <f t="shared" si="31"/>
        <v>Mumbai Indians</v>
      </c>
      <c r="I331" t="s">
        <v>208</v>
      </c>
      <c r="J331" t="str">
        <f t="shared" si="32"/>
        <v>Feroz Shah Kotla</v>
      </c>
      <c r="K331" t="s">
        <v>191</v>
      </c>
      <c r="L331" t="str">
        <f t="shared" si="33"/>
        <v>Delhi Capitals</v>
      </c>
      <c r="M331" t="s">
        <v>28</v>
      </c>
      <c r="N331" t="s">
        <v>22</v>
      </c>
      <c r="O331" t="s">
        <v>44</v>
      </c>
      <c r="P331" t="str">
        <f t="shared" si="34"/>
        <v>Mumbai Indians</v>
      </c>
      <c r="Q331" t="str">
        <f>IF(Table1[[#This Row],[TossWinner]]=Table1[[#This Row],[WinningTeam]],"Yes","No")</f>
        <v>No</v>
      </c>
      <c r="R331" t="s">
        <v>34</v>
      </c>
      <c r="S331">
        <v>146</v>
      </c>
      <c r="T331" t="str">
        <f t="shared" si="35"/>
        <v>Won By 146 Runs</v>
      </c>
      <c r="U331" t="s">
        <v>24</v>
      </c>
      <c r="V331" t="s">
        <v>216</v>
      </c>
      <c r="W331">
        <f>IF(Table1[[#This Row],[WonBy]]="Wickets",Table1[[#This Row],[Margin]],0)</f>
        <v>0</v>
      </c>
    </row>
    <row r="332" spans="1:23" x14ac:dyDescent="0.25">
      <c r="A332">
        <v>1082634</v>
      </c>
      <c r="B332" t="s">
        <v>158</v>
      </c>
      <c r="C332" s="1">
        <v>42861</v>
      </c>
      <c r="D332">
        <v>2017</v>
      </c>
      <c r="E332" t="s">
        <v>39</v>
      </c>
      <c r="F332" t="str">
        <f t="shared" si="30"/>
        <v>Sunrisers Hyderabad</v>
      </c>
      <c r="G332" t="s">
        <v>202</v>
      </c>
      <c r="H332" t="str">
        <f t="shared" si="31"/>
        <v>Rising Pune Supergiants</v>
      </c>
      <c r="I332" t="s">
        <v>203</v>
      </c>
      <c r="J332" t="str">
        <f t="shared" si="32"/>
        <v>Rajiv Gandhi International Stadium, Uppal</v>
      </c>
      <c r="K332" t="s">
        <v>39</v>
      </c>
      <c r="L332" t="str">
        <f t="shared" si="33"/>
        <v>Sunrisers Hyderabad</v>
      </c>
      <c r="M332" t="s">
        <v>28</v>
      </c>
      <c r="N332" t="s">
        <v>22</v>
      </c>
      <c r="O332" t="s">
        <v>202</v>
      </c>
      <c r="P332" t="str">
        <f t="shared" si="34"/>
        <v>Rising Pune Supergiant</v>
      </c>
      <c r="Q332" t="str">
        <f>IF(Table1[[#This Row],[TossWinner]]=Table1[[#This Row],[WinningTeam]],"Yes","No")</f>
        <v>No</v>
      </c>
      <c r="R332" t="s">
        <v>34</v>
      </c>
      <c r="S332">
        <v>12</v>
      </c>
      <c r="T332" t="str">
        <f t="shared" si="35"/>
        <v>Won By 12 Runs</v>
      </c>
      <c r="U332" t="s">
        <v>24</v>
      </c>
      <c r="V332" t="s">
        <v>140</v>
      </c>
      <c r="W332">
        <f>IF(Table1[[#This Row],[WonBy]]="Wickets",Table1[[#This Row],[Margin]],0)</f>
        <v>0</v>
      </c>
    </row>
    <row r="333" spans="1:23" x14ac:dyDescent="0.25">
      <c r="A333">
        <v>1082633</v>
      </c>
      <c r="B333" t="s">
        <v>204</v>
      </c>
      <c r="C333" s="1">
        <v>42860</v>
      </c>
      <c r="D333">
        <v>2017</v>
      </c>
      <c r="E333" t="s">
        <v>27</v>
      </c>
      <c r="F333" t="str">
        <f t="shared" si="30"/>
        <v>Royal Challengers Bangalore</v>
      </c>
      <c r="G333" t="s">
        <v>147</v>
      </c>
      <c r="H333" t="str">
        <f t="shared" si="31"/>
        <v>Punjab Kings</v>
      </c>
      <c r="I333" t="s">
        <v>205</v>
      </c>
      <c r="J333" t="str">
        <f t="shared" si="32"/>
        <v>M.Chinnaswamy Stadium</v>
      </c>
      <c r="K333" t="s">
        <v>27</v>
      </c>
      <c r="L333" t="str">
        <f t="shared" si="33"/>
        <v>Royal Challengers Bangalore</v>
      </c>
      <c r="M333" t="s">
        <v>28</v>
      </c>
      <c r="N333" t="s">
        <v>22</v>
      </c>
      <c r="O333" t="s">
        <v>147</v>
      </c>
      <c r="P333" t="str">
        <f t="shared" si="34"/>
        <v>Kings XI Punjab</v>
      </c>
      <c r="Q333" t="str">
        <f>IF(Table1[[#This Row],[TossWinner]]=Table1[[#This Row],[WinningTeam]],"Yes","No")</f>
        <v>No</v>
      </c>
      <c r="R333" t="s">
        <v>34</v>
      </c>
      <c r="S333">
        <v>19</v>
      </c>
      <c r="T333" t="str">
        <f t="shared" si="35"/>
        <v>Won By 19 Runs</v>
      </c>
      <c r="U333" t="s">
        <v>24</v>
      </c>
      <c r="V333" t="s">
        <v>148</v>
      </c>
      <c r="W333">
        <f>IF(Table1[[#This Row],[WonBy]]="Wickets",Table1[[#This Row],[Margin]],0)</f>
        <v>0</v>
      </c>
    </row>
    <row r="334" spans="1:23" x14ac:dyDescent="0.25">
      <c r="A334">
        <v>1082632</v>
      </c>
      <c r="B334" t="s">
        <v>127</v>
      </c>
      <c r="C334" s="1">
        <v>42859</v>
      </c>
      <c r="D334">
        <v>2017</v>
      </c>
      <c r="E334" t="s">
        <v>191</v>
      </c>
      <c r="F334" t="str">
        <f t="shared" si="30"/>
        <v>Delhi Capitals</v>
      </c>
      <c r="G334" t="s">
        <v>210</v>
      </c>
      <c r="H334" t="str">
        <f t="shared" si="31"/>
        <v>Gujarat Titans</v>
      </c>
      <c r="I334" t="s">
        <v>208</v>
      </c>
      <c r="J334" t="str">
        <f t="shared" si="32"/>
        <v>Feroz Shah Kotla</v>
      </c>
      <c r="K334" t="s">
        <v>191</v>
      </c>
      <c r="L334" t="str">
        <f t="shared" si="33"/>
        <v>Delhi Capitals</v>
      </c>
      <c r="M334" t="s">
        <v>28</v>
      </c>
      <c r="N334" t="s">
        <v>22</v>
      </c>
      <c r="O334" t="s">
        <v>191</v>
      </c>
      <c r="P334" t="str">
        <f t="shared" si="34"/>
        <v>Delhi Daredevils</v>
      </c>
      <c r="Q334" t="str">
        <f>IF(Table1[[#This Row],[TossWinner]]=Table1[[#This Row],[WinningTeam]],"Yes","No")</f>
        <v>Yes</v>
      </c>
      <c r="R334" t="s">
        <v>23</v>
      </c>
      <c r="S334">
        <v>7</v>
      </c>
      <c r="T334" t="str">
        <f t="shared" si="35"/>
        <v>Won By 7 Wickets</v>
      </c>
      <c r="U334" t="s">
        <v>24</v>
      </c>
      <c r="V334" t="s">
        <v>163</v>
      </c>
      <c r="W334">
        <f>IF(Table1[[#This Row],[WonBy]]="Wickets",Table1[[#This Row],[Margin]],0)</f>
        <v>7</v>
      </c>
    </row>
    <row r="335" spans="1:23" x14ac:dyDescent="0.25">
      <c r="A335">
        <v>1082631</v>
      </c>
      <c r="B335" t="s">
        <v>30</v>
      </c>
      <c r="C335" s="1">
        <v>42858</v>
      </c>
      <c r="D335">
        <v>2017</v>
      </c>
      <c r="E335" t="s">
        <v>51</v>
      </c>
      <c r="F335" t="str">
        <f t="shared" si="30"/>
        <v>Kolkata Knight Riders</v>
      </c>
      <c r="G335" t="s">
        <v>202</v>
      </c>
      <c r="H335" t="str">
        <f t="shared" si="31"/>
        <v>Rising Pune Supergiants</v>
      </c>
      <c r="I335" t="s">
        <v>174</v>
      </c>
      <c r="J335" t="str">
        <f t="shared" si="32"/>
        <v>Eden Gardens, Kolkata</v>
      </c>
      <c r="K335" t="s">
        <v>202</v>
      </c>
      <c r="L335" t="str">
        <f t="shared" si="33"/>
        <v>Rising Pune Supergiants</v>
      </c>
      <c r="M335" t="s">
        <v>28</v>
      </c>
      <c r="N335" t="s">
        <v>22</v>
      </c>
      <c r="O335" t="s">
        <v>202</v>
      </c>
      <c r="P335" t="str">
        <f t="shared" si="34"/>
        <v>Rising Pune Supergiant</v>
      </c>
      <c r="Q335" t="str">
        <f>IF(Table1[[#This Row],[TossWinner]]=Table1[[#This Row],[WinningTeam]],"Yes","No")</f>
        <v>Yes</v>
      </c>
      <c r="R335" t="s">
        <v>23</v>
      </c>
      <c r="S335">
        <v>4</v>
      </c>
      <c r="T335" t="str">
        <f t="shared" si="35"/>
        <v>Won By 4 Wickets</v>
      </c>
      <c r="U335" t="s">
        <v>24</v>
      </c>
      <c r="V335" t="s">
        <v>54</v>
      </c>
      <c r="W335">
        <f>IF(Table1[[#This Row],[WonBy]]="Wickets",Table1[[#This Row],[Margin]],0)</f>
        <v>4</v>
      </c>
    </row>
    <row r="336" spans="1:23" x14ac:dyDescent="0.25">
      <c r="A336">
        <v>1082630</v>
      </c>
      <c r="B336" t="s">
        <v>127</v>
      </c>
      <c r="C336" s="1">
        <v>42857</v>
      </c>
      <c r="D336">
        <v>2017</v>
      </c>
      <c r="E336" t="s">
        <v>191</v>
      </c>
      <c r="F336" t="str">
        <f t="shared" si="30"/>
        <v>Delhi Capitals</v>
      </c>
      <c r="G336" t="s">
        <v>39</v>
      </c>
      <c r="H336" t="str">
        <f t="shared" si="31"/>
        <v>Sunrisers Hyderabad</v>
      </c>
      <c r="I336" t="s">
        <v>208</v>
      </c>
      <c r="J336" t="str">
        <f t="shared" si="32"/>
        <v>Feroz Shah Kotla</v>
      </c>
      <c r="K336" t="s">
        <v>191</v>
      </c>
      <c r="L336" t="str">
        <f t="shared" si="33"/>
        <v>Delhi Capitals</v>
      </c>
      <c r="M336" t="s">
        <v>28</v>
      </c>
      <c r="N336" t="s">
        <v>22</v>
      </c>
      <c r="O336" t="s">
        <v>191</v>
      </c>
      <c r="P336" t="str">
        <f t="shared" si="34"/>
        <v>Delhi Daredevils</v>
      </c>
      <c r="Q336" t="str">
        <f>IF(Table1[[#This Row],[TossWinner]]=Table1[[#This Row],[WinningTeam]],"Yes","No")</f>
        <v>Yes</v>
      </c>
      <c r="R336" t="s">
        <v>23</v>
      </c>
      <c r="S336">
        <v>6</v>
      </c>
      <c r="T336" t="str">
        <f t="shared" si="35"/>
        <v>Won By 6 Wickets</v>
      </c>
      <c r="U336" t="s">
        <v>24</v>
      </c>
      <c r="V336" t="s">
        <v>101</v>
      </c>
      <c r="W336">
        <f>IF(Table1[[#This Row],[WonBy]]="Wickets",Table1[[#This Row],[Margin]],0)</f>
        <v>6</v>
      </c>
    </row>
    <row r="337" spans="1:23" x14ac:dyDescent="0.25">
      <c r="A337">
        <v>1082629</v>
      </c>
      <c r="B337" t="s">
        <v>58</v>
      </c>
      <c r="C337" s="1">
        <v>42856</v>
      </c>
      <c r="D337">
        <v>2017</v>
      </c>
      <c r="E337" t="s">
        <v>202</v>
      </c>
      <c r="F337" t="str">
        <f t="shared" si="30"/>
        <v>Rising Pune Supergiants</v>
      </c>
      <c r="G337" t="s">
        <v>210</v>
      </c>
      <c r="H337" t="str">
        <f t="shared" si="31"/>
        <v>Gujarat Titans</v>
      </c>
      <c r="I337" t="s">
        <v>189</v>
      </c>
      <c r="J337" t="str">
        <f t="shared" si="32"/>
        <v>Maharashtra Cricket Association Stadium, Pune</v>
      </c>
      <c r="K337" t="s">
        <v>202</v>
      </c>
      <c r="L337" t="str">
        <f t="shared" si="33"/>
        <v>Rising Pune Supergiants</v>
      </c>
      <c r="M337" t="s">
        <v>28</v>
      </c>
      <c r="N337" t="s">
        <v>22</v>
      </c>
      <c r="O337" t="s">
        <v>202</v>
      </c>
      <c r="P337" t="str">
        <f t="shared" si="34"/>
        <v>Rising Pune Supergiant</v>
      </c>
      <c r="Q337" t="str">
        <f>IF(Table1[[#This Row],[TossWinner]]=Table1[[#This Row],[WinningTeam]],"Yes","No")</f>
        <v>Yes</v>
      </c>
      <c r="R337" t="s">
        <v>23</v>
      </c>
      <c r="S337">
        <v>5</v>
      </c>
      <c r="T337" t="str">
        <f t="shared" si="35"/>
        <v>Won By 5 Wickets</v>
      </c>
      <c r="U337" t="s">
        <v>24</v>
      </c>
      <c r="V337" t="s">
        <v>149</v>
      </c>
      <c r="W337">
        <f>IF(Table1[[#This Row],[WonBy]]="Wickets",Table1[[#This Row],[Margin]],0)</f>
        <v>5</v>
      </c>
    </row>
    <row r="338" spans="1:23" x14ac:dyDescent="0.25">
      <c r="A338">
        <v>1082628</v>
      </c>
      <c r="B338" t="s">
        <v>38</v>
      </c>
      <c r="C338" s="1">
        <v>42856</v>
      </c>
      <c r="D338">
        <v>2017</v>
      </c>
      <c r="E338" t="s">
        <v>44</v>
      </c>
      <c r="F338" t="str">
        <f t="shared" si="30"/>
        <v>Mumbai Indians</v>
      </c>
      <c r="G338" t="s">
        <v>27</v>
      </c>
      <c r="H338" t="str">
        <f t="shared" si="31"/>
        <v>Royal Challengers Bangalore</v>
      </c>
      <c r="I338" t="s">
        <v>167</v>
      </c>
      <c r="J338" t="str">
        <f t="shared" si="32"/>
        <v>Wankhede Stadium, Mumbai</v>
      </c>
      <c r="K338" t="s">
        <v>27</v>
      </c>
      <c r="L338" t="str">
        <f t="shared" si="33"/>
        <v>Royal Challengers Bangalore</v>
      </c>
      <c r="M338" t="s">
        <v>21</v>
      </c>
      <c r="N338" t="s">
        <v>22</v>
      </c>
      <c r="O338" t="s">
        <v>44</v>
      </c>
      <c r="P338" t="str">
        <f t="shared" si="34"/>
        <v>Mumbai Indians</v>
      </c>
      <c r="Q338" t="str">
        <f>IF(Table1[[#This Row],[TossWinner]]=Table1[[#This Row],[WinningTeam]],"Yes","No")</f>
        <v>No</v>
      </c>
      <c r="R338" t="s">
        <v>23</v>
      </c>
      <c r="S338">
        <v>5</v>
      </c>
      <c r="T338" t="str">
        <f t="shared" si="35"/>
        <v>Won By 5 Wickets</v>
      </c>
      <c r="U338" t="s">
        <v>24</v>
      </c>
      <c r="V338" t="s">
        <v>156</v>
      </c>
      <c r="W338">
        <f>IF(Table1[[#This Row],[WonBy]]="Wickets",Table1[[#This Row],[Margin]],0)</f>
        <v>5</v>
      </c>
    </row>
    <row r="339" spans="1:23" x14ac:dyDescent="0.25">
      <c r="A339">
        <v>1082627</v>
      </c>
      <c r="B339" t="s">
        <v>158</v>
      </c>
      <c r="C339" s="1">
        <v>42855</v>
      </c>
      <c r="D339">
        <v>2017</v>
      </c>
      <c r="E339" t="s">
        <v>39</v>
      </c>
      <c r="F339" t="str">
        <f t="shared" si="30"/>
        <v>Sunrisers Hyderabad</v>
      </c>
      <c r="G339" t="s">
        <v>51</v>
      </c>
      <c r="H339" t="str">
        <f t="shared" si="31"/>
        <v>Kolkata Knight Riders</v>
      </c>
      <c r="I339" t="s">
        <v>203</v>
      </c>
      <c r="J339" t="str">
        <f t="shared" si="32"/>
        <v>Rajiv Gandhi International Stadium, Uppal</v>
      </c>
      <c r="K339" t="s">
        <v>51</v>
      </c>
      <c r="L339" t="str">
        <f t="shared" si="33"/>
        <v>Kolkata Knight Riders</v>
      </c>
      <c r="M339" t="s">
        <v>28</v>
      </c>
      <c r="N339" t="s">
        <v>22</v>
      </c>
      <c r="O339" t="s">
        <v>39</v>
      </c>
      <c r="P339" t="str">
        <f t="shared" si="34"/>
        <v>Sunrisers Hyderabad</v>
      </c>
      <c r="Q339" t="str">
        <f>IF(Table1[[#This Row],[TossWinner]]=Table1[[#This Row],[WinningTeam]],"Yes","No")</f>
        <v>No</v>
      </c>
      <c r="R339" t="s">
        <v>34</v>
      </c>
      <c r="S339">
        <v>48</v>
      </c>
      <c r="T339" t="str">
        <f t="shared" si="35"/>
        <v>Won By 48 Runs</v>
      </c>
      <c r="U339" t="s">
        <v>24</v>
      </c>
      <c r="V339" t="s">
        <v>70</v>
      </c>
      <c r="W339">
        <f>IF(Table1[[#This Row],[WonBy]]="Wickets",Table1[[#This Row],[Margin]],0)</f>
        <v>0</v>
      </c>
    </row>
    <row r="340" spans="1:23" x14ac:dyDescent="0.25">
      <c r="A340">
        <v>1082626</v>
      </c>
      <c r="B340" t="s">
        <v>165</v>
      </c>
      <c r="C340" s="1">
        <v>42855</v>
      </c>
      <c r="D340">
        <v>2017</v>
      </c>
      <c r="E340" t="s">
        <v>147</v>
      </c>
      <c r="F340" t="str">
        <f t="shared" si="30"/>
        <v>Punjab Kings</v>
      </c>
      <c r="G340" t="s">
        <v>191</v>
      </c>
      <c r="H340" t="str">
        <f t="shared" si="31"/>
        <v>Delhi Capitals</v>
      </c>
      <c r="I340" t="s">
        <v>213</v>
      </c>
      <c r="J340" t="str">
        <f t="shared" si="32"/>
        <v>Punjab Cricket Association IS Bindra Stadium, Mohali</v>
      </c>
      <c r="K340" t="s">
        <v>147</v>
      </c>
      <c r="L340" t="str">
        <f t="shared" si="33"/>
        <v>Punjab Kings</v>
      </c>
      <c r="M340" t="s">
        <v>28</v>
      </c>
      <c r="N340" t="s">
        <v>22</v>
      </c>
      <c r="O340" t="s">
        <v>147</v>
      </c>
      <c r="P340" t="str">
        <f t="shared" si="34"/>
        <v>Kings XI Punjab</v>
      </c>
      <c r="Q340" t="str">
        <f>IF(Table1[[#This Row],[TossWinner]]=Table1[[#This Row],[WinningTeam]],"Yes","No")</f>
        <v>Yes</v>
      </c>
      <c r="R340" t="s">
        <v>23</v>
      </c>
      <c r="S340">
        <v>10</v>
      </c>
      <c r="T340" t="str">
        <f t="shared" si="35"/>
        <v>Won By 10 Wickets</v>
      </c>
      <c r="U340" t="s">
        <v>24</v>
      </c>
      <c r="V340" t="s">
        <v>148</v>
      </c>
      <c r="W340">
        <f>IF(Table1[[#This Row],[WonBy]]="Wickets",Table1[[#This Row],[Margin]],0)</f>
        <v>10</v>
      </c>
    </row>
    <row r="341" spans="1:23" x14ac:dyDescent="0.25">
      <c r="A341">
        <v>1082625</v>
      </c>
      <c r="B341" t="s">
        <v>217</v>
      </c>
      <c r="C341" s="1">
        <v>42854</v>
      </c>
      <c r="D341">
        <v>2017</v>
      </c>
      <c r="E341" t="s">
        <v>210</v>
      </c>
      <c r="F341" t="str">
        <f t="shared" si="30"/>
        <v>Gujarat Titans</v>
      </c>
      <c r="G341" t="s">
        <v>44</v>
      </c>
      <c r="H341" t="str">
        <f t="shared" si="31"/>
        <v>Mumbai Indians</v>
      </c>
      <c r="I341" t="s">
        <v>218</v>
      </c>
      <c r="J341" t="str">
        <f t="shared" si="32"/>
        <v>Saurashtra Cricket Association Stadium</v>
      </c>
      <c r="K341" t="s">
        <v>210</v>
      </c>
      <c r="L341" t="str">
        <f t="shared" si="33"/>
        <v>Gujarat Titans</v>
      </c>
      <c r="M341" t="s">
        <v>21</v>
      </c>
      <c r="N341" t="s">
        <v>134</v>
      </c>
      <c r="O341" t="s">
        <v>44</v>
      </c>
      <c r="P341" t="str">
        <f t="shared" si="34"/>
        <v>Mumbai Indians</v>
      </c>
      <c r="Q341" t="str">
        <f>IF(Table1[[#This Row],[TossWinner]]=Table1[[#This Row],[WinningTeam]],"Yes","No")</f>
        <v>No</v>
      </c>
      <c r="R341" t="s">
        <v>10</v>
      </c>
      <c r="S341" t="s">
        <v>24</v>
      </c>
      <c r="T341" t="str">
        <f t="shared" si="35"/>
        <v>Won By NA SuperOver</v>
      </c>
      <c r="U341" t="s">
        <v>24</v>
      </c>
      <c r="V341" t="s">
        <v>78</v>
      </c>
      <c r="W341">
        <f>IF(Table1[[#This Row],[WonBy]]="Wickets",Table1[[#This Row],[Margin]],0)</f>
        <v>0</v>
      </c>
    </row>
    <row r="342" spans="1:23" x14ac:dyDescent="0.25">
      <c r="A342">
        <v>1082624</v>
      </c>
      <c r="B342" t="s">
        <v>58</v>
      </c>
      <c r="C342" s="1">
        <v>42854</v>
      </c>
      <c r="D342">
        <v>2017</v>
      </c>
      <c r="E342" t="s">
        <v>202</v>
      </c>
      <c r="F342" t="str">
        <f t="shared" si="30"/>
        <v>Rising Pune Supergiants</v>
      </c>
      <c r="G342" t="s">
        <v>27</v>
      </c>
      <c r="H342" t="str">
        <f t="shared" si="31"/>
        <v>Royal Challengers Bangalore</v>
      </c>
      <c r="I342" t="s">
        <v>189</v>
      </c>
      <c r="J342" t="str">
        <f t="shared" si="32"/>
        <v>Maharashtra Cricket Association Stadium, Pune</v>
      </c>
      <c r="K342" t="s">
        <v>27</v>
      </c>
      <c r="L342" t="str">
        <f t="shared" si="33"/>
        <v>Royal Challengers Bangalore</v>
      </c>
      <c r="M342" t="s">
        <v>28</v>
      </c>
      <c r="N342" t="s">
        <v>22</v>
      </c>
      <c r="O342" t="s">
        <v>202</v>
      </c>
      <c r="P342" t="str">
        <f t="shared" si="34"/>
        <v>Rising Pune Supergiant</v>
      </c>
      <c r="Q342" t="str">
        <f>IF(Table1[[#This Row],[TossWinner]]=Table1[[#This Row],[WinningTeam]],"Yes","No")</f>
        <v>No</v>
      </c>
      <c r="R342" t="s">
        <v>34</v>
      </c>
      <c r="S342">
        <v>61</v>
      </c>
      <c r="T342" t="str">
        <f t="shared" si="35"/>
        <v>Won By 61 Runs</v>
      </c>
      <c r="U342" t="s">
        <v>24</v>
      </c>
      <c r="V342" t="s">
        <v>97</v>
      </c>
      <c r="W342">
        <f>IF(Table1[[#This Row],[WonBy]]="Wickets",Table1[[#This Row],[Margin]],0)</f>
        <v>0</v>
      </c>
    </row>
    <row r="343" spans="1:23" x14ac:dyDescent="0.25">
      <c r="A343">
        <v>1082622</v>
      </c>
      <c r="B343" t="s">
        <v>30</v>
      </c>
      <c r="C343" s="1">
        <v>42853</v>
      </c>
      <c r="D343">
        <v>2017</v>
      </c>
      <c r="E343" t="s">
        <v>51</v>
      </c>
      <c r="F343" t="str">
        <f t="shared" si="30"/>
        <v>Kolkata Knight Riders</v>
      </c>
      <c r="G343" t="s">
        <v>191</v>
      </c>
      <c r="H343" t="str">
        <f t="shared" si="31"/>
        <v>Delhi Capitals</v>
      </c>
      <c r="I343" t="s">
        <v>174</v>
      </c>
      <c r="J343" t="str">
        <f t="shared" si="32"/>
        <v>Eden Gardens, Kolkata</v>
      </c>
      <c r="K343" t="s">
        <v>51</v>
      </c>
      <c r="L343" t="str">
        <f t="shared" si="33"/>
        <v>Kolkata Knight Riders</v>
      </c>
      <c r="M343" t="s">
        <v>28</v>
      </c>
      <c r="N343" t="s">
        <v>22</v>
      </c>
      <c r="O343" t="s">
        <v>51</v>
      </c>
      <c r="P343" t="str">
        <f t="shared" si="34"/>
        <v>Kolkata Knight Riders</v>
      </c>
      <c r="Q343" t="str">
        <f>IF(Table1[[#This Row],[TossWinner]]=Table1[[#This Row],[WinningTeam]],"Yes","No")</f>
        <v>Yes</v>
      </c>
      <c r="R343" t="s">
        <v>23</v>
      </c>
      <c r="S343">
        <v>7</v>
      </c>
      <c r="T343" t="str">
        <f t="shared" si="35"/>
        <v>Won By 7 Wickets</v>
      </c>
      <c r="U343" t="s">
        <v>24</v>
      </c>
      <c r="V343" t="s">
        <v>219</v>
      </c>
      <c r="W343">
        <f>IF(Table1[[#This Row],[WonBy]]="Wickets",Table1[[#This Row],[Margin]],0)</f>
        <v>7</v>
      </c>
    </row>
    <row r="344" spans="1:23" x14ac:dyDescent="0.25">
      <c r="A344">
        <v>1082623</v>
      </c>
      <c r="B344" t="s">
        <v>165</v>
      </c>
      <c r="C344" s="1">
        <v>42853</v>
      </c>
      <c r="D344">
        <v>2017</v>
      </c>
      <c r="E344" t="s">
        <v>147</v>
      </c>
      <c r="F344" t="str">
        <f t="shared" si="30"/>
        <v>Punjab Kings</v>
      </c>
      <c r="G344" t="s">
        <v>39</v>
      </c>
      <c r="H344" t="str">
        <f t="shared" si="31"/>
        <v>Sunrisers Hyderabad</v>
      </c>
      <c r="I344" t="s">
        <v>213</v>
      </c>
      <c r="J344" t="str">
        <f t="shared" si="32"/>
        <v>Punjab Cricket Association IS Bindra Stadium, Mohali</v>
      </c>
      <c r="K344" t="s">
        <v>147</v>
      </c>
      <c r="L344" t="str">
        <f t="shared" si="33"/>
        <v>Punjab Kings</v>
      </c>
      <c r="M344" t="s">
        <v>28</v>
      </c>
      <c r="N344" t="s">
        <v>22</v>
      </c>
      <c r="O344" t="s">
        <v>39</v>
      </c>
      <c r="P344" t="str">
        <f t="shared" si="34"/>
        <v>Sunrisers Hyderabad</v>
      </c>
      <c r="Q344" t="str">
        <f>IF(Table1[[#This Row],[TossWinner]]=Table1[[#This Row],[WinningTeam]],"Yes","No")</f>
        <v>No</v>
      </c>
      <c r="R344" t="s">
        <v>34</v>
      </c>
      <c r="S344">
        <v>26</v>
      </c>
      <c r="T344" t="str">
        <f t="shared" si="35"/>
        <v>Won By 26 Runs</v>
      </c>
      <c r="U344" t="s">
        <v>24</v>
      </c>
      <c r="V344" t="s">
        <v>85</v>
      </c>
      <c r="W344">
        <f>IF(Table1[[#This Row],[WonBy]]="Wickets",Table1[[#This Row],[Margin]],0)</f>
        <v>0</v>
      </c>
    </row>
    <row r="345" spans="1:23" x14ac:dyDescent="0.25">
      <c r="A345">
        <v>1082621</v>
      </c>
      <c r="B345" t="s">
        <v>204</v>
      </c>
      <c r="C345" s="1">
        <v>42852</v>
      </c>
      <c r="D345">
        <v>2017</v>
      </c>
      <c r="E345" t="s">
        <v>27</v>
      </c>
      <c r="F345" t="str">
        <f t="shared" si="30"/>
        <v>Royal Challengers Bangalore</v>
      </c>
      <c r="G345" t="s">
        <v>210</v>
      </c>
      <c r="H345" t="str">
        <f t="shared" si="31"/>
        <v>Gujarat Titans</v>
      </c>
      <c r="I345" t="s">
        <v>205</v>
      </c>
      <c r="J345" t="str">
        <f t="shared" si="32"/>
        <v>M.Chinnaswamy Stadium</v>
      </c>
      <c r="K345" t="s">
        <v>210</v>
      </c>
      <c r="L345" t="str">
        <f t="shared" si="33"/>
        <v>Gujarat Titans</v>
      </c>
      <c r="M345" t="s">
        <v>28</v>
      </c>
      <c r="N345" t="s">
        <v>22</v>
      </c>
      <c r="O345" t="s">
        <v>210</v>
      </c>
      <c r="P345" t="str">
        <f t="shared" si="34"/>
        <v>Gujarat Lions</v>
      </c>
      <c r="Q345" t="str">
        <f>IF(Table1[[#This Row],[TossWinner]]=Table1[[#This Row],[WinningTeam]],"Yes","No")</f>
        <v>Yes</v>
      </c>
      <c r="R345" t="s">
        <v>23</v>
      </c>
      <c r="S345">
        <v>7</v>
      </c>
      <c r="T345" t="str">
        <f t="shared" si="35"/>
        <v>Won By 7 Wickets</v>
      </c>
      <c r="U345" t="s">
        <v>24</v>
      </c>
      <c r="V345" t="s">
        <v>220</v>
      </c>
      <c r="W345">
        <f>IF(Table1[[#This Row],[WonBy]]="Wickets",Table1[[#This Row],[Margin]],0)</f>
        <v>7</v>
      </c>
    </row>
    <row r="346" spans="1:23" x14ac:dyDescent="0.25">
      <c r="A346">
        <v>1082620</v>
      </c>
      <c r="B346" t="s">
        <v>58</v>
      </c>
      <c r="C346" s="1">
        <v>42851</v>
      </c>
      <c r="D346">
        <v>2017</v>
      </c>
      <c r="E346" t="s">
        <v>202</v>
      </c>
      <c r="F346" t="str">
        <f t="shared" si="30"/>
        <v>Rising Pune Supergiants</v>
      </c>
      <c r="G346" t="s">
        <v>51</v>
      </c>
      <c r="H346" t="str">
        <f t="shared" si="31"/>
        <v>Kolkata Knight Riders</v>
      </c>
      <c r="I346" t="s">
        <v>189</v>
      </c>
      <c r="J346" t="str">
        <f t="shared" si="32"/>
        <v>Maharashtra Cricket Association Stadium, Pune</v>
      </c>
      <c r="K346" t="s">
        <v>51</v>
      </c>
      <c r="L346" t="str">
        <f t="shared" si="33"/>
        <v>Kolkata Knight Riders</v>
      </c>
      <c r="M346" t="s">
        <v>28</v>
      </c>
      <c r="N346" t="s">
        <v>22</v>
      </c>
      <c r="O346" t="s">
        <v>51</v>
      </c>
      <c r="P346" t="str">
        <f t="shared" si="34"/>
        <v>Kolkata Knight Riders</v>
      </c>
      <c r="Q346" t="str">
        <f>IF(Table1[[#This Row],[TossWinner]]=Table1[[#This Row],[WinningTeam]],"Yes","No")</f>
        <v>Yes</v>
      </c>
      <c r="R346" t="s">
        <v>23</v>
      </c>
      <c r="S346">
        <v>7</v>
      </c>
      <c r="T346" t="str">
        <f t="shared" si="35"/>
        <v>Won By 7 Wickets</v>
      </c>
      <c r="U346" t="s">
        <v>24</v>
      </c>
      <c r="V346" t="s">
        <v>221</v>
      </c>
      <c r="W346">
        <f>IF(Table1[[#This Row],[WonBy]]="Wickets",Table1[[#This Row],[Margin]],0)</f>
        <v>7</v>
      </c>
    </row>
    <row r="347" spans="1:23" x14ac:dyDescent="0.25">
      <c r="A347">
        <v>1082618</v>
      </c>
      <c r="B347" t="s">
        <v>38</v>
      </c>
      <c r="C347" s="1">
        <v>42849</v>
      </c>
      <c r="D347">
        <v>2017</v>
      </c>
      <c r="E347" t="s">
        <v>44</v>
      </c>
      <c r="F347" t="str">
        <f t="shared" si="30"/>
        <v>Mumbai Indians</v>
      </c>
      <c r="G347" t="s">
        <v>202</v>
      </c>
      <c r="H347" t="str">
        <f t="shared" si="31"/>
        <v>Rising Pune Supergiants</v>
      </c>
      <c r="I347" t="s">
        <v>167</v>
      </c>
      <c r="J347" t="str">
        <f t="shared" si="32"/>
        <v>Wankhede Stadium, Mumbai</v>
      </c>
      <c r="K347" t="s">
        <v>44</v>
      </c>
      <c r="L347" t="str">
        <f t="shared" si="33"/>
        <v>Mumbai Indians</v>
      </c>
      <c r="M347" t="s">
        <v>28</v>
      </c>
      <c r="N347" t="s">
        <v>22</v>
      </c>
      <c r="O347" t="s">
        <v>202</v>
      </c>
      <c r="P347" t="str">
        <f t="shared" si="34"/>
        <v>Rising Pune Supergiant</v>
      </c>
      <c r="Q347" t="str">
        <f>IF(Table1[[#This Row],[TossWinner]]=Table1[[#This Row],[WinningTeam]],"Yes","No")</f>
        <v>No</v>
      </c>
      <c r="R347" t="s">
        <v>34</v>
      </c>
      <c r="S347">
        <v>3</v>
      </c>
      <c r="T347" t="str">
        <f t="shared" si="35"/>
        <v>Won By 3 Runs</v>
      </c>
      <c r="U347" t="s">
        <v>24</v>
      </c>
      <c r="V347" t="s">
        <v>149</v>
      </c>
      <c r="W347">
        <f>IF(Table1[[#This Row],[WonBy]]="Wickets",Table1[[#This Row],[Margin]],0)</f>
        <v>0</v>
      </c>
    </row>
    <row r="348" spans="1:23" x14ac:dyDescent="0.25">
      <c r="A348">
        <v>1082617</v>
      </c>
      <c r="B348" t="s">
        <v>30</v>
      </c>
      <c r="C348" s="1">
        <v>42848</v>
      </c>
      <c r="D348">
        <v>2017</v>
      </c>
      <c r="E348" t="s">
        <v>51</v>
      </c>
      <c r="F348" t="str">
        <f t="shared" si="30"/>
        <v>Kolkata Knight Riders</v>
      </c>
      <c r="G348" t="s">
        <v>27</v>
      </c>
      <c r="H348" t="str">
        <f t="shared" si="31"/>
        <v>Royal Challengers Bangalore</v>
      </c>
      <c r="I348" t="s">
        <v>174</v>
      </c>
      <c r="J348" t="str">
        <f t="shared" si="32"/>
        <v>Eden Gardens, Kolkata</v>
      </c>
      <c r="K348" t="s">
        <v>27</v>
      </c>
      <c r="L348" t="str">
        <f t="shared" si="33"/>
        <v>Royal Challengers Bangalore</v>
      </c>
      <c r="M348" t="s">
        <v>28</v>
      </c>
      <c r="N348" t="s">
        <v>22</v>
      </c>
      <c r="O348" t="s">
        <v>51</v>
      </c>
      <c r="P348" t="str">
        <f t="shared" si="34"/>
        <v>Kolkata Knight Riders</v>
      </c>
      <c r="Q348" t="str">
        <f>IF(Table1[[#This Row],[TossWinner]]=Table1[[#This Row],[WinningTeam]],"Yes","No")</f>
        <v>No</v>
      </c>
      <c r="R348" t="s">
        <v>34</v>
      </c>
      <c r="S348">
        <v>82</v>
      </c>
      <c r="T348" t="str">
        <f t="shared" si="35"/>
        <v>Won By 82 Runs</v>
      </c>
      <c r="U348" t="s">
        <v>24</v>
      </c>
      <c r="V348" t="s">
        <v>114</v>
      </c>
      <c r="W348">
        <f>IF(Table1[[#This Row],[WonBy]]="Wickets",Table1[[#This Row],[Margin]],0)</f>
        <v>0</v>
      </c>
    </row>
    <row r="349" spans="1:23" x14ac:dyDescent="0.25">
      <c r="A349">
        <v>1082616</v>
      </c>
      <c r="B349" t="s">
        <v>217</v>
      </c>
      <c r="C349" s="1">
        <v>42848</v>
      </c>
      <c r="D349">
        <v>2017</v>
      </c>
      <c r="E349" t="s">
        <v>210</v>
      </c>
      <c r="F349" t="str">
        <f t="shared" si="30"/>
        <v>Gujarat Titans</v>
      </c>
      <c r="G349" t="s">
        <v>147</v>
      </c>
      <c r="H349" t="str">
        <f t="shared" si="31"/>
        <v>Punjab Kings</v>
      </c>
      <c r="I349" t="s">
        <v>218</v>
      </c>
      <c r="J349" t="str">
        <f t="shared" si="32"/>
        <v>Saurashtra Cricket Association Stadium</v>
      </c>
      <c r="K349" t="s">
        <v>210</v>
      </c>
      <c r="L349" t="str">
        <f t="shared" si="33"/>
        <v>Gujarat Titans</v>
      </c>
      <c r="M349" t="s">
        <v>28</v>
      </c>
      <c r="N349" t="s">
        <v>22</v>
      </c>
      <c r="O349" t="s">
        <v>147</v>
      </c>
      <c r="P349" t="str">
        <f t="shared" si="34"/>
        <v>Kings XI Punjab</v>
      </c>
      <c r="Q349" t="str">
        <f>IF(Table1[[#This Row],[TossWinner]]=Table1[[#This Row],[WinningTeam]],"Yes","No")</f>
        <v>No</v>
      </c>
      <c r="R349" t="s">
        <v>34</v>
      </c>
      <c r="S349">
        <v>26</v>
      </c>
      <c r="T349" t="str">
        <f t="shared" si="35"/>
        <v>Won By 26 Runs</v>
      </c>
      <c r="U349" t="s">
        <v>24</v>
      </c>
      <c r="V349" t="s">
        <v>222</v>
      </c>
      <c r="W349">
        <f>IF(Table1[[#This Row],[WonBy]]="Wickets",Table1[[#This Row],[Margin]],0)</f>
        <v>0</v>
      </c>
    </row>
    <row r="350" spans="1:23" x14ac:dyDescent="0.25">
      <c r="A350">
        <v>1082615</v>
      </c>
      <c r="B350" t="s">
        <v>58</v>
      </c>
      <c r="C350" s="1">
        <v>42847</v>
      </c>
      <c r="D350">
        <v>2017</v>
      </c>
      <c r="E350" t="s">
        <v>202</v>
      </c>
      <c r="F350" t="str">
        <f t="shared" si="30"/>
        <v>Rising Pune Supergiants</v>
      </c>
      <c r="G350" t="s">
        <v>39</v>
      </c>
      <c r="H350" t="str">
        <f t="shared" si="31"/>
        <v>Sunrisers Hyderabad</v>
      </c>
      <c r="I350" t="s">
        <v>189</v>
      </c>
      <c r="J350" t="str">
        <f t="shared" si="32"/>
        <v>Maharashtra Cricket Association Stadium, Pune</v>
      </c>
      <c r="K350" t="s">
        <v>202</v>
      </c>
      <c r="L350" t="str">
        <f t="shared" si="33"/>
        <v>Rising Pune Supergiants</v>
      </c>
      <c r="M350" t="s">
        <v>28</v>
      </c>
      <c r="N350" t="s">
        <v>22</v>
      </c>
      <c r="O350" t="s">
        <v>202</v>
      </c>
      <c r="P350" t="str">
        <f t="shared" si="34"/>
        <v>Rising Pune Supergiant</v>
      </c>
      <c r="Q350" t="str">
        <f>IF(Table1[[#This Row],[TossWinner]]=Table1[[#This Row],[WinningTeam]],"Yes","No")</f>
        <v>Yes</v>
      </c>
      <c r="R350" t="s">
        <v>23</v>
      </c>
      <c r="S350">
        <v>6</v>
      </c>
      <c r="T350" t="str">
        <f t="shared" si="35"/>
        <v>Won By 6 Wickets</v>
      </c>
      <c r="U350" t="s">
        <v>24</v>
      </c>
      <c r="V350" t="s">
        <v>172</v>
      </c>
      <c r="W350">
        <f>IF(Table1[[#This Row],[WonBy]]="Wickets",Table1[[#This Row],[Margin]],0)</f>
        <v>6</v>
      </c>
    </row>
    <row r="351" spans="1:23" x14ac:dyDescent="0.25">
      <c r="A351">
        <v>1082614</v>
      </c>
      <c r="B351" t="s">
        <v>38</v>
      </c>
      <c r="C351" s="1">
        <v>42847</v>
      </c>
      <c r="D351">
        <v>2017</v>
      </c>
      <c r="E351" t="s">
        <v>44</v>
      </c>
      <c r="F351" t="str">
        <f t="shared" si="30"/>
        <v>Mumbai Indians</v>
      </c>
      <c r="G351" t="s">
        <v>191</v>
      </c>
      <c r="H351" t="str">
        <f t="shared" si="31"/>
        <v>Delhi Capitals</v>
      </c>
      <c r="I351" t="s">
        <v>167</v>
      </c>
      <c r="J351" t="str">
        <f t="shared" si="32"/>
        <v>Wankhede Stadium, Mumbai</v>
      </c>
      <c r="K351" t="s">
        <v>191</v>
      </c>
      <c r="L351" t="str">
        <f t="shared" si="33"/>
        <v>Delhi Capitals</v>
      </c>
      <c r="M351" t="s">
        <v>28</v>
      </c>
      <c r="N351" t="s">
        <v>22</v>
      </c>
      <c r="O351" t="s">
        <v>44</v>
      </c>
      <c r="P351" t="str">
        <f t="shared" si="34"/>
        <v>Mumbai Indians</v>
      </c>
      <c r="Q351" t="str">
        <f>IF(Table1[[#This Row],[TossWinner]]=Table1[[#This Row],[WinningTeam]],"Yes","No")</f>
        <v>No</v>
      </c>
      <c r="R351" t="s">
        <v>34</v>
      </c>
      <c r="S351">
        <v>14</v>
      </c>
      <c r="T351" t="str">
        <f t="shared" si="35"/>
        <v>Won By 14 Runs</v>
      </c>
      <c r="U351" t="s">
        <v>24</v>
      </c>
      <c r="V351" t="s">
        <v>223</v>
      </c>
      <c r="W351">
        <f>IF(Table1[[#This Row],[WonBy]]="Wickets",Table1[[#This Row],[Margin]],0)</f>
        <v>0</v>
      </c>
    </row>
    <row r="352" spans="1:23" x14ac:dyDescent="0.25">
      <c r="A352">
        <v>1082613</v>
      </c>
      <c r="B352" t="s">
        <v>30</v>
      </c>
      <c r="C352" s="1">
        <v>42846</v>
      </c>
      <c r="D352">
        <v>2017</v>
      </c>
      <c r="E352" t="s">
        <v>51</v>
      </c>
      <c r="F352" t="str">
        <f t="shared" si="30"/>
        <v>Kolkata Knight Riders</v>
      </c>
      <c r="G352" t="s">
        <v>210</v>
      </c>
      <c r="H352" t="str">
        <f t="shared" si="31"/>
        <v>Gujarat Titans</v>
      </c>
      <c r="I352" t="s">
        <v>174</v>
      </c>
      <c r="J352" t="str">
        <f t="shared" si="32"/>
        <v>Eden Gardens, Kolkata</v>
      </c>
      <c r="K352" t="s">
        <v>210</v>
      </c>
      <c r="L352" t="str">
        <f t="shared" si="33"/>
        <v>Gujarat Titans</v>
      </c>
      <c r="M352" t="s">
        <v>28</v>
      </c>
      <c r="N352" t="s">
        <v>22</v>
      </c>
      <c r="O352" t="s">
        <v>210</v>
      </c>
      <c r="P352" t="str">
        <f t="shared" si="34"/>
        <v>Gujarat Lions</v>
      </c>
      <c r="Q352" t="str">
        <f>IF(Table1[[#This Row],[TossWinner]]=Table1[[#This Row],[WinningTeam]],"Yes","No")</f>
        <v>Yes</v>
      </c>
      <c r="R352" t="s">
        <v>23</v>
      </c>
      <c r="S352">
        <v>4</v>
      </c>
      <c r="T352" t="str">
        <f t="shared" si="35"/>
        <v>Won By 4 Wickets</v>
      </c>
      <c r="U352" t="s">
        <v>24</v>
      </c>
      <c r="V352" t="s">
        <v>224</v>
      </c>
      <c r="W352">
        <f>IF(Table1[[#This Row],[WonBy]]="Wickets",Table1[[#This Row],[Margin]],0)</f>
        <v>4</v>
      </c>
    </row>
    <row r="353" spans="1:23" x14ac:dyDescent="0.25">
      <c r="A353">
        <v>1082612</v>
      </c>
      <c r="B353" t="s">
        <v>193</v>
      </c>
      <c r="C353" s="1">
        <v>42845</v>
      </c>
      <c r="D353">
        <v>2017</v>
      </c>
      <c r="E353" t="s">
        <v>147</v>
      </c>
      <c r="F353" t="str">
        <f t="shared" si="30"/>
        <v>Punjab Kings</v>
      </c>
      <c r="G353" t="s">
        <v>44</v>
      </c>
      <c r="H353" t="str">
        <f t="shared" si="31"/>
        <v>Mumbai Indians</v>
      </c>
      <c r="I353" t="s">
        <v>194</v>
      </c>
      <c r="J353" t="str">
        <f t="shared" si="32"/>
        <v>Holkar Cricket Stadium</v>
      </c>
      <c r="K353" t="s">
        <v>44</v>
      </c>
      <c r="L353" t="str">
        <f t="shared" si="33"/>
        <v>Mumbai Indians</v>
      </c>
      <c r="M353" t="s">
        <v>28</v>
      </c>
      <c r="N353" t="s">
        <v>22</v>
      </c>
      <c r="O353" t="s">
        <v>44</v>
      </c>
      <c r="P353" t="str">
        <f t="shared" si="34"/>
        <v>Mumbai Indians</v>
      </c>
      <c r="Q353" t="str">
        <f>IF(Table1[[#This Row],[TossWinner]]=Table1[[#This Row],[WinningTeam]],"Yes","No")</f>
        <v>Yes</v>
      </c>
      <c r="R353" t="s">
        <v>23</v>
      </c>
      <c r="S353">
        <v>8</v>
      </c>
      <c r="T353" t="str">
        <f t="shared" si="35"/>
        <v>Won By 8 Wickets</v>
      </c>
      <c r="U353" t="s">
        <v>24</v>
      </c>
      <c r="V353" t="s">
        <v>29</v>
      </c>
      <c r="W353">
        <f>IF(Table1[[#This Row],[WonBy]]="Wickets",Table1[[#This Row],[Margin]],0)</f>
        <v>8</v>
      </c>
    </row>
    <row r="354" spans="1:23" x14ac:dyDescent="0.25">
      <c r="A354">
        <v>1082611</v>
      </c>
      <c r="B354" t="s">
        <v>158</v>
      </c>
      <c r="C354" s="1">
        <v>42844</v>
      </c>
      <c r="D354">
        <v>2017</v>
      </c>
      <c r="E354" t="s">
        <v>39</v>
      </c>
      <c r="F354" t="str">
        <f t="shared" si="30"/>
        <v>Sunrisers Hyderabad</v>
      </c>
      <c r="G354" t="s">
        <v>191</v>
      </c>
      <c r="H354" t="str">
        <f t="shared" si="31"/>
        <v>Delhi Capitals</v>
      </c>
      <c r="I354" t="s">
        <v>203</v>
      </c>
      <c r="J354" t="str">
        <f t="shared" si="32"/>
        <v>Rajiv Gandhi International Stadium, Uppal</v>
      </c>
      <c r="K354" t="s">
        <v>39</v>
      </c>
      <c r="L354" t="str">
        <f t="shared" si="33"/>
        <v>Sunrisers Hyderabad</v>
      </c>
      <c r="M354" t="s">
        <v>21</v>
      </c>
      <c r="N354" t="s">
        <v>22</v>
      </c>
      <c r="O354" t="s">
        <v>39</v>
      </c>
      <c r="P354" t="str">
        <f t="shared" si="34"/>
        <v>Sunrisers Hyderabad</v>
      </c>
      <c r="Q354" t="str">
        <f>IF(Table1[[#This Row],[TossWinner]]=Table1[[#This Row],[WinningTeam]],"Yes","No")</f>
        <v>Yes</v>
      </c>
      <c r="R354" t="s">
        <v>34</v>
      </c>
      <c r="S354">
        <v>15</v>
      </c>
      <c r="T354" t="str">
        <f t="shared" si="35"/>
        <v>Won By 15 Runs</v>
      </c>
      <c r="U354" t="s">
        <v>24</v>
      </c>
      <c r="V354" t="s">
        <v>92</v>
      </c>
      <c r="W354">
        <f>IF(Table1[[#This Row],[WonBy]]="Wickets",Table1[[#This Row],[Margin]],0)</f>
        <v>0</v>
      </c>
    </row>
    <row r="355" spans="1:23" x14ac:dyDescent="0.25">
      <c r="A355">
        <v>1082610</v>
      </c>
      <c r="B355" t="s">
        <v>217</v>
      </c>
      <c r="C355" s="1">
        <v>42843</v>
      </c>
      <c r="D355">
        <v>2017</v>
      </c>
      <c r="E355" t="s">
        <v>210</v>
      </c>
      <c r="F355" t="str">
        <f t="shared" si="30"/>
        <v>Gujarat Titans</v>
      </c>
      <c r="G355" t="s">
        <v>27</v>
      </c>
      <c r="H355" t="str">
        <f t="shared" si="31"/>
        <v>Royal Challengers Bangalore</v>
      </c>
      <c r="I355" t="s">
        <v>218</v>
      </c>
      <c r="J355" t="str">
        <f t="shared" si="32"/>
        <v>Saurashtra Cricket Association Stadium</v>
      </c>
      <c r="K355" t="s">
        <v>210</v>
      </c>
      <c r="L355" t="str">
        <f t="shared" si="33"/>
        <v>Gujarat Titans</v>
      </c>
      <c r="M355" t="s">
        <v>28</v>
      </c>
      <c r="N355" t="s">
        <v>22</v>
      </c>
      <c r="O355" t="s">
        <v>27</v>
      </c>
      <c r="P355" t="str">
        <f t="shared" si="34"/>
        <v>Royal Challengers Bangalore</v>
      </c>
      <c r="Q355" t="str">
        <f>IF(Table1[[#This Row],[TossWinner]]=Table1[[#This Row],[WinningTeam]],"Yes","No")</f>
        <v>No</v>
      </c>
      <c r="R355" t="s">
        <v>34</v>
      </c>
      <c r="S355">
        <v>21</v>
      </c>
      <c r="T355" t="str">
        <f t="shared" si="35"/>
        <v>Won By 21 Runs</v>
      </c>
      <c r="U355" t="s">
        <v>24</v>
      </c>
      <c r="V355" t="s">
        <v>150</v>
      </c>
      <c r="W355">
        <f>IF(Table1[[#This Row],[WonBy]]="Wickets",Table1[[#This Row],[Margin]],0)</f>
        <v>0</v>
      </c>
    </row>
    <row r="356" spans="1:23" x14ac:dyDescent="0.25">
      <c r="A356">
        <v>1082608</v>
      </c>
      <c r="B356" t="s">
        <v>127</v>
      </c>
      <c r="C356" s="1">
        <v>42842</v>
      </c>
      <c r="D356">
        <v>2017</v>
      </c>
      <c r="E356" t="s">
        <v>191</v>
      </c>
      <c r="F356" t="str">
        <f t="shared" si="30"/>
        <v>Delhi Capitals</v>
      </c>
      <c r="G356" t="s">
        <v>51</v>
      </c>
      <c r="H356" t="str">
        <f t="shared" si="31"/>
        <v>Kolkata Knight Riders</v>
      </c>
      <c r="I356" t="s">
        <v>208</v>
      </c>
      <c r="J356" t="str">
        <f t="shared" si="32"/>
        <v>Feroz Shah Kotla</v>
      </c>
      <c r="K356" t="s">
        <v>191</v>
      </c>
      <c r="L356" t="str">
        <f t="shared" si="33"/>
        <v>Delhi Capitals</v>
      </c>
      <c r="M356" t="s">
        <v>21</v>
      </c>
      <c r="N356" t="s">
        <v>22</v>
      </c>
      <c r="O356" t="s">
        <v>51</v>
      </c>
      <c r="P356" t="str">
        <f t="shared" si="34"/>
        <v>Kolkata Knight Riders</v>
      </c>
      <c r="Q356" t="str">
        <f>IF(Table1[[#This Row],[TossWinner]]=Table1[[#This Row],[WinningTeam]],"Yes","No")</f>
        <v>No</v>
      </c>
      <c r="R356" t="s">
        <v>23</v>
      </c>
      <c r="S356">
        <v>4</v>
      </c>
      <c r="T356" t="str">
        <f t="shared" si="35"/>
        <v>Won By 4 Wickets</v>
      </c>
      <c r="U356" t="s">
        <v>24</v>
      </c>
      <c r="V356" t="s">
        <v>114</v>
      </c>
      <c r="W356">
        <f>IF(Table1[[#This Row],[WonBy]]="Wickets",Table1[[#This Row],[Margin]],0)</f>
        <v>4</v>
      </c>
    </row>
    <row r="357" spans="1:23" x14ac:dyDescent="0.25">
      <c r="A357">
        <v>1082609</v>
      </c>
      <c r="B357" t="s">
        <v>158</v>
      </c>
      <c r="C357" s="1">
        <v>42842</v>
      </c>
      <c r="D357">
        <v>2017</v>
      </c>
      <c r="E357" t="s">
        <v>39</v>
      </c>
      <c r="F357" t="str">
        <f t="shared" si="30"/>
        <v>Sunrisers Hyderabad</v>
      </c>
      <c r="G357" t="s">
        <v>147</v>
      </c>
      <c r="H357" t="str">
        <f t="shared" si="31"/>
        <v>Punjab Kings</v>
      </c>
      <c r="I357" t="s">
        <v>203</v>
      </c>
      <c r="J357" t="str">
        <f t="shared" si="32"/>
        <v>Rajiv Gandhi International Stadium, Uppal</v>
      </c>
      <c r="K357" t="s">
        <v>147</v>
      </c>
      <c r="L357" t="str">
        <f t="shared" si="33"/>
        <v>Punjab Kings</v>
      </c>
      <c r="M357" t="s">
        <v>28</v>
      </c>
      <c r="N357" t="s">
        <v>22</v>
      </c>
      <c r="O357" t="s">
        <v>39</v>
      </c>
      <c r="P357" t="str">
        <f t="shared" si="34"/>
        <v>Sunrisers Hyderabad</v>
      </c>
      <c r="Q357" t="str">
        <f>IF(Table1[[#This Row],[TossWinner]]=Table1[[#This Row],[WinningTeam]],"Yes","No")</f>
        <v>No</v>
      </c>
      <c r="R357" t="s">
        <v>34</v>
      </c>
      <c r="S357">
        <v>5</v>
      </c>
      <c r="T357" t="str">
        <f t="shared" si="35"/>
        <v>Won By 5 Runs</v>
      </c>
      <c r="U357" t="s">
        <v>24</v>
      </c>
      <c r="V357" t="s">
        <v>225</v>
      </c>
      <c r="W357">
        <f>IF(Table1[[#This Row],[WonBy]]="Wickets",Table1[[#This Row],[Margin]],0)</f>
        <v>0</v>
      </c>
    </row>
    <row r="358" spans="1:23" x14ac:dyDescent="0.25">
      <c r="A358">
        <v>1082607</v>
      </c>
      <c r="B358" t="s">
        <v>204</v>
      </c>
      <c r="C358" s="1">
        <v>42841</v>
      </c>
      <c r="D358">
        <v>2017</v>
      </c>
      <c r="E358" t="s">
        <v>27</v>
      </c>
      <c r="F358" t="str">
        <f t="shared" si="30"/>
        <v>Royal Challengers Bangalore</v>
      </c>
      <c r="G358" t="s">
        <v>202</v>
      </c>
      <c r="H358" t="str">
        <f t="shared" si="31"/>
        <v>Rising Pune Supergiants</v>
      </c>
      <c r="I358" t="s">
        <v>205</v>
      </c>
      <c r="J358" t="str">
        <f t="shared" si="32"/>
        <v>M.Chinnaswamy Stadium</v>
      </c>
      <c r="K358" t="s">
        <v>27</v>
      </c>
      <c r="L358" t="str">
        <f t="shared" si="33"/>
        <v>Royal Challengers Bangalore</v>
      </c>
      <c r="M358" t="s">
        <v>28</v>
      </c>
      <c r="N358" t="s">
        <v>22</v>
      </c>
      <c r="O358" t="s">
        <v>202</v>
      </c>
      <c r="P358" t="str">
        <f t="shared" si="34"/>
        <v>Rising Pune Supergiant</v>
      </c>
      <c r="Q358" t="str">
        <f>IF(Table1[[#This Row],[TossWinner]]=Table1[[#This Row],[WinningTeam]],"Yes","No")</f>
        <v>No</v>
      </c>
      <c r="R358" t="s">
        <v>34</v>
      </c>
      <c r="S358">
        <v>27</v>
      </c>
      <c r="T358" t="str">
        <f t="shared" si="35"/>
        <v>Won By 27 Runs</v>
      </c>
      <c r="U358" t="s">
        <v>24</v>
      </c>
      <c r="V358" t="s">
        <v>149</v>
      </c>
      <c r="W358">
        <f>IF(Table1[[#This Row],[WonBy]]="Wickets",Table1[[#This Row],[Margin]],0)</f>
        <v>0</v>
      </c>
    </row>
    <row r="359" spans="1:23" x14ac:dyDescent="0.25">
      <c r="A359">
        <v>1082606</v>
      </c>
      <c r="B359" t="s">
        <v>38</v>
      </c>
      <c r="C359" s="1">
        <v>42841</v>
      </c>
      <c r="D359">
        <v>2017</v>
      </c>
      <c r="E359" t="s">
        <v>44</v>
      </c>
      <c r="F359" t="str">
        <f t="shared" si="30"/>
        <v>Mumbai Indians</v>
      </c>
      <c r="G359" t="s">
        <v>210</v>
      </c>
      <c r="H359" t="str">
        <f t="shared" si="31"/>
        <v>Gujarat Titans</v>
      </c>
      <c r="I359" t="s">
        <v>167</v>
      </c>
      <c r="J359" t="str">
        <f t="shared" si="32"/>
        <v>Wankhede Stadium, Mumbai</v>
      </c>
      <c r="K359" t="s">
        <v>44</v>
      </c>
      <c r="L359" t="str">
        <f t="shared" si="33"/>
        <v>Mumbai Indians</v>
      </c>
      <c r="M359" t="s">
        <v>28</v>
      </c>
      <c r="N359" t="s">
        <v>22</v>
      </c>
      <c r="O359" t="s">
        <v>44</v>
      </c>
      <c r="P359" t="str">
        <f t="shared" si="34"/>
        <v>Mumbai Indians</v>
      </c>
      <c r="Q359" t="str">
        <f>IF(Table1[[#This Row],[TossWinner]]=Table1[[#This Row],[WinningTeam]],"Yes","No")</f>
        <v>Yes</v>
      </c>
      <c r="R359" t="s">
        <v>23</v>
      </c>
      <c r="S359">
        <v>6</v>
      </c>
      <c r="T359" t="str">
        <f t="shared" si="35"/>
        <v>Won By 6 Wickets</v>
      </c>
      <c r="U359" t="s">
        <v>24</v>
      </c>
      <c r="V359" t="s">
        <v>142</v>
      </c>
      <c r="W359">
        <f>IF(Table1[[#This Row],[WonBy]]="Wickets",Table1[[#This Row],[Margin]],0)</f>
        <v>6</v>
      </c>
    </row>
    <row r="360" spans="1:23" x14ac:dyDescent="0.25">
      <c r="A360">
        <v>1082605</v>
      </c>
      <c r="B360" t="s">
        <v>127</v>
      </c>
      <c r="C360" s="1">
        <v>42840</v>
      </c>
      <c r="D360">
        <v>2017</v>
      </c>
      <c r="E360" t="s">
        <v>191</v>
      </c>
      <c r="F360" t="str">
        <f t="shared" si="30"/>
        <v>Delhi Capitals</v>
      </c>
      <c r="G360" t="s">
        <v>147</v>
      </c>
      <c r="H360" t="str">
        <f t="shared" si="31"/>
        <v>Punjab Kings</v>
      </c>
      <c r="I360" t="s">
        <v>208</v>
      </c>
      <c r="J360" t="str">
        <f t="shared" si="32"/>
        <v>Feroz Shah Kotla</v>
      </c>
      <c r="K360" t="s">
        <v>191</v>
      </c>
      <c r="L360" t="str">
        <f t="shared" si="33"/>
        <v>Delhi Capitals</v>
      </c>
      <c r="M360" t="s">
        <v>21</v>
      </c>
      <c r="N360" t="s">
        <v>22</v>
      </c>
      <c r="O360" t="s">
        <v>191</v>
      </c>
      <c r="P360" t="str">
        <f t="shared" si="34"/>
        <v>Delhi Daredevils</v>
      </c>
      <c r="Q360" t="str">
        <f>IF(Table1[[#This Row],[TossWinner]]=Table1[[#This Row],[WinningTeam]],"Yes","No")</f>
        <v>Yes</v>
      </c>
      <c r="R360" t="s">
        <v>34</v>
      </c>
      <c r="S360">
        <v>51</v>
      </c>
      <c r="T360" t="str">
        <f t="shared" si="35"/>
        <v>Won By 51 Runs</v>
      </c>
      <c r="U360" t="s">
        <v>24</v>
      </c>
      <c r="V360" t="s">
        <v>226</v>
      </c>
      <c r="W360">
        <f>IF(Table1[[#This Row],[WonBy]]="Wickets",Table1[[#This Row],[Margin]],0)</f>
        <v>0</v>
      </c>
    </row>
    <row r="361" spans="1:23" x14ac:dyDescent="0.25">
      <c r="A361">
        <v>1082604</v>
      </c>
      <c r="B361" t="s">
        <v>30</v>
      </c>
      <c r="C361" s="1">
        <v>42840</v>
      </c>
      <c r="D361">
        <v>2017</v>
      </c>
      <c r="E361" t="s">
        <v>51</v>
      </c>
      <c r="F361" t="str">
        <f t="shared" si="30"/>
        <v>Kolkata Knight Riders</v>
      </c>
      <c r="G361" t="s">
        <v>39</v>
      </c>
      <c r="H361" t="str">
        <f t="shared" si="31"/>
        <v>Sunrisers Hyderabad</v>
      </c>
      <c r="I361" t="s">
        <v>174</v>
      </c>
      <c r="J361" t="str">
        <f t="shared" si="32"/>
        <v>Eden Gardens, Kolkata</v>
      </c>
      <c r="K361" t="s">
        <v>39</v>
      </c>
      <c r="L361" t="str">
        <f t="shared" si="33"/>
        <v>Sunrisers Hyderabad</v>
      </c>
      <c r="M361" t="s">
        <v>28</v>
      </c>
      <c r="N361" t="s">
        <v>22</v>
      </c>
      <c r="O361" t="s">
        <v>51</v>
      </c>
      <c r="P361" t="str">
        <f t="shared" si="34"/>
        <v>Kolkata Knight Riders</v>
      </c>
      <c r="Q361" t="str">
        <f>IF(Table1[[#This Row],[TossWinner]]=Table1[[#This Row],[WinningTeam]],"Yes","No")</f>
        <v>No</v>
      </c>
      <c r="R361" t="s">
        <v>34</v>
      </c>
      <c r="S361">
        <v>17</v>
      </c>
      <c r="T361" t="str">
        <f t="shared" si="35"/>
        <v>Won By 17 Runs</v>
      </c>
      <c r="U361" t="s">
        <v>24</v>
      </c>
      <c r="V361" t="s">
        <v>221</v>
      </c>
      <c r="W361">
        <f>IF(Table1[[#This Row],[WonBy]]="Wickets",Table1[[#This Row],[Margin]],0)</f>
        <v>0</v>
      </c>
    </row>
    <row r="362" spans="1:23" x14ac:dyDescent="0.25">
      <c r="A362">
        <v>1082603</v>
      </c>
      <c r="B362" t="s">
        <v>217</v>
      </c>
      <c r="C362" s="1">
        <v>42839</v>
      </c>
      <c r="D362">
        <v>2017</v>
      </c>
      <c r="E362" t="s">
        <v>210</v>
      </c>
      <c r="F362" t="str">
        <f t="shared" si="30"/>
        <v>Gujarat Titans</v>
      </c>
      <c r="G362" t="s">
        <v>202</v>
      </c>
      <c r="H362" t="str">
        <f t="shared" si="31"/>
        <v>Rising Pune Supergiants</v>
      </c>
      <c r="I362" t="s">
        <v>218</v>
      </c>
      <c r="J362" t="str">
        <f t="shared" si="32"/>
        <v>Saurashtra Cricket Association Stadium</v>
      </c>
      <c r="K362" t="s">
        <v>210</v>
      </c>
      <c r="L362" t="str">
        <f t="shared" si="33"/>
        <v>Gujarat Titans</v>
      </c>
      <c r="M362" t="s">
        <v>28</v>
      </c>
      <c r="N362" t="s">
        <v>22</v>
      </c>
      <c r="O362" t="s">
        <v>210</v>
      </c>
      <c r="P362" t="str">
        <f t="shared" si="34"/>
        <v>Gujarat Lions</v>
      </c>
      <c r="Q362" t="str">
        <f>IF(Table1[[#This Row],[TossWinner]]=Table1[[#This Row],[WinningTeam]],"Yes","No")</f>
        <v>Yes</v>
      </c>
      <c r="R362" t="s">
        <v>23</v>
      </c>
      <c r="S362">
        <v>7</v>
      </c>
      <c r="T362" t="str">
        <f t="shared" si="35"/>
        <v>Won By 7 Wickets</v>
      </c>
      <c r="U362" t="s">
        <v>24</v>
      </c>
      <c r="V362" t="s">
        <v>220</v>
      </c>
      <c r="W362">
        <f>IF(Table1[[#This Row],[WonBy]]="Wickets",Table1[[#This Row],[Margin]],0)</f>
        <v>7</v>
      </c>
    </row>
    <row r="363" spans="1:23" x14ac:dyDescent="0.25">
      <c r="A363">
        <v>1082602</v>
      </c>
      <c r="B363" t="s">
        <v>204</v>
      </c>
      <c r="C363" s="1">
        <v>42839</v>
      </c>
      <c r="D363">
        <v>2017</v>
      </c>
      <c r="E363" t="s">
        <v>27</v>
      </c>
      <c r="F363" t="str">
        <f t="shared" si="30"/>
        <v>Royal Challengers Bangalore</v>
      </c>
      <c r="G363" t="s">
        <v>44</v>
      </c>
      <c r="H363" t="str">
        <f t="shared" si="31"/>
        <v>Mumbai Indians</v>
      </c>
      <c r="I363" t="s">
        <v>205</v>
      </c>
      <c r="J363" t="str">
        <f t="shared" si="32"/>
        <v>M.Chinnaswamy Stadium</v>
      </c>
      <c r="K363" t="s">
        <v>44</v>
      </c>
      <c r="L363" t="str">
        <f t="shared" si="33"/>
        <v>Mumbai Indians</v>
      </c>
      <c r="M363" t="s">
        <v>28</v>
      </c>
      <c r="N363" t="s">
        <v>22</v>
      </c>
      <c r="O363" t="s">
        <v>44</v>
      </c>
      <c r="P363" t="str">
        <f t="shared" si="34"/>
        <v>Mumbai Indians</v>
      </c>
      <c r="Q363" t="str">
        <f>IF(Table1[[#This Row],[TossWinner]]=Table1[[#This Row],[WinningTeam]],"Yes","No")</f>
        <v>Yes</v>
      </c>
      <c r="R363" t="s">
        <v>23</v>
      </c>
      <c r="S363">
        <v>4</v>
      </c>
      <c r="T363" t="str">
        <f t="shared" si="35"/>
        <v>Won By 4 Wickets</v>
      </c>
      <c r="U363" t="s">
        <v>24</v>
      </c>
      <c r="V363" t="s">
        <v>118</v>
      </c>
      <c r="W363">
        <f>IF(Table1[[#This Row],[WonBy]]="Wickets",Table1[[#This Row],[Margin]],0)</f>
        <v>4</v>
      </c>
    </row>
    <row r="364" spans="1:23" x14ac:dyDescent="0.25">
      <c r="A364">
        <v>1082601</v>
      </c>
      <c r="B364" t="s">
        <v>30</v>
      </c>
      <c r="C364" s="1">
        <v>42838</v>
      </c>
      <c r="D364">
        <v>2017</v>
      </c>
      <c r="E364" t="s">
        <v>51</v>
      </c>
      <c r="F364" t="str">
        <f t="shared" si="30"/>
        <v>Kolkata Knight Riders</v>
      </c>
      <c r="G364" t="s">
        <v>147</v>
      </c>
      <c r="H364" t="str">
        <f t="shared" si="31"/>
        <v>Punjab Kings</v>
      </c>
      <c r="I364" t="s">
        <v>174</v>
      </c>
      <c r="J364" t="str">
        <f t="shared" si="32"/>
        <v>Eden Gardens, Kolkata</v>
      </c>
      <c r="K364" t="s">
        <v>51</v>
      </c>
      <c r="L364" t="str">
        <f t="shared" si="33"/>
        <v>Kolkata Knight Riders</v>
      </c>
      <c r="M364" t="s">
        <v>28</v>
      </c>
      <c r="N364" t="s">
        <v>22</v>
      </c>
      <c r="O364" t="s">
        <v>51</v>
      </c>
      <c r="P364" t="str">
        <f t="shared" si="34"/>
        <v>Kolkata Knight Riders</v>
      </c>
      <c r="Q364" t="str">
        <f>IF(Table1[[#This Row],[TossWinner]]=Table1[[#This Row],[WinningTeam]],"Yes","No")</f>
        <v>Yes</v>
      </c>
      <c r="R364" t="s">
        <v>23</v>
      </c>
      <c r="S364">
        <v>8</v>
      </c>
      <c r="T364" t="str">
        <f t="shared" si="35"/>
        <v>Won By 8 Wickets</v>
      </c>
      <c r="U364" t="s">
        <v>24</v>
      </c>
      <c r="V364" t="s">
        <v>108</v>
      </c>
      <c r="W364">
        <f>IF(Table1[[#This Row],[WonBy]]="Wickets",Table1[[#This Row],[Margin]],0)</f>
        <v>8</v>
      </c>
    </row>
    <row r="365" spans="1:23" x14ac:dyDescent="0.25">
      <c r="A365">
        <v>1082600</v>
      </c>
      <c r="B365" t="s">
        <v>38</v>
      </c>
      <c r="C365" s="1">
        <v>42837</v>
      </c>
      <c r="D365">
        <v>2017</v>
      </c>
      <c r="E365" t="s">
        <v>44</v>
      </c>
      <c r="F365" t="str">
        <f t="shared" si="30"/>
        <v>Mumbai Indians</v>
      </c>
      <c r="G365" t="s">
        <v>39</v>
      </c>
      <c r="H365" t="str">
        <f t="shared" si="31"/>
        <v>Sunrisers Hyderabad</v>
      </c>
      <c r="I365" t="s">
        <v>167</v>
      </c>
      <c r="J365" t="str">
        <f t="shared" si="32"/>
        <v>Wankhede Stadium, Mumbai</v>
      </c>
      <c r="K365" t="s">
        <v>44</v>
      </c>
      <c r="L365" t="str">
        <f t="shared" si="33"/>
        <v>Mumbai Indians</v>
      </c>
      <c r="M365" t="s">
        <v>28</v>
      </c>
      <c r="N365" t="s">
        <v>22</v>
      </c>
      <c r="O365" t="s">
        <v>44</v>
      </c>
      <c r="P365" t="str">
        <f t="shared" si="34"/>
        <v>Mumbai Indians</v>
      </c>
      <c r="Q365" t="str">
        <f>IF(Table1[[#This Row],[TossWinner]]=Table1[[#This Row],[WinningTeam]],"Yes","No")</f>
        <v>Yes</v>
      </c>
      <c r="R365" t="s">
        <v>23</v>
      </c>
      <c r="S365">
        <v>4</v>
      </c>
      <c r="T365" t="str">
        <f t="shared" si="35"/>
        <v>Won By 4 Wickets</v>
      </c>
      <c r="U365" t="s">
        <v>24</v>
      </c>
      <c r="V365" t="s">
        <v>45</v>
      </c>
      <c r="W365">
        <f>IF(Table1[[#This Row],[WonBy]]="Wickets",Table1[[#This Row],[Margin]],0)</f>
        <v>4</v>
      </c>
    </row>
    <row r="366" spans="1:23" x14ac:dyDescent="0.25">
      <c r="A366">
        <v>1082599</v>
      </c>
      <c r="B366" t="s">
        <v>58</v>
      </c>
      <c r="C366" s="1">
        <v>42836</v>
      </c>
      <c r="D366">
        <v>2017</v>
      </c>
      <c r="E366" t="s">
        <v>202</v>
      </c>
      <c r="F366" t="str">
        <f t="shared" si="30"/>
        <v>Rising Pune Supergiants</v>
      </c>
      <c r="G366" t="s">
        <v>191</v>
      </c>
      <c r="H366" t="str">
        <f t="shared" si="31"/>
        <v>Delhi Capitals</v>
      </c>
      <c r="I366" t="s">
        <v>189</v>
      </c>
      <c r="J366" t="str">
        <f t="shared" si="32"/>
        <v>Maharashtra Cricket Association Stadium, Pune</v>
      </c>
      <c r="K366" t="s">
        <v>202</v>
      </c>
      <c r="L366" t="str">
        <f t="shared" si="33"/>
        <v>Rising Pune Supergiants</v>
      </c>
      <c r="M366" t="s">
        <v>28</v>
      </c>
      <c r="N366" t="s">
        <v>22</v>
      </c>
      <c r="O366" t="s">
        <v>191</v>
      </c>
      <c r="P366" t="str">
        <f t="shared" si="34"/>
        <v>Delhi Daredevils</v>
      </c>
      <c r="Q366" t="str">
        <f>IF(Table1[[#This Row],[TossWinner]]=Table1[[#This Row],[WinningTeam]],"Yes","No")</f>
        <v>No</v>
      </c>
      <c r="R366" t="s">
        <v>34</v>
      </c>
      <c r="S366">
        <v>97</v>
      </c>
      <c r="T366" t="str">
        <f t="shared" si="35"/>
        <v>Won By 97 Runs</v>
      </c>
      <c r="U366" t="s">
        <v>24</v>
      </c>
      <c r="V366" t="s">
        <v>100</v>
      </c>
      <c r="W366">
        <f>IF(Table1[[#This Row],[WonBy]]="Wickets",Table1[[#This Row],[Margin]],0)</f>
        <v>0</v>
      </c>
    </row>
    <row r="367" spans="1:23" x14ac:dyDescent="0.25">
      <c r="A367">
        <v>1082598</v>
      </c>
      <c r="B367" t="s">
        <v>193</v>
      </c>
      <c r="C367" s="1">
        <v>42835</v>
      </c>
      <c r="D367">
        <v>2017</v>
      </c>
      <c r="E367" t="s">
        <v>147</v>
      </c>
      <c r="F367" t="str">
        <f t="shared" si="30"/>
        <v>Punjab Kings</v>
      </c>
      <c r="G367" t="s">
        <v>27</v>
      </c>
      <c r="H367" t="str">
        <f t="shared" si="31"/>
        <v>Royal Challengers Bangalore</v>
      </c>
      <c r="I367" t="s">
        <v>194</v>
      </c>
      <c r="J367" t="str">
        <f t="shared" si="32"/>
        <v>Holkar Cricket Stadium</v>
      </c>
      <c r="K367" t="s">
        <v>27</v>
      </c>
      <c r="L367" t="str">
        <f t="shared" si="33"/>
        <v>Royal Challengers Bangalore</v>
      </c>
      <c r="M367" t="s">
        <v>21</v>
      </c>
      <c r="N367" t="s">
        <v>22</v>
      </c>
      <c r="O367" t="s">
        <v>147</v>
      </c>
      <c r="P367" t="str">
        <f t="shared" si="34"/>
        <v>Kings XI Punjab</v>
      </c>
      <c r="Q367" t="str">
        <f>IF(Table1[[#This Row],[TossWinner]]=Table1[[#This Row],[WinningTeam]],"Yes","No")</f>
        <v>No</v>
      </c>
      <c r="R367" t="s">
        <v>23</v>
      </c>
      <c r="S367">
        <v>8</v>
      </c>
      <c r="T367" t="str">
        <f t="shared" si="35"/>
        <v>Won By 8 Wickets</v>
      </c>
      <c r="U367" t="s">
        <v>24</v>
      </c>
      <c r="V367" t="s">
        <v>115</v>
      </c>
      <c r="W367">
        <f>IF(Table1[[#This Row],[WonBy]]="Wickets",Table1[[#This Row],[Margin]],0)</f>
        <v>8</v>
      </c>
    </row>
    <row r="368" spans="1:23" x14ac:dyDescent="0.25">
      <c r="A368">
        <v>1082597</v>
      </c>
      <c r="B368" t="s">
        <v>38</v>
      </c>
      <c r="C368" s="1">
        <v>42834</v>
      </c>
      <c r="D368">
        <v>2017</v>
      </c>
      <c r="E368" t="s">
        <v>44</v>
      </c>
      <c r="F368" t="str">
        <f t="shared" si="30"/>
        <v>Mumbai Indians</v>
      </c>
      <c r="G368" t="s">
        <v>51</v>
      </c>
      <c r="H368" t="str">
        <f t="shared" si="31"/>
        <v>Kolkata Knight Riders</v>
      </c>
      <c r="I368" t="s">
        <v>167</v>
      </c>
      <c r="J368" t="str">
        <f t="shared" si="32"/>
        <v>Wankhede Stadium, Mumbai</v>
      </c>
      <c r="K368" t="s">
        <v>44</v>
      </c>
      <c r="L368" t="str">
        <f t="shared" si="33"/>
        <v>Mumbai Indians</v>
      </c>
      <c r="M368" t="s">
        <v>28</v>
      </c>
      <c r="N368" t="s">
        <v>22</v>
      </c>
      <c r="O368" t="s">
        <v>44</v>
      </c>
      <c r="P368" t="str">
        <f t="shared" si="34"/>
        <v>Mumbai Indians</v>
      </c>
      <c r="Q368" t="str">
        <f>IF(Table1[[#This Row],[TossWinner]]=Table1[[#This Row],[WinningTeam]],"Yes","No")</f>
        <v>Yes</v>
      </c>
      <c r="R368" t="s">
        <v>23</v>
      </c>
      <c r="S368">
        <v>4</v>
      </c>
      <c r="T368" t="str">
        <f t="shared" si="35"/>
        <v>Won By 4 Wickets</v>
      </c>
      <c r="U368" t="s">
        <v>24</v>
      </c>
      <c r="V368" t="s">
        <v>142</v>
      </c>
      <c r="W368">
        <f>IF(Table1[[#This Row],[WonBy]]="Wickets",Table1[[#This Row],[Margin]],0)</f>
        <v>4</v>
      </c>
    </row>
    <row r="369" spans="1:23" x14ac:dyDescent="0.25">
      <c r="A369">
        <v>1082596</v>
      </c>
      <c r="B369" t="s">
        <v>158</v>
      </c>
      <c r="C369" s="1">
        <v>42834</v>
      </c>
      <c r="D369">
        <v>2017</v>
      </c>
      <c r="E369" t="s">
        <v>39</v>
      </c>
      <c r="F369" t="str">
        <f t="shared" si="30"/>
        <v>Sunrisers Hyderabad</v>
      </c>
      <c r="G369" t="s">
        <v>210</v>
      </c>
      <c r="H369" t="str">
        <f t="shared" si="31"/>
        <v>Gujarat Titans</v>
      </c>
      <c r="I369" t="s">
        <v>203</v>
      </c>
      <c r="J369" t="str">
        <f t="shared" si="32"/>
        <v>Rajiv Gandhi International Stadium, Uppal</v>
      </c>
      <c r="K369" t="s">
        <v>39</v>
      </c>
      <c r="L369" t="str">
        <f t="shared" si="33"/>
        <v>Sunrisers Hyderabad</v>
      </c>
      <c r="M369" t="s">
        <v>28</v>
      </c>
      <c r="N369" t="s">
        <v>22</v>
      </c>
      <c r="O369" t="s">
        <v>39</v>
      </c>
      <c r="P369" t="str">
        <f t="shared" si="34"/>
        <v>Sunrisers Hyderabad</v>
      </c>
      <c r="Q369" t="str">
        <f>IF(Table1[[#This Row],[TossWinner]]=Table1[[#This Row],[WinningTeam]],"Yes","No")</f>
        <v>Yes</v>
      </c>
      <c r="R369" t="s">
        <v>23</v>
      </c>
      <c r="S369">
        <v>9</v>
      </c>
      <c r="T369" t="str">
        <f t="shared" si="35"/>
        <v>Won By 9 Wickets</v>
      </c>
      <c r="U369" t="s">
        <v>24</v>
      </c>
      <c r="V369" t="s">
        <v>85</v>
      </c>
      <c r="W369">
        <f>IF(Table1[[#This Row],[WonBy]]="Wickets",Table1[[#This Row],[Margin]],0)</f>
        <v>9</v>
      </c>
    </row>
    <row r="370" spans="1:23" x14ac:dyDescent="0.25">
      <c r="A370">
        <v>1082595</v>
      </c>
      <c r="B370" t="s">
        <v>168</v>
      </c>
      <c r="C370" s="1">
        <v>42833</v>
      </c>
      <c r="D370">
        <v>2017</v>
      </c>
      <c r="E370" t="s">
        <v>27</v>
      </c>
      <c r="F370" t="str">
        <f t="shared" si="30"/>
        <v>Royal Challengers Bangalore</v>
      </c>
      <c r="G370" t="s">
        <v>191</v>
      </c>
      <c r="H370" t="str">
        <f t="shared" si="31"/>
        <v>Delhi Capitals</v>
      </c>
      <c r="I370" t="s">
        <v>169</v>
      </c>
      <c r="J370" t="str">
        <f t="shared" si="32"/>
        <v>M.Chinnaswamy Stadium</v>
      </c>
      <c r="K370" t="s">
        <v>27</v>
      </c>
      <c r="L370" t="str">
        <f t="shared" si="33"/>
        <v>Royal Challengers Bangalore</v>
      </c>
      <c r="M370" t="s">
        <v>21</v>
      </c>
      <c r="N370" t="s">
        <v>22</v>
      </c>
      <c r="O370" t="s">
        <v>27</v>
      </c>
      <c r="P370" t="str">
        <f t="shared" si="34"/>
        <v>Royal Challengers Bangalore</v>
      </c>
      <c r="Q370" t="str">
        <f>IF(Table1[[#This Row],[TossWinner]]=Table1[[#This Row],[WinningTeam]],"Yes","No")</f>
        <v>Yes</v>
      </c>
      <c r="R370" t="s">
        <v>34</v>
      </c>
      <c r="S370">
        <v>15</v>
      </c>
      <c r="T370" t="str">
        <f t="shared" si="35"/>
        <v>Won By 15 Runs</v>
      </c>
      <c r="U370" t="s">
        <v>24</v>
      </c>
      <c r="V370" t="s">
        <v>227</v>
      </c>
      <c r="W370">
        <f>IF(Table1[[#This Row],[WonBy]]="Wickets",Table1[[#This Row],[Margin]],0)</f>
        <v>0</v>
      </c>
    </row>
    <row r="371" spans="1:23" x14ac:dyDescent="0.25">
      <c r="A371">
        <v>1082594</v>
      </c>
      <c r="B371" t="s">
        <v>193</v>
      </c>
      <c r="C371" s="1">
        <v>42833</v>
      </c>
      <c r="D371">
        <v>2017</v>
      </c>
      <c r="E371" t="s">
        <v>147</v>
      </c>
      <c r="F371" t="str">
        <f t="shared" si="30"/>
        <v>Punjab Kings</v>
      </c>
      <c r="G371" t="s">
        <v>202</v>
      </c>
      <c r="H371" t="str">
        <f t="shared" si="31"/>
        <v>Rising Pune Supergiants</v>
      </c>
      <c r="I371" t="s">
        <v>194</v>
      </c>
      <c r="J371" t="str">
        <f t="shared" si="32"/>
        <v>Holkar Cricket Stadium</v>
      </c>
      <c r="K371" t="s">
        <v>147</v>
      </c>
      <c r="L371" t="str">
        <f t="shared" si="33"/>
        <v>Punjab Kings</v>
      </c>
      <c r="M371" t="s">
        <v>28</v>
      </c>
      <c r="N371" t="s">
        <v>22</v>
      </c>
      <c r="O371" t="s">
        <v>147</v>
      </c>
      <c r="P371" t="str">
        <f t="shared" si="34"/>
        <v>Kings XI Punjab</v>
      </c>
      <c r="Q371" t="str">
        <f>IF(Table1[[#This Row],[TossWinner]]=Table1[[#This Row],[WinningTeam]],"Yes","No")</f>
        <v>Yes</v>
      </c>
      <c r="R371" t="s">
        <v>23</v>
      </c>
      <c r="S371">
        <v>6</v>
      </c>
      <c r="T371" t="str">
        <f t="shared" si="35"/>
        <v>Won By 6 Wickets</v>
      </c>
      <c r="U371" t="s">
        <v>24</v>
      </c>
      <c r="V371" t="s">
        <v>116</v>
      </c>
      <c r="W371">
        <f>IF(Table1[[#This Row],[WonBy]]="Wickets",Table1[[#This Row],[Margin]],0)</f>
        <v>6</v>
      </c>
    </row>
    <row r="372" spans="1:23" x14ac:dyDescent="0.25">
      <c r="A372">
        <v>1082593</v>
      </c>
      <c r="B372" t="s">
        <v>217</v>
      </c>
      <c r="C372" s="1">
        <v>42832</v>
      </c>
      <c r="D372">
        <v>2017</v>
      </c>
      <c r="E372" t="s">
        <v>210</v>
      </c>
      <c r="F372" t="str">
        <f t="shared" si="30"/>
        <v>Gujarat Titans</v>
      </c>
      <c r="G372" t="s">
        <v>51</v>
      </c>
      <c r="H372" t="str">
        <f t="shared" si="31"/>
        <v>Kolkata Knight Riders</v>
      </c>
      <c r="I372" t="s">
        <v>218</v>
      </c>
      <c r="J372" t="str">
        <f t="shared" si="32"/>
        <v>Saurashtra Cricket Association Stadium</v>
      </c>
      <c r="K372" t="s">
        <v>51</v>
      </c>
      <c r="L372" t="str">
        <f t="shared" si="33"/>
        <v>Kolkata Knight Riders</v>
      </c>
      <c r="M372" t="s">
        <v>28</v>
      </c>
      <c r="N372" t="s">
        <v>22</v>
      </c>
      <c r="O372" t="s">
        <v>51</v>
      </c>
      <c r="P372" t="str">
        <f t="shared" si="34"/>
        <v>Kolkata Knight Riders</v>
      </c>
      <c r="Q372" t="str">
        <f>IF(Table1[[#This Row],[TossWinner]]=Table1[[#This Row],[WinningTeam]],"Yes","No")</f>
        <v>Yes</v>
      </c>
      <c r="R372" t="s">
        <v>23</v>
      </c>
      <c r="S372">
        <v>10</v>
      </c>
      <c r="T372" t="str">
        <f t="shared" si="35"/>
        <v>Won By 10 Wickets</v>
      </c>
      <c r="U372" t="s">
        <v>24</v>
      </c>
      <c r="V372" t="s">
        <v>192</v>
      </c>
      <c r="W372">
        <f>IF(Table1[[#This Row],[WonBy]]="Wickets",Table1[[#This Row],[Margin]],0)</f>
        <v>10</v>
      </c>
    </row>
    <row r="373" spans="1:23" x14ac:dyDescent="0.25">
      <c r="A373">
        <v>1082592</v>
      </c>
      <c r="B373" t="s">
        <v>58</v>
      </c>
      <c r="C373" s="1">
        <v>42831</v>
      </c>
      <c r="D373">
        <v>2017</v>
      </c>
      <c r="E373" t="s">
        <v>202</v>
      </c>
      <c r="F373" t="str">
        <f t="shared" si="30"/>
        <v>Rising Pune Supergiants</v>
      </c>
      <c r="G373" t="s">
        <v>44</v>
      </c>
      <c r="H373" t="str">
        <f t="shared" si="31"/>
        <v>Mumbai Indians</v>
      </c>
      <c r="I373" t="s">
        <v>189</v>
      </c>
      <c r="J373" t="str">
        <f t="shared" si="32"/>
        <v>Maharashtra Cricket Association Stadium, Pune</v>
      </c>
      <c r="K373" t="s">
        <v>202</v>
      </c>
      <c r="L373" t="str">
        <f t="shared" si="33"/>
        <v>Rising Pune Supergiants</v>
      </c>
      <c r="M373" t="s">
        <v>28</v>
      </c>
      <c r="N373" t="s">
        <v>22</v>
      </c>
      <c r="O373" t="s">
        <v>202</v>
      </c>
      <c r="P373" t="str">
        <f t="shared" si="34"/>
        <v>Rising Pune Supergiant</v>
      </c>
      <c r="Q373" t="str">
        <f>IF(Table1[[#This Row],[TossWinner]]=Table1[[#This Row],[WinningTeam]],"Yes","No")</f>
        <v>Yes</v>
      </c>
      <c r="R373" t="s">
        <v>23</v>
      </c>
      <c r="S373">
        <v>7</v>
      </c>
      <c r="T373" t="str">
        <f t="shared" si="35"/>
        <v>Won By 7 Wickets</v>
      </c>
      <c r="U373" t="s">
        <v>24</v>
      </c>
      <c r="V373" t="s">
        <v>180</v>
      </c>
      <c r="W373">
        <f>IF(Table1[[#This Row],[WonBy]]="Wickets",Table1[[#This Row],[Margin]],0)</f>
        <v>7</v>
      </c>
    </row>
    <row r="374" spans="1:23" x14ac:dyDescent="0.25">
      <c r="A374">
        <v>1082591</v>
      </c>
      <c r="B374" t="s">
        <v>158</v>
      </c>
      <c r="C374" s="1">
        <v>42830</v>
      </c>
      <c r="D374">
        <v>2017</v>
      </c>
      <c r="E374" t="s">
        <v>39</v>
      </c>
      <c r="F374" t="str">
        <f t="shared" si="30"/>
        <v>Sunrisers Hyderabad</v>
      </c>
      <c r="G374" t="s">
        <v>27</v>
      </c>
      <c r="H374" t="str">
        <f t="shared" si="31"/>
        <v>Royal Challengers Bangalore</v>
      </c>
      <c r="I374" t="s">
        <v>203</v>
      </c>
      <c r="J374" t="str">
        <f t="shared" si="32"/>
        <v>Rajiv Gandhi International Stadium, Uppal</v>
      </c>
      <c r="K374" t="s">
        <v>27</v>
      </c>
      <c r="L374" t="str">
        <f t="shared" si="33"/>
        <v>Royal Challengers Bangalore</v>
      </c>
      <c r="M374" t="s">
        <v>28</v>
      </c>
      <c r="N374" t="s">
        <v>22</v>
      </c>
      <c r="O374" t="s">
        <v>39</v>
      </c>
      <c r="P374" t="str">
        <f t="shared" si="34"/>
        <v>Sunrisers Hyderabad</v>
      </c>
      <c r="Q374" t="str">
        <f>IF(Table1[[#This Row],[TossWinner]]=Table1[[#This Row],[WinningTeam]],"Yes","No")</f>
        <v>No</v>
      </c>
      <c r="R374" t="s">
        <v>34</v>
      </c>
      <c r="S374">
        <v>35</v>
      </c>
      <c r="T374" t="str">
        <f t="shared" si="35"/>
        <v>Won By 35 Runs</v>
      </c>
      <c r="U374" t="s">
        <v>24</v>
      </c>
      <c r="V374" t="s">
        <v>228</v>
      </c>
      <c r="W374">
        <f>IF(Table1[[#This Row],[WonBy]]="Wickets",Table1[[#This Row],[Margin]],0)</f>
        <v>0</v>
      </c>
    </row>
    <row r="375" spans="1:23" x14ac:dyDescent="0.25">
      <c r="A375">
        <v>981019</v>
      </c>
      <c r="B375" t="s">
        <v>204</v>
      </c>
      <c r="C375" s="1">
        <v>42519</v>
      </c>
      <c r="D375">
        <v>2016</v>
      </c>
      <c r="E375" t="s">
        <v>27</v>
      </c>
      <c r="F375" t="str">
        <f t="shared" si="30"/>
        <v>Royal Challengers Bangalore</v>
      </c>
      <c r="G375" t="s">
        <v>39</v>
      </c>
      <c r="H375" t="str">
        <f t="shared" si="31"/>
        <v>Sunrisers Hyderabad</v>
      </c>
      <c r="I375" t="s">
        <v>205</v>
      </c>
      <c r="J375" t="str">
        <f t="shared" si="32"/>
        <v>M.Chinnaswamy Stadium</v>
      </c>
      <c r="K375" t="s">
        <v>39</v>
      </c>
      <c r="L375" t="str">
        <f t="shared" si="33"/>
        <v>Sunrisers Hyderabad</v>
      </c>
      <c r="M375" t="s">
        <v>21</v>
      </c>
      <c r="N375" t="s">
        <v>22</v>
      </c>
      <c r="O375" t="s">
        <v>39</v>
      </c>
      <c r="P375" t="str">
        <f t="shared" si="34"/>
        <v>Sunrisers Hyderabad</v>
      </c>
      <c r="Q375" t="str">
        <f>IF(Table1[[#This Row],[TossWinner]]=Table1[[#This Row],[WinningTeam]],"Yes","No")</f>
        <v>Yes</v>
      </c>
      <c r="R375" t="s">
        <v>34</v>
      </c>
      <c r="S375">
        <v>8</v>
      </c>
      <c r="T375" t="str">
        <f t="shared" si="35"/>
        <v>Won By 8 Runs</v>
      </c>
      <c r="U375" t="s">
        <v>24</v>
      </c>
      <c r="V375" t="s">
        <v>229</v>
      </c>
      <c r="W375">
        <f>IF(Table1[[#This Row],[WonBy]]="Wickets",Table1[[#This Row],[Margin]],0)</f>
        <v>0</v>
      </c>
    </row>
    <row r="376" spans="1:23" x14ac:dyDescent="0.25">
      <c r="A376">
        <v>981017</v>
      </c>
      <c r="B376" t="s">
        <v>127</v>
      </c>
      <c r="C376" s="1">
        <v>42517</v>
      </c>
      <c r="D376">
        <v>2016</v>
      </c>
      <c r="E376" t="s">
        <v>210</v>
      </c>
      <c r="F376" t="str">
        <f t="shared" si="30"/>
        <v>Gujarat Titans</v>
      </c>
      <c r="G376" t="s">
        <v>39</v>
      </c>
      <c r="H376" t="str">
        <f t="shared" si="31"/>
        <v>Sunrisers Hyderabad</v>
      </c>
      <c r="I376" t="s">
        <v>208</v>
      </c>
      <c r="J376" t="str">
        <f t="shared" si="32"/>
        <v>Feroz Shah Kotla</v>
      </c>
      <c r="K376" t="s">
        <v>39</v>
      </c>
      <c r="L376" t="str">
        <f t="shared" si="33"/>
        <v>Sunrisers Hyderabad</v>
      </c>
      <c r="M376" t="s">
        <v>28</v>
      </c>
      <c r="N376" t="s">
        <v>22</v>
      </c>
      <c r="O376" t="s">
        <v>39</v>
      </c>
      <c r="P376" t="str">
        <f t="shared" si="34"/>
        <v>Sunrisers Hyderabad</v>
      </c>
      <c r="Q376" t="str">
        <f>IF(Table1[[#This Row],[TossWinner]]=Table1[[#This Row],[WinningTeam]],"Yes","No")</f>
        <v>Yes</v>
      </c>
      <c r="R376" t="s">
        <v>23</v>
      </c>
      <c r="S376">
        <v>4</v>
      </c>
      <c r="T376" t="str">
        <f t="shared" si="35"/>
        <v>Won By 4 Wickets</v>
      </c>
      <c r="U376" t="s">
        <v>24</v>
      </c>
      <c r="V376" t="s">
        <v>70</v>
      </c>
      <c r="W376">
        <f>IF(Table1[[#This Row],[WonBy]]="Wickets",Table1[[#This Row],[Margin]],0)</f>
        <v>4</v>
      </c>
    </row>
    <row r="377" spans="1:23" x14ac:dyDescent="0.25">
      <c r="A377">
        <v>981015</v>
      </c>
      <c r="B377" t="s">
        <v>127</v>
      </c>
      <c r="C377" s="1">
        <v>42515</v>
      </c>
      <c r="D377">
        <v>2016</v>
      </c>
      <c r="E377" t="s">
        <v>39</v>
      </c>
      <c r="F377" t="str">
        <f t="shared" si="30"/>
        <v>Sunrisers Hyderabad</v>
      </c>
      <c r="G377" t="s">
        <v>51</v>
      </c>
      <c r="H377" t="str">
        <f t="shared" si="31"/>
        <v>Kolkata Knight Riders</v>
      </c>
      <c r="I377" t="s">
        <v>208</v>
      </c>
      <c r="J377" t="str">
        <f t="shared" si="32"/>
        <v>Feroz Shah Kotla</v>
      </c>
      <c r="K377" t="s">
        <v>51</v>
      </c>
      <c r="L377" t="str">
        <f t="shared" si="33"/>
        <v>Kolkata Knight Riders</v>
      </c>
      <c r="M377" t="s">
        <v>28</v>
      </c>
      <c r="N377" t="s">
        <v>22</v>
      </c>
      <c r="O377" t="s">
        <v>39</v>
      </c>
      <c r="P377" t="str">
        <f t="shared" si="34"/>
        <v>Sunrisers Hyderabad</v>
      </c>
      <c r="Q377" t="str">
        <f>IF(Table1[[#This Row],[TossWinner]]=Table1[[#This Row],[WinningTeam]],"Yes","No")</f>
        <v>No</v>
      </c>
      <c r="R377" t="s">
        <v>34</v>
      </c>
      <c r="S377">
        <v>22</v>
      </c>
      <c r="T377" t="str">
        <f t="shared" si="35"/>
        <v>Won By 22 Runs</v>
      </c>
      <c r="U377" t="s">
        <v>24</v>
      </c>
      <c r="V377" t="s">
        <v>231</v>
      </c>
      <c r="W377">
        <f>IF(Table1[[#This Row],[WonBy]]="Wickets",Table1[[#This Row],[Margin]],0)</f>
        <v>0</v>
      </c>
    </row>
    <row r="378" spans="1:23" x14ac:dyDescent="0.25">
      <c r="A378">
        <v>981013</v>
      </c>
      <c r="B378" t="s">
        <v>204</v>
      </c>
      <c r="C378" s="1">
        <v>42514</v>
      </c>
      <c r="D378">
        <v>2016</v>
      </c>
      <c r="E378" t="s">
        <v>210</v>
      </c>
      <c r="F378" t="str">
        <f t="shared" si="30"/>
        <v>Gujarat Titans</v>
      </c>
      <c r="G378" t="s">
        <v>27</v>
      </c>
      <c r="H378" t="str">
        <f t="shared" si="31"/>
        <v>Royal Challengers Bangalore</v>
      </c>
      <c r="I378" t="s">
        <v>205</v>
      </c>
      <c r="J378" t="str">
        <f t="shared" si="32"/>
        <v>M.Chinnaswamy Stadium</v>
      </c>
      <c r="K378" t="s">
        <v>27</v>
      </c>
      <c r="L378" t="str">
        <f t="shared" si="33"/>
        <v>Royal Challengers Bangalore</v>
      </c>
      <c r="M378" t="s">
        <v>28</v>
      </c>
      <c r="N378" t="s">
        <v>22</v>
      </c>
      <c r="O378" t="s">
        <v>27</v>
      </c>
      <c r="P378" t="str">
        <f t="shared" si="34"/>
        <v>Royal Challengers Bangalore</v>
      </c>
      <c r="Q378" t="str">
        <f>IF(Table1[[#This Row],[TossWinner]]=Table1[[#This Row],[WinningTeam]],"Yes","No")</f>
        <v>Yes</v>
      </c>
      <c r="R378" t="s">
        <v>23</v>
      </c>
      <c r="S378">
        <v>4</v>
      </c>
      <c r="T378" t="str">
        <f t="shared" si="35"/>
        <v>Won By 4 Wickets</v>
      </c>
      <c r="U378" t="s">
        <v>24</v>
      </c>
      <c r="V378" t="s">
        <v>130</v>
      </c>
      <c r="W378">
        <f>IF(Table1[[#This Row],[WonBy]]="Wickets",Table1[[#This Row],[Margin]],0)</f>
        <v>4</v>
      </c>
    </row>
    <row r="379" spans="1:23" x14ac:dyDescent="0.25">
      <c r="A379">
        <v>981011</v>
      </c>
      <c r="B379" t="s">
        <v>232</v>
      </c>
      <c r="C379" s="1">
        <v>42512</v>
      </c>
      <c r="D379">
        <v>2016</v>
      </c>
      <c r="E379" t="s">
        <v>191</v>
      </c>
      <c r="F379" t="str">
        <f t="shared" si="30"/>
        <v>Delhi Capitals</v>
      </c>
      <c r="G379" t="s">
        <v>27</v>
      </c>
      <c r="H379" t="str">
        <f t="shared" si="31"/>
        <v>Royal Challengers Bangalore</v>
      </c>
      <c r="I379" t="s">
        <v>233</v>
      </c>
      <c r="J379" t="str">
        <f t="shared" si="32"/>
        <v>Shaheed Veer Narayan Singh International Stadium</v>
      </c>
      <c r="K379" t="s">
        <v>27</v>
      </c>
      <c r="L379" t="str">
        <f t="shared" si="33"/>
        <v>Royal Challengers Bangalore</v>
      </c>
      <c r="M379" t="s">
        <v>28</v>
      </c>
      <c r="N379" t="s">
        <v>22</v>
      </c>
      <c r="O379" t="s">
        <v>27</v>
      </c>
      <c r="P379" t="str">
        <f t="shared" si="34"/>
        <v>Royal Challengers Bangalore</v>
      </c>
      <c r="Q379" t="str">
        <f>IF(Table1[[#This Row],[TossWinner]]=Table1[[#This Row],[WinningTeam]],"Yes","No")</f>
        <v>Yes</v>
      </c>
      <c r="R379" t="s">
        <v>23</v>
      </c>
      <c r="S379">
        <v>6</v>
      </c>
      <c r="T379" t="str">
        <f t="shared" si="35"/>
        <v>Won By 6 Wickets</v>
      </c>
      <c r="U379" t="s">
        <v>24</v>
      </c>
      <c r="V379" t="s">
        <v>49</v>
      </c>
      <c r="W379">
        <f>IF(Table1[[#This Row],[WonBy]]="Wickets",Table1[[#This Row],[Margin]],0)</f>
        <v>6</v>
      </c>
    </row>
    <row r="380" spans="1:23" x14ac:dyDescent="0.25">
      <c r="A380">
        <v>981009</v>
      </c>
      <c r="B380" t="s">
        <v>30</v>
      </c>
      <c r="C380" s="1">
        <v>42512</v>
      </c>
      <c r="D380">
        <v>2016</v>
      </c>
      <c r="E380" t="s">
        <v>51</v>
      </c>
      <c r="F380" t="str">
        <f t="shared" si="30"/>
        <v>Kolkata Knight Riders</v>
      </c>
      <c r="G380" t="s">
        <v>39</v>
      </c>
      <c r="H380" t="str">
        <f t="shared" si="31"/>
        <v>Sunrisers Hyderabad</v>
      </c>
      <c r="I380" t="s">
        <v>174</v>
      </c>
      <c r="J380" t="str">
        <f t="shared" si="32"/>
        <v>Eden Gardens, Kolkata</v>
      </c>
      <c r="K380" t="s">
        <v>39</v>
      </c>
      <c r="L380" t="str">
        <f t="shared" si="33"/>
        <v>Sunrisers Hyderabad</v>
      </c>
      <c r="M380" t="s">
        <v>28</v>
      </c>
      <c r="N380" t="s">
        <v>22</v>
      </c>
      <c r="O380" t="s">
        <v>51</v>
      </c>
      <c r="P380" t="str">
        <f t="shared" si="34"/>
        <v>Kolkata Knight Riders</v>
      </c>
      <c r="Q380" t="str">
        <f>IF(Table1[[#This Row],[TossWinner]]=Table1[[#This Row],[WinningTeam]],"Yes","No")</f>
        <v>No</v>
      </c>
      <c r="R380" t="s">
        <v>34</v>
      </c>
      <c r="S380">
        <v>22</v>
      </c>
      <c r="T380" t="str">
        <f t="shared" si="35"/>
        <v>Won By 22 Runs</v>
      </c>
      <c r="U380" t="s">
        <v>24</v>
      </c>
      <c r="V380" t="s">
        <v>234</v>
      </c>
      <c r="W380">
        <f>IF(Table1[[#This Row],[WonBy]]="Wickets",Table1[[#This Row],[Margin]],0)</f>
        <v>0</v>
      </c>
    </row>
    <row r="381" spans="1:23" x14ac:dyDescent="0.25">
      <c r="A381">
        <v>981007</v>
      </c>
      <c r="B381" t="s">
        <v>209</v>
      </c>
      <c r="C381" s="1">
        <v>42511</v>
      </c>
      <c r="D381">
        <v>2016</v>
      </c>
      <c r="E381" t="s">
        <v>210</v>
      </c>
      <c r="F381" t="str">
        <f t="shared" si="30"/>
        <v>Gujarat Titans</v>
      </c>
      <c r="G381" t="s">
        <v>44</v>
      </c>
      <c r="H381" t="str">
        <f t="shared" si="31"/>
        <v>Mumbai Indians</v>
      </c>
      <c r="I381" t="s">
        <v>211</v>
      </c>
      <c r="J381" t="str">
        <f t="shared" si="32"/>
        <v>Green Park</v>
      </c>
      <c r="K381" t="s">
        <v>210</v>
      </c>
      <c r="L381" t="str">
        <f t="shared" si="33"/>
        <v>Gujarat Titans</v>
      </c>
      <c r="M381" t="s">
        <v>28</v>
      </c>
      <c r="N381" t="s">
        <v>22</v>
      </c>
      <c r="O381" t="s">
        <v>210</v>
      </c>
      <c r="P381" t="str">
        <f t="shared" si="34"/>
        <v>Gujarat Lions</v>
      </c>
      <c r="Q381" t="str">
        <f>IF(Table1[[#This Row],[TossWinner]]=Table1[[#This Row],[WinningTeam]],"Yes","No")</f>
        <v>Yes</v>
      </c>
      <c r="R381" t="s">
        <v>23</v>
      </c>
      <c r="S381">
        <v>6</v>
      </c>
      <c r="T381" t="str">
        <f t="shared" si="35"/>
        <v>Won By 6 Wickets</v>
      </c>
      <c r="U381" t="s">
        <v>24</v>
      </c>
      <c r="V381" t="s">
        <v>224</v>
      </c>
      <c r="W381">
        <f>IF(Table1[[#This Row],[WonBy]]="Wickets",Table1[[#This Row],[Margin]],0)</f>
        <v>6</v>
      </c>
    </row>
    <row r="382" spans="1:23" x14ac:dyDescent="0.25">
      <c r="A382">
        <v>981005</v>
      </c>
      <c r="B382" t="s">
        <v>160</v>
      </c>
      <c r="C382" s="1">
        <v>42511</v>
      </c>
      <c r="D382">
        <v>2016</v>
      </c>
      <c r="E382" t="s">
        <v>235</v>
      </c>
      <c r="F382" t="str">
        <f t="shared" si="30"/>
        <v>Rising Pune Supergiants</v>
      </c>
      <c r="G382" t="s">
        <v>147</v>
      </c>
      <c r="H382" t="str">
        <f t="shared" si="31"/>
        <v>Punjab Kings</v>
      </c>
      <c r="I382" t="s">
        <v>162</v>
      </c>
      <c r="J382" t="str">
        <f t="shared" si="32"/>
        <v>Dr. Y.S. Rajasekhara Reddy ACA-VDCA Cricket Stadium</v>
      </c>
      <c r="K382" t="s">
        <v>147</v>
      </c>
      <c r="L382" t="str">
        <f t="shared" si="33"/>
        <v>Punjab Kings</v>
      </c>
      <c r="M382" t="s">
        <v>21</v>
      </c>
      <c r="N382" t="s">
        <v>22</v>
      </c>
      <c r="O382" t="s">
        <v>235</v>
      </c>
      <c r="P382" t="str">
        <f t="shared" si="34"/>
        <v>Rising Pune Supergiants</v>
      </c>
      <c r="Q382" t="str">
        <f>IF(Table1[[#This Row],[TossWinner]]=Table1[[#This Row],[WinningTeam]],"Yes","No")</f>
        <v>No</v>
      </c>
      <c r="R382" t="s">
        <v>23</v>
      </c>
      <c r="S382">
        <v>4</v>
      </c>
      <c r="T382" t="str">
        <f t="shared" si="35"/>
        <v>Won By 4 Wickets</v>
      </c>
      <c r="U382" t="s">
        <v>24</v>
      </c>
      <c r="V382" t="s">
        <v>172</v>
      </c>
      <c r="W382">
        <f>IF(Table1[[#This Row],[WonBy]]="Wickets",Table1[[#This Row],[Margin]],0)</f>
        <v>4</v>
      </c>
    </row>
    <row r="383" spans="1:23" x14ac:dyDescent="0.25">
      <c r="A383">
        <v>981003</v>
      </c>
      <c r="B383" t="s">
        <v>232</v>
      </c>
      <c r="C383" s="1">
        <v>42510</v>
      </c>
      <c r="D383">
        <v>2016</v>
      </c>
      <c r="E383" t="s">
        <v>191</v>
      </c>
      <c r="F383" t="str">
        <f t="shared" si="30"/>
        <v>Delhi Capitals</v>
      </c>
      <c r="G383" t="s">
        <v>39</v>
      </c>
      <c r="H383" t="str">
        <f t="shared" si="31"/>
        <v>Sunrisers Hyderabad</v>
      </c>
      <c r="I383" t="s">
        <v>233</v>
      </c>
      <c r="J383" t="str">
        <f t="shared" si="32"/>
        <v>Shaheed Veer Narayan Singh International Stadium</v>
      </c>
      <c r="K383" t="s">
        <v>191</v>
      </c>
      <c r="L383" t="str">
        <f t="shared" si="33"/>
        <v>Delhi Capitals</v>
      </c>
      <c r="M383" t="s">
        <v>28</v>
      </c>
      <c r="N383" t="s">
        <v>22</v>
      </c>
      <c r="O383" t="s">
        <v>191</v>
      </c>
      <c r="P383" t="str">
        <f t="shared" si="34"/>
        <v>Delhi Daredevils</v>
      </c>
      <c r="Q383" t="str">
        <f>IF(Table1[[#This Row],[TossWinner]]=Table1[[#This Row],[WinningTeam]],"Yes","No")</f>
        <v>Yes</v>
      </c>
      <c r="R383" t="s">
        <v>23</v>
      </c>
      <c r="S383">
        <v>6</v>
      </c>
      <c r="T383" t="str">
        <f t="shared" si="35"/>
        <v>Won By 6 Wickets</v>
      </c>
      <c r="U383" t="s">
        <v>24</v>
      </c>
      <c r="V383" t="s">
        <v>212</v>
      </c>
      <c r="W383">
        <f>IF(Table1[[#This Row],[WonBy]]="Wickets",Table1[[#This Row],[Margin]],0)</f>
        <v>6</v>
      </c>
    </row>
    <row r="384" spans="1:23" x14ac:dyDescent="0.25">
      <c r="A384">
        <v>981001</v>
      </c>
      <c r="B384" t="s">
        <v>209</v>
      </c>
      <c r="C384" s="1">
        <v>42509</v>
      </c>
      <c r="D384">
        <v>2016</v>
      </c>
      <c r="E384" t="s">
        <v>210</v>
      </c>
      <c r="F384" t="str">
        <f t="shared" si="30"/>
        <v>Gujarat Titans</v>
      </c>
      <c r="G384" t="s">
        <v>51</v>
      </c>
      <c r="H384" t="str">
        <f t="shared" si="31"/>
        <v>Kolkata Knight Riders</v>
      </c>
      <c r="I384" t="s">
        <v>211</v>
      </c>
      <c r="J384" t="str">
        <f t="shared" si="32"/>
        <v>Green Park</v>
      </c>
      <c r="K384" t="s">
        <v>210</v>
      </c>
      <c r="L384" t="str">
        <f t="shared" si="33"/>
        <v>Gujarat Titans</v>
      </c>
      <c r="M384" t="s">
        <v>28</v>
      </c>
      <c r="N384" t="s">
        <v>22</v>
      </c>
      <c r="O384" t="s">
        <v>210</v>
      </c>
      <c r="P384" t="str">
        <f t="shared" si="34"/>
        <v>Gujarat Lions</v>
      </c>
      <c r="Q384" t="str">
        <f>IF(Table1[[#This Row],[TossWinner]]=Table1[[#This Row],[WinningTeam]],"Yes","No")</f>
        <v>Yes</v>
      </c>
      <c r="R384" t="s">
        <v>23</v>
      </c>
      <c r="S384">
        <v>6</v>
      </c>
      <c r="T384" t="str">
        <f t="shared" si="35"/>
        <v>Won By 6 Wickets</v>
      </c>
      <c r="U384" t="s">
        <v>24</v>
      </c>
      <c r="V384" t="s">
        <v>215</v>
      </c>
      <c r="W384">
        <f>IF(Table1[[#This Row],[WonBy]]="Wickets",Table1[[#This Row],[Margin]],0)</f>
        <v>6</v>
      </c>
    </row>
    <row r="385" spans="1:23" x14ac:dyDescent="0.25">
      <c r="A385">
        <v>980999</v>
      </c>
      <c r="B385" t="s">
        <v>204</v>
      </c>
      <c r="C385" s="1">
        <v>42508</v>
      </c>
      <c r="D385">
        <v>2016</v>
      </c>
      <c r="E385" t="s">
        <v>27</v>
      </c>
      <c r="F385" t="str">
        <f t="shared" si="30"/>
        <v>Royal Challengers Bangalore</v>
      </c>
      <c r="G385" t="s">
        <v>147</v>
      </c>
      <c r="H385" t="str">
        <f t="shared" si="31"/>
        <v>Punjab Kings</v>
      </c>
      <c r="I385" t="s">
        <v>205</v>
      </c>
      <c r="J385" t="str">
        <f t="shared" si="32"/>
        <v>M.Chinnaswamy Stadium</v>
      </c>
      <c r="K385" t="s">
        <v>147</v>
      </c>
      <c r="L385" t="str">
        <f t="shared" si="33"/>
        <v>Punjab Kings</v>
      </c>
      <c r="M385" t="s">
        <v>28</v>
      </c>
      <c r="N385" t="s">
        <v>22</v>
      </c>
      <c r="O385" t="s">
        <v>27</v>
      </c>
      <c r="P385" t="str">
        <f t="shared" si="34"/>
        <v>Royal Challengers Bangalore</v>
      </c>
      <c r="Q385" t="str">
        <f>IF(Table1[[#This Row],[TossWinner]]=Table1[[#This Row],[WinningTeam]],"Yes","No")</f>
        <v>No</v>
      </c>
      <c r="R385" t="s">
        <v>34</v>
      </c>
      <c r="S385">
        <v>82</v>
      </c>
      <c r="T385" t="str">
        <f t="shared" si="35"/>
        <v>Won By 82 Runs</v>
      </c>
      <c r="U385" t="s">
        <v>196</v>
      </c>
      <c r="V385" t="s">
        <v>49</v>
      </c>
      <c r="W385">
        <f>IF(Table1[[#This Row],[WonBy]]="Wickets",Table1[[#This Row],[Margin]],0)</f>
        <v>0</v>
      </c>
    </row>
    <row r="386" spans="1:23" x14ac:dyDescent="0.25">
      <c r="A386">
        <v>980997</v>
      </c>
      <c r="B386" t="s">
        <v>160</v>
      </c>
      <c r="C386" s="1">
        <v>42507</v>
      </c>
      <c r="D386">
        <v>2016</v>
      </c>
      <c r="E386" t="s">
        <v>235</v>
      </c>
      <c r="F386" t="str">
        <f t="shared" ref="F386:F449" si="36">_xlfn.XLOOKUP(TRIM(E386), $AA$22:$AA$32,$AB$22:$AB$32, TRIM(E386))</f>
        <v>Rising Pune Supergiants</v>
      </c>
      <c r="G386" t="s">
        <v>191</v>
      </c>
      <c r="H386" t="str">
        <f t="shared" ref="H386:H449" si="37">_xlfn.XLOOKUP(TRIM(G386), $AA$22:$AA$32,$AB$22:$AB$32, TRIM(G386))</f>
        <v>Delhi Capitals</v>
      </c>
      <c r="I386" t="s">
        <v>162</v>
      </c>
      <c r="J386" t="str">
        <f t="shared" ref="J386:J449" si="38">_xlfn.XLOOKUP(TRIM(I386), $Z$43:$Z$54,$AA$43:$AA$54, TRIM(I386))</f>
        <v>Dr. Y.S. Rajasekhara Reddy ACA-VDCA Cricket Stadium</v>
      </c>
      <c r="K386" t="s">
        <v>235</v>
      </c>
      <c r="L386" t="str">
        <f t="shared" ref="L386:L449" si="39">_xlfn.XLOOKUP(TRIM(K386), $AA$22:$AA$32,$AB$22:$AB$32, TRIM(K386))</f>
        <v>Rising Pune Supergiants</v>
      </c>
      <c r="M386" t="s">
        <v>28</v>
      </c>
      <c r="N386" t="s">
        <v>22</v>
      </c>
      <c r="O386" t="s">
        <v>235</v>
      </c>
      <c r="P386" t="str">
        <f t="shared" ref="P386:P449" si="40">_xlfn.XLOOKUP(TRIM(O386), $Z$22:$Z$32,$AA$22:$AA$32, TRIM(O386))</f>
        <v>Rising Pune Supergiants</v>
      </c>
      <c r="Q386" t="str">
        <f>IF(Table1[[#This Row],[TossWinner]]=Table1[[#This Row],[WinningTeam]],"Yes","No")</f>
        <v>Yes</v>
      </c>
      <c r="R386" t="s">
        <v>34</v>
      </c>
      <c r="S386">
        <v>19</v>
      </c>
      <c r="T386" t="str">
        <f t="shared" si="35"/>
        <v>Won By 19 Runs</v>
      </c>
      <c r="U386" t="s">
        <v>196</v>
      </c>
      <c r="V386" t="s">
        <v>236</v>
      </c>
      <c r="W386">
        <f>IF(Table1[[#This Row],[WonBy]]="Wickets",Table1[[#This Row],[Margin]],0)</f>
        <v>0</v>
      </c>
    </row>
    <row r="387" spans="1:23" x14ac:dyDescent="0.25">
      <c r="A387">
        <v>980995</v>
      </c>
      <c r="B387" t="s">
        <v>30</v>
      </c>
      <c r="C387" s="1">
        <v>42506</v>
      </c>
      <c r="D387">
        <v>2016</v>
      </c>
      <c r="E387" t="s">
        <v>51</v>
      </c>
      <c r="F387" t="str">
        <f t="shared" si="36"/>
        <v>Kolkata Knight Riders</v>
      </c>
      <c r="G387" t="s">
        <v>27</v>
      </c>
      <c r="H387" t="str">
        <f t="shared" si="37"/>
        <v>Royal Challengers Bangalore</v>
      </c>
      <c r="I387" t="s">
        <v>174</v>
      </c>
      <c r="J387" t="str">
        <f t="shared" si="38"/>
        <v>Eden Gardens, Kolkata</v>
      </c>
      <c r="K387" t="s">
        <v>27</v>
      </c>
      <c r="L387" t="str">
        <f t="shared" si="39"/>
        <v>Royal Challengers Bangalore</v>
      </c>
      <c r="M387" t="s">
        <v>28</v>
      </c>
      <c r="N387" t="s">
        <v>22</v>
      </c>
      <c r="O387" t="s">
        <v>27</v>
      </c>
      <c r="P387" t="str">
        <f t="shared" si="40"/>
        <v>Royal Challengers Bangalore</v>
      </c>
      <c r="Q387" t="str">
        <f>IF(Table1[[#This Row],[TossWinner]]=Table1[[#This Row],[WinningTeam]],"Yes","No")</f>
        <v>Yes</v>
      </c>
      <c r="R387" t="s">
        <v>23</v>
      </c>
      <c r="S387">
        <v>9</v>
      </c>
      <c r="T387" t="str">
        <f t="shared" ref="T387:T450" si="41">CONCATENATE("Won By"," ",S387," ",R387)</f>
        <v>Won By 9 Wickets</v>
      </c>
      <c r="U387" t="s">
        <v>24</v>
      </c>
      <c r="V387" t="s">
        <v>49</v>
      </c>
      <c r="W387">
        <f>IF(Table1[[#This Row],[WonBy]]="Wickets",Table1[[#This Row],[Margin]],0)</f>
        <v>9</v>
      </c>
    </row>
    <row r="388" spans="1:23" x14ac:dyDescent="0.25">
      <c r="A388">
        <v>980991</v>
      </c>
      <c r="B388" t="s">
        <v>165</v>
      </c>
      <c r="C388" s="1">
        <v>42505</v>
      </c>
      <c r="D388">
        <v>2016</v>
      </c>
      <c r="E388" t="s">
        <v>147</v>
      </c>
      <c r="F388" t="str">
        <f t="shared" si="36"/>
        <v>Punjab Kings</v>
      </c>
      <c r="G388" t="s">
        <v>39</v>
      </c>
      <c r="H388" t="str">
        <f t="shared" si="37"/>
        <v>Sunrisers Hyderabad</v>
      </c>
      <c r="I388" t="s">
        <v>213</v>
      </c>
      <c r="J388" t="str">
        <f t="shared" si="38"/>
        <v>Punjab Cricket Association IS Bindra Stadium, Mohali</v>
      </c>
      <c r="K388" t="s">
        <v>147</v>
      </c>
      <c r="L388" t="str">
        <f t="shared" si="39"/>
        <v>Punjab Kings</v>
      </c>
      <c r="M388" t="s">
        <v>21</v>
      </c>
      <c r="N388" t="s">
        <v>22</v>
      </c>
      <c r="O388" t="s">
        <v>39</v>
      </c>
      <c r="P388" t="str">
        <f t="shared" si="40"/>
        <v>Sunrisers Hyderabad</v>
      </c>
      <c r="Q388" t="str">
        <f>IF(Table1[[#This Row],[TossWinner]]=Table1[[#This Row],[WinningTeam]],"Yes","No")</f>
        <v>No</v>
      </c>
      <c r="R388" t="s">
        <v>23</v>
      </c>
      <c r="S388">
        <v>7</v>
      </c>
      <c r="T388" t="str">
        <f t="shared" si="41"/>
        <v>Won By 7 Wickets</v>
      </c>
      <c r="U388" t="s">
        <v>24</v>
      </c>
      <c r="V388" t="s">
        <v>222</v>
      </c>
      <c r="W388">
        <f>IF(Table1[[#This Row],[WonBy]]="Wickets",Table1[[#This Row],[Margin]],0)</f>
        <v>7</v>
      </c>
    </row>
    <row r="389" spans="1:23" x14ac:dyDescent="0.25">
      <c r="A389">
        <v>980993</v>
      </c>
      <c r="B389" t="s">
        <v>160</v>
      </c>
      <c r="C389" s="1">
        <v>42505</v>
      </c>
      <c r="D389">
        <v>2016</v>
      </c>
      <c r="E389" t="s">
        <v>44</v>
      </c>
      <c r="F389" t="str">
        <f t="shared" si="36"/>
        <v>Mumbai Indians</v>
      </c>
      <c r="G389" t="s">
        <v>191</v>
      </c>
      <c r="H389" t="str">
        <f t="shared" si="37"/>
        <v>Delhi Capitals</v>
      </c>
      <c r="I389" t="s">
        <v>162</v>
      </c>
      <c r="J389" t="str">
        <f t="shared" si="38"/>
        <v>Dr. Y.S. Rajasekhara Reddy ACA-VDCA Cricket Stadium</v>
      </c>
      <c r="K389" t="s">
        <v>191</v>
      </c>
      <c r="L389" t="str">
        <f t="shared" si="39"/>
        <v>Delhi Capitals</v>
      </c>
      <c r="M389" t="s">
        <v>28</v>
      </c>
      <c r="N389" t="s">
        <v>22</v>
      </c>
      <c r="O389" t="s">
        <v>44</v>
      </c>
      <c r="P389" t="str">
        <f t="shared" si="40"/>
        <v>Mumbai Indians</v>
      </c>
      <c r="Q389" t="str">
        <f>IF(Table1[[#This Row],[TossWinner]]=Table1[[#This Row],[WinningTeam]],"Yes","No")</f>
        <v>No</v>
      </c>
      <c r="R389" t="s">
        <v>34</v>
      </c>
      <c r="S389">
        <v>80</v>
      </c>
      <c r="T389" t="str">
        <f t="shared" si="41"/>
        <v>Won By 80 Runs</v>
      </c>
      <c r="U389" t="s">
        <v>24</v>
      </c>
      <c r="V389" t="s">
        <v>78</v>
      </c>
      <c r="W389">
        <f>IF(Table1[[#This Row],[WonBy]]="Wickets",Table1[[#This Row],[Margin]],0)</f>
        <v>0</v>
      </c>
    </row>
    <row r="390" spans="1:23" x14ac:dyDescent="0.25">
      <c r="A390">
        <v>980987</v>
      </c>
      <c r="B390" t="s">
        <v>204</v>
      </c>
      <c r="C390" s="1">
        <v>42504</v>
      </c>
      <c r="D390">
        <v>2016</v>
      </c>
      <c r="E390" t="s">
        <v>27</v>
      </c>
      <c r="F390" t="str">
        <f t="shared" si="36"/>
        <v>Royal Challengers Bangalore</v>
      </c>
      <c r="G390" t="s">
        <v>210</v>
      </c>
      <c r="H390" t="str">
        <f t="shared" si="37"/>
        <v>Gujarat Titans</v>
      </c>
      <c r="I390" t="s">
        <v>205</v>
      </c>
      <c r="J390" t="str">
        <f t="shared" si="38"/>
        <v>M.Chinnaswamy Stadium</v>
      </c>
      <c r="K390" t="s">
        <v>210</v>
      </c>
      <c r="L390" t="str">
        <f t="shared" si="39"/>
        <v>Gujarat Titans</v>
      </c>
      <c r="M390" t="s">
        <v>28</v>
      </c>
      <c r="N390" t="s">
        <v>22</v>
      </c>
      <c r="O390" t="s">
        <v>27</v>
      </c>
      <c r="P390" t="str">
        <f t="shared" si="40"/>
        <v>Royal Challengers Bangalore</v>
      </c>
      <c r="Q390" t="str">
        <f>IF(Table1[[#This Row],[TossWinner]]=Table1[[#This Row],[WinningTeam]],"Yes","No")</f>
        <v>No</v>
      </c>
      <c r="R390" t="s">
        <v>34</v>
      </c>
      <c r="S390">
        <v>144</v>
      </c>
      <c r="T390" t="str">
        <f t="shared" si="41"/>
        <v>Won By 144 Runs</v>
      </c>
      <c r="U390" t="s">
        <v>24</v>
      </c>
      <c r="V390" t="s">
        <v>130</v>
      </c>
      <c r="W390">
        <f>IF(Table1[[#This Row],[WonBy]]="Wickets",Table1[[#This Row],[Margin]],0)</f>
        <v>0</v>
      </c>
    </row>
    <row r="391" spans="1:23" x14ac:dyDescent="0.25">
      <c r="A391">
        <v>980989</v>
      </c>
      <c r="B391" t="s">
        <v>30</v>
      </c>
      <c r="C391" s="1">
        <v>42504</v>
      </c>
      <c r="D391">
        <v>2016</v>
      </c>
      <c r="E391" t="s">
        <v>51</v>
      </c>
      <c r="F391" t="str">
        <f t="shared" si="36"/>
        <v>Kolkata Knight Riders</v>
      </c>
      <c r="G391" t="s">
        <v>235</v>
      </c>
      <c r="H391" t="str">
        <f t="shared" si="37"/>
        <v>Rising Pune Supergiants</v>
      </c>
      <c r="I391" t="s">
        <v>174</v>
      </c>
      <c r="J391" t="str">
        <f t="shared" si="38"/>
        <v>Eden Gardens, Kolkata</v>
      </c>
      <c r="K391" t="s">
        <v>235</v>
      </c>
      <c r="L391" t="str">
        <f t="shared" si="39"/>
        <v>Rising Pune Supergiants</v>
      </c>
      <c r="M391" t="s">
        <v>21</v>
      </c>
      <c r="N391" t="s">
        <v>22</v>
      </c>
      <c r="O391" t="s">
        <v>51</v>
      </c>
      <c r="P391" t="str">
        <f t="shared" si="40"/>
        <v>Kolkata Knight Riders</v>
      </c>
      <c r="Q391" t="str">
        <f>IF(Table1[[#This Row],[TossWinner]]=Table1[[#This Row],[WinningTeam]],"Yes","No")</f>
        <v>No</v>
      </c>
      <c r="R391" t="s">
        <v>23</v>
      </c>
      <c r="S391">
        <v>8</v>
      </c>
      <c r="T391" t="str">
        <f t="shared" si="41"/>
        <v>Won By 8 Wickets</v>
      </c>
      <c r="U391" t="s">
        <v>196</v>
      </c>
      <c r="V391" t="s">
        <v>234</v>
      </c>
      <c r="W391">
        <f>IF(Table1[[#This Row],[WonBy]]="Wickets",Table1[[#This Row],[Margin]],0)</f>
        <v>8</v>
      </c>
    </row>
    <row r="392" spans="1:23" x14ac:dyDescent="0.25">
      <c r="A392">
        <v>980985</v>
      </c>
      <c r="B392" t="s">
        <v>160</v>
      </c>
      <c r="C392" s="1">
        <v>42503</v>
      </c>
      <c r="D392">
        <v>2016</v>
      </c>
      <c r="E392" t="s">
        <v>44</v>
      </c>
      <c r="F392" t="str">
        <f t="shared" si="36"/>
        <v>Mumbai Indians</v>
      </c>
      <c r="G392" t="s">
        <v>147</v>
      </c>
      <c r="H392" t="str">
        <f t="shared" si="37"/>
        <v>Punjab Kings</v>
      </c>
      <c r="I392" t="s">
        <v>162</v>
      </c>
      <c r="J392" t="str">
        <f t="shared" si="38"/>
        <v>Dr. Y.S. Rajasekhara Reddy ACA-VDCA Cricket Stadium</v>
      </c>
      <c r="K392" t="s">
        <v>44</v>
      </c>
      <c r="L392" t="str">
        <f t="shared" si="39"/>
        <v>Mumbai Indians</v>
      </c>
      <c r="M392" t="s">
        <v>21</v>
      </c>
      <c r="N392" t="s">
        <v>22</v>
      </c>
      <c r="O392" t="s">
        <v>147</v>
      </c>
      <c r="P392" t="str">
        <f t="shared" si="40"/>
        <v>Kings XI Punjab</v>
      </c>
      <c r="Q392" t="str">
        <f>IF(Table1[[#This Row],[TossWinner]]=Table1[[#This Row],[WinningTeam]],"Yes","No")</f>
        <v>No</v>
      </c>
      <c r="R392" t="s">
        <v>23</v>
      </c>
      <c r="S392">
        <v>7</v>
      </c>
      <c r="T392" t="str">
        <f t="shared" si="41"/>
        <v>Won By 7 Wickets</v>
      </c>
      <c r="U392" t="s">
        <v>24</v>
      </c>
      <c r="V392" t="s">
        <v>145</v>
      </c>
      <c r="W392">
        <f>IF(Table1[[#This Row],[WonBy]]="Wickets",Table1[[#This Row],[Margin]],0)</f>
        <v>7</v>
      </c>
    </row>
    <row r="393" spans="1:23" x14ac:dyDescent="0.25">
      <c r="A393">
        <v>980983</v>
      </c>
      <c r="B393" t="s">
        <v>158</v>
      </c>
      <c r="C393" s="1">
        <v>42502</v>
      </c>
      <c r="D393">
        <v>2016</v>
      </c>
      <c r="E393" t="s">
        <v>39</v>
      </c>
      <c r="F393" t="str">
        <f t="shared" si="36"/>
        <v>Sunrisers Hyderabad</v>
      </c>
      <c r="G393" t="s">
        <v>191</v>
      </c>
      <c r="H393" t="str">
        <f t="shared" si="37"/>
        <v>Delhi Capitals</v>
      </c>
      <c r="I393" t="s">
        <v>203</v>
      </c>
      <c r="J393" t="str">
        <f t="shared" si="38"/>
        <v>Rajiv Gandhi International Stadium, Uppal</v>
      </c>
      <c r="K393" t="s">
        <v>191</v>
      </c>
      <c r="L393" t="str">
        <f t="shared" si="39"/>
        <v>Delhi Capitals</v>
      </c>
      <c r="M393" t="s">
        <v>28</v>
      </c>
      <c r="N393" t="s">
        <v>22</v>
      </c>
      <c r="O393" t="s">
        <v>191</v>
      </c>
      <c r="P393" t="str">
        <f t="shared" si="40"/>
        <v>Delhi Daredevils</v>
      </c>
      <c r="Q393" t="str">
        <f>IF(Table1[[#This Row],[TossWinner]]=Table1[[#This Row],[WinningTeam]],"Yes","No")</f>
        <v>Yes</v>
      </c>
      <c r="R393" t="s">
        <v>23</v>
      </c>
      <c r="S393">
        <v>7</v>
      </c>
      <c r="T393" t="str">
        <f t="shared" si="41"/>
        <v>Won By 7 Wickets</v>
      </c>
      <c r="U393" t="s">
        <v>24</v>
      </c>
      <c r="V393" t="s">
        <v>135</v>
      </c>
      <c r="W393">
        <f>IF(Table1[[#This Row],[WonBy]]="Wickets",Table1[[#This Row],[Margin]],0)</f>
        <v>7</v>
      </c>
    </row>
    <row r="394" spans="1:23" x14ac:dyDescent="0.25">
      <c r="A394">
        <v>980981</v>
      </c>
      <c r="B394" t="s">
        <v>204</v>
      </c>
      <c r="C394" s="1">
        <v>42501</v>
      </c>
      <c r="D394">
        <v>2016</v>
      </c>
      <c r="E394" t="s">
        <v>27</v>
      </c>
      <c r="F394" t="str">
        <f t="shared" si="36"/>
        <v>Royal Challengers Bangalore</v>
      </c>
      <c r="G394" t="s">
        <v>44</v>
      </c>
      <c r="H394" t="str">
        <f t="shared" si="37"/>
        <v>Mumbai Indians</v>
      </c>
      <c r="I394" t="s">
        <v>205</v>
      </c>
      <c r="J394" t="str">
        <f t="shared" si="38"/>
        <v>M.Chinnaswamy Stadium</v>
      </c>
      <c r="K394" t="s">
        <v>44</v>
      </c>
      <c r="L394" t="str">
        <f t="shared" si="39"/>
        <v>Mumbai Indians</v>
      </c>
      <c r="M394" t="s">
        <v>28</v>
      </c>
      <c r="N394" t="s">
        <v>22</v>
      </c>
      <c r="O394" t="s">
        <v>44</v>
      </c>
      <c r="P394" t="str">
        <f t="shared" si="40"/>
        <v>Mumbai Indians</v>
      </c>
      <c r="Q394" t="str">
        <f>IF(Table1[[#This Row],[TossWinner]]=Table1[[#This Row],[WinningTeam]],"Yes","No")</f>
        <v>Yes</v>
      </c>
      <c r="R394" t="s">
        <v>23</v>
      </c>
      <c r="S394">
        <v>6</v>
      </c>
      <c r="T394" t="str">
        <f t="shared" si="41"/>
        <v>Won By 6 Wickets</v>
      </c>
      <c r="U394" t="s">
        <v>24</v>
      </c>
      <c r="V394" t="s">
        <v>78</v>
      </c>
      <c r="W394">
        <f>IF(Table1[[#This Row],[WonBy]]="Wickets",Table1[[#This Row],[Margin]],0)</f>
        <v>6</v>
      </c>
    </row>
    <row r="395" spans="1:23" x14ac:dyDescent="0.25">
      <c r="A395">
        <v>980979</v>
      </c>
      <c r="B395" t="s">
        <v>160</v>
      </c>
      <c r="C395" s="1">
        <v>42500</v>
      </c>
      <c r="D395">
        <v>2016</v>
      </c>
      <c r="E395" t="s">
        <v>235</v>
      </c>
      <c r="F395" t="str">
        <f t="shared" si="36"/>
        <v>Rising Pune Supergiants</v>
      </c>
      <c r="G395" t="s">
        <v>39</v>
      </c>
      <c r="H395" t="str">
        <f t="shared" si="37"/>
        <v>Sunrisers Hyderabad</v>
      </c>
      <c r="I395" t="s">
        <v>162</v>
      </c>
      <c r="J395" t="str">
        <f t="shared" si="38"/>
        <v>Dr. Y.S. Rajasekhara Reddy ACA-VDCA Cricket Stadium</v>
      </c>
      <c r="K395" t="s">
        <v>39</v>
      </c>
      <c r="L395" t="str">
        <f t="shared" si="39"/>
        <v>Sunrisers Hyderabad</v>
      </c>
      <c r="M395" t="s">
        <v>21</v>
      </c>
      <c r="N395" t="s">
        <v>22</v>
      </c>
      <c r="O395" t="s">
        <v>39</v>
      </c>
      <c r="P395" t="str">
        <f t="shared" si="40"/>
        <v>Sunrisers Hyderabad</v>
      </c>
      <c r="Q395" t="str">
        <f>IF(Table1[[#This Row],[TossWinner]]=Table1[[#This Row],[WinningTeam]],"Yes","No")</f>
        <v>Yes</v>
      </c>
      <c r="R395" t="s">
        <v>34</v>
      </c>
      <c r="S395">
        <v>4</v>
      </c>
      <c r="T395" t="str">
        <f t="shared" si="41"/>
        <v>Won By 4 Runs</v>
      </c>
      <c r="U395" t="s">
        <v>24</v>
      </c>
      <c r="V395" t="s">
        <v>237</v>
      </c>
      <c r="W395">
        <f>IF(Table1[[#This Row],[WonBy]]="Wickets",Table1[[#This Row],[Margin]],0)</f>
        <v>0</v>
      </c>
    </row>
    <row r="396" spans="1:23" x14ac:dyDescent="0.25">
      <c r="A396">
        <v>980977</v>
      </c>
      <c r="B396" t="s">
        <v>165</v>
      </c>
      <c r="C396" s="1">
        <v>42499</v>
      </c>
      <c r="D396">
        <v>2016</v>
      </c>
      <c r="E396" t="s">
        <v>147</v>
      </c>
      <c r="F396" t="str">
        <f t="shared" si="36"/>
        <v>Punjab Kings</v>
      </c>
      <c r="G396" t="s">
        <v>27</v>
      </c>
      <c r="H396" t="str">
        <f t="shared" si="37"/>
        <v>Royal Challengers Bangalore</v>
      </c>
      <c r="I396" t="s">
        <v>213</v>
      </c>
      <c r="J396" t="str">
        <f t="shared" si="38"/>
        <v>Punjab Cricket Association IS Bindra Stadium, Mohali</v>
      </c>
      <c r="K396" t="s">
        <v>147</v>
      </c>
      <c r="L396" t="str">
        <f t="shared" si="39"/>
        <v>Punjab Kings</v>
      </c>
      <c r="M396" t="s">
        <v>28</v>
      </c>
      <c r="N396" t="s">
        <v>22</v>
      </c>
      <c r="O396" t="s">
        <v>27</v>
      </c>
      <c r="P396" t="str">
        <f t="shared" si="40"/>
        <v>Royal Challengers Bangalore</v>
      </c>
      <c r="Q396" t="str">
        <f>IF(Table1[[#This Row],[TossWinner]]=Table1[[#This Row],[WinningTeam]],"Yes","No")</f>
        <v>No</v>
      </c>
      <c r="R396" t="s">
        <v>34</v>
      </c>
      <c r="S396">
        <v>1</v>
      </c>
      <c r="T396" t="str">
        <f t="shared" si="41"/>
        <v>Won By 1 Runs</v>
      </c>
      <c r="U396" t="s">
        <v>24</v>
      </c>
      <c r="V396" t="s">
        <v>154</v>
      </c>
      <c r="W396">
        <f>IF(Table1[[#This Row],[WonBy]]="Wickets",Table1[[#This Row],[Margin]],0)</f>
        <v>0</v>
      </c>
    </row>
    <row r="397" spans="1:23" x14ac:dyDescent="0.25">
      <c r="A397">
        <v>980975</v>
      </c>
      <c r="B397" t="s">
        <v>30</v>
      </c>
      <c r="C397" s="1">
        <v>42498</v>
      </c>
      <c r="D397">
        <v>2016</v>
      </c>
      <c r="E397" t="s">
        <v>51</v>
      </c>
      <c r="F397" t="str">
        <f t="shared" si="36"/>
        <v>Kolkata Knight Riders</v>
      </c>
      <c r="G397" t="s">
        <v>210</v>
      </c>
      <c r="H397" t="str">
        <f t="shared" si="37"/>
        <v>Gujarat Titans</v>
      </c>
      <c r="I397" t="s">
        <v>174</v>
      </c>
      <c r="J397" t="str">
        <f t="shared" si="38"/>
        <v>Eden Gardens, Kolkata</v>
      </c>
      <c r="K397" t="s">
        <v>210</v>
      </c>
      <c r="L397" t="str">
        <f t="shared" si="39"/>
        <v>Gujarat Titans</v>
      </c>
      <c r="M397" t="s">
        <v>28</v>
      </c>
      <c r="N397" t="s">
        <v>22</v>
      </c>
      <c r="O397" t="s">
        <v>210</v>
      </c>
      <c r="P397" t="str">
        <f t="shared" si="40"/>
        <v>Gujarat Lions</v>
      </c>
      <c r="Q397" t="str">
        <f>IF(Table1[[#This Row],[TossWinner]]=Table1[[#This Row],[WinningTeam]],"Yes","No")</f>
        <v>Yes</v>
      </c>
      <c r="R397" t="s">
        <v>23</v>
      </c>
      <c r="S397">
        <v>5</v>
      </c>
      <c r="T397" t="str">
        <f t="shared" si="41"/>
        <v>Won By 5 Wickets</v>
      </c>
      <c r="U397" t="s">
        <v>24</v>
      </c>
      <c r="V397" t="s">
        <v>238</v>
      </c>
      <c r="W397">
        <f>IF(Table1[[#This Row],[WonBy]]="Wickets",Table1[[#This Row],[Margin]],0)</f>
        <v>5</v>
      </c>
    </row>
    <row r="398" spans="1:23" x14ac:dyDescent="0.25">
      <c r="A398">
        <v>980973</v>
      </c>
      <c r="B398" t="s">
        <v>160</v>
      </c>
      <c r="C398" s="1">
        <v>42498</v>
      </c>
      <c r="D398">
        <v>2016</v>
      </c>
      <c r="E398" t="s">
        <v>44</v>
      </c>
      <c r="F398" t="str">
        <f t="shared" si="36"/>
        <v>Mumbai Indians</v>
      </c>
      <c r="G398" t="s">
        <v>39</v>
      </c>
      <c r="H398" t="str">
        <f t="shared" si="37"/>
        <v>Sunrisers Hyderabad</v>
      </c>
      <c r="I398" t="s">
        <v>162</v>
      </c>
      <c r="J398" t="str">
        <f t="shared" si="38"/>
        <v>Dr. Y.S. Rajasekhara Reddy ACA-VDCA Cricket Stadium</v>
      </c>
      <c r="K398" t="s">
        <v>44</v>
      </c>
      <c r="L398" t="str">
        <f t="shared" si="39"/>
        <v>Mumbai Indians</v>
      </c>
      <c r="M398" t="s">
        <v>28</v>
      </c>
      <c r="N398" t="s">
        <v>22</v>
      </c>
      <c r="O398" t="s">
        <v>39</v>
      </c>
      <c r="P398" t="str">
        <f t="shared" si="40"/>
        <v>Sunrisers Hyderabad</v>
      </c>
      <c r="Q398" t="str">
        <f>IF(Table1[[#This Row],[TossWinner]]=Table1[[#This Row],[WinningTeam]],"Yes","No")</f>
        <v>No</v>
      </c>
      <c r="R398" t="s">
        <v>34</v>
      </c>
      <c r="S398">
        <v>85</v>
      </c>
      <c r="T398" t="str">
        <f t="shared" si="41"/>
        <v>Won By 85 Runs</v>
      </c>
      <c r="U398" t="s">
        <v>24</v>
      </c>
      <c r="V398" t="s">
        <v>239</v>
      </c>
      <c r="W398">
        <f>IF(Table1[[#This Row],[WonBy]]="Wickets",Table1[[#This Row],[Margin]],0)</f>
        <v>0</v>
      </c>
    </row>
    <row r="399" spans="1:23" x14ac:dyDescent="0.25">
      <c r="A399">
        <v>980971</v>
      </c>
      <c r="B399" t="s">
        <v>165</v>
      </c>
      <c r="C399" s="1">
        <v>42497</v>
      </c>
      <c r="D399">
        <v>2016</v>
      </c>
      <c r="E399" t="s">
        <v>147</v>
      </c>
      <c r="F399" t="str">
        <f t="shared" si="36"/>
        <v>Punjab Kings</v>
      </c>
      <c r="G399" t="s">
        <v>191</v>
      </c>
      <c r="H399" t="str">
        <f t="shared" si="37"/>
        <v>Delhi Capitals</v>
      </c>
      <c r="I399" t="s">
        <v>213</v>
      </c>
      <c r="J399" t="str">
        <f t="shared" si="38"/>
        <v>Punjab Cricket Association IS Bindra Stadium, Mohali</v>
      </c>
      <c r="K399" t="s">
        <v>191</v>
      </c>
      <c r="L399" t="str">
        <f t="shared" si="39"/>
        <v>Delhi Capitals</v>
      </c>
      <c r="M399" t="s">
        <v>28</v>
      </c>
      <c r="N399" t="s">
        <v>22</v>
      </c>
      <c r="O399" t="s">
        <v>147</v>
      </c>
      <c r="P399" t="str">
        <f t="shared" si="40"/>
        <v>Kings XI Punjab</v>
      </c>
      <c r="Q399" t="str">
        <f>IF(Table1[[#This Row],[TossWinner]]=Table1[[#This Row],[WinningTeam]],"Yes","No")</f>
        <v>No</v>
      </c>
      <c r="R399" t="s">
        <v>34</v>
      </c>
      <c r="S399">
        <v>9</v>
      </c>
      <c r="T399" t="str">
        <f t="shared" si="41"/>
        <v>Won By 9 Runs</v>
      </c>
      <c r="U399" t="s">
        <v>24</v>
      </c>
      <c r="V399" t="s">
        <v>145</v>
      </c>
      <c r="W399">
        <f>IF(Table1[[#This Row],[WonBy]]="Wickets",Table1[[#This Row],[Margin]],0)</f>
        <v>0</v>
      </c>
    </row>
    <row r="400" spans="1:23" x14ac:dyDescent="0.25">
      <c r="A400">
        <v>980969</v>
      </c>
      <c r="B400" t="s">
        <v>204</v>
      </c>
      <c r="C400" s="1">
        <v>42497</v>
      </c>
      <c r="D400">
        <v>2016</v>
      </c>
      <c r="E400" t="s">
        <v>27</v>
      </c>
      <c r="F400" t="str">
        <f t="shared" si="36"/>
        <v>Royal Challengers Bangalore</v>
      </c>
      <c r="G400" t="s">
        <v>235</v>
      </c>
      <c r="H400" t="str">
        <f t="shared" si="37"/>
        <v>Rising Pune Supergiants</v>
      </c>
      <c r="I400" t="s">
        <v>205</v>
      </c>
      <c r="J400" t="str">
        <f t="shared" si="38"/>
        <v>M.Chinnaswamy Stadium</v>
      </c>
      <c r="K400" t="s">
        <v>27</v>
      </c>
      <c r="L400" t="str">
        <f t="shared" si="39"/>
        <v>Royal Challengers Bangalore</v>
      </c>
      <c r="M400" t="s">
        <v>28</v>
      </c>
      <c r="N400" t="s">
        <v>22</v>
      </c>
      <c r="O400" t="s">
        <v>27</v>
      </c>
      <c r="P400" t="str">
        <f t="shared" si="40"/>
        <v>Royal Challengers Bangalore</v>
      </c>
      <c r="Q400" t="str">
        <f>IF(Table1[[#This Row],[TossWinner]]=Table1[[#This Row],[WinningTeam]],"Yes","No")</f>
        <v>Yes</v>
      </c>
      <c r="R400" t="s">
        <v>23</v>
      </c>
      <c r="S400">
        <v>7</v>
      </c>
      <c r="T400" t="str">
        <f t="shared" si="41"/>
        <v>Won By 7 Wickets</v>
      </c>
      <c r="U400" t="s">
        <v>24</v>
      </c>
      <c r="V400" t="s">
        <v>49</v>
      </c>
      <c r="W400">
        <f>IF(Table1[[#This Row],[WonBy]]="Wickets",Table1[[#This Row],[Margin]],0)</f>
        <v>7</v>
      </c>
    </row>
    <row r="401" spans="1:23" x14ac:dyDescent="0.25">
      <c r="A401">
        <v>980967</v>
      </c>
      <c r="B401" t="s">
        <v>158</v>
      </c>
      <c r="C401" s="1">
        <v>42496</v>
      </c>
      <c r="D401">
        <v>2016</v>
      </c>
      <c r="E401" t="s">
        <v>39</v>
      </c>
      <c r="F401" t="str">
        <f t="shared" si="36"/>
        <v>Sunrisers Hyderabad</v>
      </c>
      <c r="G401" t="s">
        <v>210</v>
      </c>
      <c r="H401" t="str">
        <f t="shared" si="37"/>
        <v>Gujarat Titans</v>
      </c>
      <c r="I401" t="s">
        <v>203</v>
      </c>
      <c r="J401" t="str">
        <f t="shared" si="38"/>
        <v>Rajiv Gandhi International Stadium, Uppal</v>
      </c>
      <c r="K401" t="s">
        <v>39</v>
      </c>
      <c r="L401" t="str">
        <f t="shared" si="39"/>
        <v>Sunrisers Hyderabad</v>
      </c>
      <c r="M401" t="s">
        <v>28</v>
      </c>
      <c r="N401" t="s">
        <v>22</v>
      </c>
      <c r="O401" t="s">
        <v>39</v>
      </c>
      <c r="P401" t="str">
        <f t="shared" si="40"/>
        <v>Sunrisers Hyderabad</v>
      </c>
      <c r="Q401" t="str">
        <f>IF(Table1[[#This Row],[TossWinner]]=Table1[[#This Row],[WinningTeam]],"Yes","No")</f>
        <v>Yes</v>
      </c>
      <c r="R401" t="s">
        <v>23</v>
      </c>
      <c r="S401">
        <v>5</v>
      </c>
      <c r="T401" t="str">
        <f t="shared" si="41"/>
        <v>Won By 5 Wickets</v>
      </c>
      <c r="U401" t="s">
        <v>24</v>
      </c>
      <c r="V401" t="s">
        <v>225</v>
      </c>
      <c r="W401">
        <f>IF(Table1[[#This Row],[WonBy]]="Wickets",Table1[[#This Row],[Margin]],0)</f>
        <v>5</v>
      </c>
    </row>
    <row r="402" spans="1:23" x14ac:dyDescent="0.25">
      <c r="A402">
        <v>980965</v>
      </c>
      <c r="B402" t="s">
        <v>127</v>
      </c>
      <c r="C402" s="1">
        <v>42495</v>
      </c>
      <c r="D402">
        <v>2016</v>
      </c>
      <c r="E402" t="s">
        <v>191</v>
      </c>
      <c r="F402" t="str">
        <f t="shared" si="36"/>
        <v>Delhi Capitals</v>
      </c>
      <c r="G402" t="s">
        <v>235</v>
      </c>
      <c r="H402" t="str">
        <f t="shared" si="37"/>
        <v>Rising Pune Supergiants</v>
      </c>
      <c r="I402" t="s">
        <v>208</v>
      </c>
      <c r="J402" t="str">
        <f t="shared" si="38"/>
        <v>Feroz Shah Kotla</v>
      </c>
      <c r="K402" t="s">
        <v>235</v>
      </c>
      <c r="L402" t="str">
        <f t="shared" si="39"/>
        <v>Rising Pune Supergiants</v>
      </c>
      <c r="M402" t="s">
        <v>28</v>
      </c>
      <c r="N402" t="s">
        <v>22</v>
      </c>
      <c r="O402" t="s">
        <v>235</v>
      </c>
      <c r="P402" t="str">
        <f t="shared" si="40"/>
        <v>Rising Pune Supergiants</v>
      </c>
      <c r="Q402" t="str">
        <f>IF(Table1[[#This Row],[TossWinner]]=Table1[[#This Row],[WinningTeam]],"Yes","No")</f>
        <v>Yes</v>
      </c>
      <c r="R402" t="s">
        <v>23</v>
      </c>
      <c r="S402">
        <v>7</v>
      </c>
      <c r="T402" t="str">
        <f t="shared" si="41"/>
        <v>Won By 7 Wickets</v>
      </c>
      <c r="U402" t="s">
        <v>24</v>
      </c>
      <c r="V402" t="s">
        <v>240</v>
      </c>
      <c r="W402">
        <f>IF(Table1[[#This Row],[WonBy]]="Wickets",Table1[[#This Row],[Margin]],0)</f>
        <v>7</v>
      </c>
    </row>
    <row r="403" spans="1:23" x14ac:dyDescent="0.25">
      <c r="A403">
        <v>980963</v>
      </c>
      <c r="B403" t="s">
        <v>30</v>
      </c>
      <c r="C403" s="1">
        <v>42494</v>
      </c>
      <c r="D403">
        <v>2016</v>
      </c>
      <c r="E403" t="s">
        <v>51</v>
      </c>
      <c r="F403" t="str">
        <f t="shared" si="36"/>
        <v>Kolkata Knight Riders</v>
      </c>
      <c r="G403" t="s">
        <v>147</v>
      </c>
      <c r="H403" t="str">
        <f t="shared" si="37"/>
        <v>Punjab Kings</v>
      </c>
      <c r="I403" t="s">
        <v>174</v>
      </c>
      <c r="J403" t="str">
        <f t="shared" si="38"/>
        <v>Eden Gardens, Kolkata</v>
      </c>
      <c r="K403" t="s">
        <v>147</v>
      </c>
      <c r="L403" t="str">
        <f t="shared" si="39"/>
        <v>Punjab Kings</v>
      </c>
      <c r="M403" t="s">
        <v>28</v>
      </c>
      <c r="N403" t="s">
        <v>22</v>
      </c>
      <c r="O403" t="s">
        <v>51</v>
      </c>
      <c r="P403" t="str">
        <f t="shared" si="40"/>
        <v>Kolkata Knight Riders</v>
      </c>
      <c r="Q403" t="str">
        <f>IF(Table1[[#This Row],[TossWinner]]=Table1[[#This Row],[WinningTeam]],"Yes","No")</f>
        <v>No</v>
      </c>
      <c r="R403" t="s">
        <v>34</v>
      </c>
      <c r="S403">
        <v>7</v>
      </c>
      <c r="T403" t="str">
        <f t="shared" si="41"/>
        <v>Won By 7 Runs</v>
      </c>
      <c r="U403" t="s">
        <v>24</v>
      </c>
      <c r="V403" t="s">
        <v>60</v>
      </c>
      <c r="W403">
        <f>IF(Table1[[#This Row],[WonBy]]="Wickets",Table1[[#This Row],[Margin]],0)</f>
        <v>0</v>
      </c>
    </row>
    <row r="404" spans="1:23" x14ac:dyDescent="0.25">
      <c r="A404">
        <v>980961</v>
      </c>
      <c r="B404" t="s">
        <v>217</v>
      </c>
      <c r="C404" s="1">
        <v>42493</v>
      </c>
      <c r="D404">
        <v>2016</v>
      </c>
      <c r="E404" t="s">
        <v>210</v>
      </c>
      <c r="F404" t="str">
        <f t="shared" si="36"/>
        <v>Gujarat Titans</v>
      </c>
      <c r="G404" t="s">
        <v>191</v>
      </c>
      <c r="H404" t="str">
        <f t="shared" si="37"/>
        <v>Delhi Capitals</v>
      </c>
      <c r="I404" t="s">
        <v>218</v>
      </c>
      <c r="J404" t="str">
        <f t="shared" si="38"/>
        <v>Saurashtra Cricket Association Stadium</v>
      </c>
      <c r="K404" t="s">
        <v>191</v>
      </c>
      <c r="L404" t="str">
        <f t="shared" si="39"/>
        <v>Delhi Capitals</v>
      </c>
      <c r="M404" t="s">
        <v>28</v>
      </c>
      <c r="N404" t="s">
        <v>22</v>
      </c>
      <c r="O404" t="s">
        <v>191</v>
      </c>
      <c r="P404" t="str">
        <f t="shared" si="40"/>
        <v>Delhi Daredevils</v>
      </c>
      <c r="Q404" t="str">
        <f>IF(Table1[[#This Row],[TossWinner]]=Table1[[#This Row],[WinningTeam]],"Yes","No")</f>
        <v>Yes</v>
      </c>
      <c r="R404" t="s">
        <v>23</v>
      </c>
      <c r="S404">
        <v>8</v>
      </c>
      <c r="T404" t="str">
        <f t="shared" si="41"/>
        <v>Won By 8 Wickets</v>
      </c>
      <c r="U404" t="s">
        <v>24</v>
      </c>
      <c r="V404" t="s">
        <v>163</v>
      </c>
      <c r="W404">
        <f>IF(Table1[[#This Row],[WonBy]]="Wickets",Table1[[#This Row],[Margin]],0)</f>
        <v>8</v>
      </c>
    </row>
    <row r="405" spans="1:23" x14ac:dyDescent="0.25">
      <c r="A405">
        <v>980959</v>
      </c>
      <c r="B405" t="s">
        <v>204</v>
      </c>
      <c r="C405" s="1">
        <v>42492</v>
      </c>
      <c r="D405">
        <v>2016</v>
      </c>
      <c r="E405" t="s">
        <v>27</v>
      </c>
      <c r="F405" t="str">
        <f t="shared" si="36"/>
        <v>Royal Challengers Bangalore</v>
      </c>
      <c r="G405" t="s">
        <v>51</v>
      </c>
      <c r="H405" t="str">
        <f t="shared" si="37"/>
        <v>Kolkata Knight Riders</v>
      </c>
      <c r="I405" t="s">
        <v>205</v>
      </c>
      <c r="J405" t="str">
        <f t="shared" si="38"/>
        <v>M.Chinnaswamy Stadium</v>
      </c>
      <c r="K405" t="s">
        <v>51</v>
      </c>
      <c r="L405" t="str">
        <f t="shared" si="39"/>
        <v>Kolkata Knight Riders</v>
      </c>
      <c r="M405" t="s">
        <v>28</v>
      </c>
      <c r="N405" t="s">
        <v>22</v>
      </c>
      <c r="O405" t="s">
        <v>51</v>
      </c>
      <c r="P405" t="str">
        <f t="shared" si="40"/>
        <v>Kolkata Knight Riders</v>
      </c>
      <c r="Q405" t="str">
        <f>IF(Table1[[#This Row],[TossWinner]]=Table1[[#This Row],[WinningTeam]],"Yes","No")</f>
        <v>Yes</v>
      </c>
      <c r="R405" t="s">
        <v>23</v>
      </c>
      <c r="S405">
        <v>5</v>
      </c>
      <c r="T405" t="str">
        <f t="shared" si="41"/>
        <v>Won By 5 Wickets</v>
      </c>
      <c r="U405" t="s">
        <v>24</v>
      </c>
      <c r="V405" t="s">
        <v>60</v>
      </c>
      <c r="W405">
        <f>IF(Table1[[#This Row],[WonBy]]="Wickets",Table1[[#This Row],[Margin]],0)</f>
        <v>5</v>
      </c>
    </row>
    <row r="406" spans="1:23" x14ac:dyDescent="0.25">
      <c r="A406">
        <v>980955</v>
      </c>
      <c r="B406" t="s">
        <v>217</v>
      </c>
      <c r="C406" s="1">
        <v>42491</v>
      </c>
      <c r="D406">
        <v>2016</v>
      </c>
      <c r="E406" t="s">
        <v>210</v>
      </c>
      <c r="F406" t="str">
        <f t="shared" si="36"/>
        <v>Gujarat Titans</v>
      </c>
      <c r="G406" t="s">
        <v>147</v>
      </c>
      <c r="H406" t="str">
        <f t="shared" si="37"/>
        <v>Punjab Kings</v>
      </c>
      <c r="I406" t="s">
        <v>218</v>
      </c>
      <c r="J406" t="str">
        <f t="shared" si="38"/>
        <v>Saurashtra Cricket Association Stadium</v>
      </c>
      <c r="K406" t="s">
        <v>210</v>
      </c>
      <c r="L406" t="str">
        <f t="shared" si="39"/>
        <v>Gujarat Titans</v>
      </c>
      <c r="M406" t="s">
        <v>28</v>
      </c>
      <c r="N406" t="s">
        <v>22</v>
      </c>
      <c r="O406" t="s">
        <v>147</v>
      </c>
      <c r="P406" t="str">
        <f t="shared" si="40"/>
        <v>Kings XI Punjab</v>
      </c>
      <c r="Q406" t="str">
        <f>IF(Table1[[#This Row],[TossWinner]]=Table1[[#This Row],[WinningTeam]],"Yes","No")</f>
        <v>No</v>
      </c>
      <c r="R406" t="s">
        <v>34</v>
      </c>
      <c r="S406">
        <v>23</v>
      </c>
      <c r="T406" t="str">
        <f t="shared" si="41"/>
        <v>Won By 23 Runs</v>
      </c>
      <c r="U406" t="s">
        <v>24</v>
      </c>
      <c r="V406" t="s">
        <v>115</v>
      </c>
      <c r="W406">
        <f>IF(Table1[[#This Row],[WonBy]]="Wickets",Table1[[#This Row],[Margin]],0)</f>
        <v>0</v>
      </c>
    </row>
    <row r="407" spans="1:23" x14ac:dyDescent="0.25">
      <c r="A407">
        <v>980957</v>
      </c>
      <c r="B407" t="s">
        <v>58</v>
      </c>
      <c r="C407" s="1">
        <v>42491</v>
      </c>
      <c r="D407">
        <v>2016</v>
      </c>
      <c r="E407" t="s">
        <v>235</v>
      </c>
      <c r="F407" t="str">
        <f t="shared" si="36"/>
        <v>Rising Pune Supergiants</v>
      </c>
      <c r="G407" t="s">
        <v>44</v>
      </c>
      <c r="H407" t="str">
        <f t="shared" si="37"/>
        <v>Mumbai Indians</v>
      </c>
      <c r="I407" t="s">
        <v>189</v>
      </c>
      <c r="J407" t="str">
        <f t="shared" si="38"/>
        <v>Maharashtra Cricket Association Stadium, Pune</v>
      </c>
      <c r="K407" t="s">
        <v>44</v>
      </c>
      <c r="L407" t="str">
        <f t="shared" si="39"/>
        <v>Mumbai Indians</v>
      </c>
      <c r="M407" t="s">
        <v>28</v>
      </c>
      <c r="N407" t="s">
        <v>22</v>
      </c>
      <c r="O407" t="s">
        <v>44</v>
      </c>
      <c r="P407" t="str">
        <f t="shared" si="40"/>
        <v>Mumbai Indians</v>
      </c>
      <c r="Q407" t="str">
        <f>IF(Table1[[#This Row],[TossWinner]]=Table1[[#This Row],[WinningTeam]],"Yes","No")</f>
        <v>Yes</v>
      </c>
      <c r="R407" t="s">
        <v>23</v>
      </c>
      <c r="S407">
        <v>8</v>
      </c>
      <c r="T407" t="str">
        <f t="shared" si="41"/>
        <v>Won By 8 Wickets</v>
      </c>
      <c r="U407" t="s">
        <v>24</v>
      </c>
      <c r="V407" t="s">
        <v>156</v>
      </c>
      <c r="W407">
        <f>IF(Table1[[#This Row],[WonBy]]="Wickets",Table1[[#This Row],[Margin]],0)</f>
        <v>8</v>
      </c>
    </row>
    <row r="408" spans="1:23" x14ac:dyDescent="0.25">
      <c r="A408">
        <v>980951</v>
      </c>
      <c r="B408" t="s">
        <v>127</v>
      </c>
      <c r="C408" s="1">
        <v>42490</v>
      </c>
      <c r="D408">
        <v>2016</v>
      </c>
      <c r="E408" t="s">
        <v>191</v>
      </c>
      <c r="F408" t="str">
        <f t="shared" si="36"/>
        <v>Delhi Capitals</v>
      </c>
      <c r="G408" t="s">
        <v>51</v>
      </c>
      <c r="H408" t="str">
        <f t="shared" si="37"/>
        <v>Kolkata Knight Riders</v>
      </c>
      <c r="I408" t="s">
        <v>208</v>
      </c>
      <c r="J408" t="str">
        <f t="shared" si="38"/>
        <v>Feroz Shah Kotla</v>
      </c>
      <c r="K408" t="s">
        <v>51</v>
      </c>
      <c r="L408" t="str">
        <f t="shared" si="39"/>
        <v>Kolkata Knight Riders</v>
      </c>
      <c r="M408" t="s">
        <v>28</v>
      </c>
      <c r="N408" t="s">
        <v>22</v>
      </c>
      <c r="O408" t="s">
        <v>191</v>
      </c>
      <c r="P408" t="str">
        <f t="shared" si="40"/>
        <v>Delhi Daredevils</v>
      </c>
      <c r="Q408" t="str">
        <f>IF(Table1[[#This Row],[TossWinner]]=Table1[[#This Row],[WinningTeam]],"Yes","No")</f>
        <v>No</v>
      </c>
      <c r="R408" t="s">
        <v>34</v>
      </c>
      <c r="S408">
        <v>27</v>
      </c>
      <c r="T408" t="str">
        <f t="shared" si="41"/>
        <v>Won By 27 Runs</v>
      </c>
      <c r="U408" t="s">
        <v>24</v>
      </c>
      <c r="V408" t="s">
        <v>241</v>
      </c>
      <c r="W408">
        <f>IF(Table1[[#This Row],[WonBy]]="Wickets",Table1[[#This Row],[Margin]],0)</f>
        <v>0</v>
      </c>
    </row>
    <row r="409" spans="1:23" x14ac:dyDescent="0.25">
      <c r="A409">
        <v>980953</v>
      </c>
      <c r="B409" t="s">
        <v>158</v>
      </c>
      <c r="C409" s="1">
        <v>42490</v>
      </c>
      <c r="D409">
        <v>2016</v>
      </c>
      <c r="E409" t="s">
        <v>39</v>
      </c>
      <c r="F409" t="str">
        <f t="shared" si="36"/>
        <v>Sunrisers Hyderabad</v>
      </c>
      <c r="G409" t="s">
        <v>27</v>
      </c>
      <c r="H409" t="str">
        <f t="shared" si="37"/>
        <v>Royal Challengers Bangalore</v>
      </c>
      <c r="I409" t="s">
        <v>203</v>
      </c>
      <c r="J409" t="str">
        <f t="shared" si="38"/>
        <v>Rajiv Gandhi International Stadium, Uppal</v>
      </c>
      <c r="K409" t="s">
        <v>27</v>
      </c>
      <c r="L409" t="str">
        <f t="shared" si="39"/>
        <v>Royal Challengers Bangalore</v>
      </c>
      <c r="M409" t="s">
        <v>28</v>
      </c>
      <c r="N409" t="s">
        <v>22</v>
      </c>
      <c r="O409" t="s">
        <v>39</v>
      </c>
      <c r="P409" t="str">
        <f t="shared" si="40"/>
        <v>Sunrisers Hyderabad</v>
      </c>
      <c r="Q409" t="str">
        <f>IF(Table1[[#This Row],[TossWinner]]=Table1[[#This Row],[WinningTeam]],"Yes","No")</f>
        <v>No</v>
      </c>
      <c r="R409" t="s">
        <v>34</v>
      </c>
      <c r="S409">
        <v>15</v>
      </c>
      <c r="T409" t="str">
        <f t="shared" si="41"/>
        <v>Won By 15 Runs</v>
      </c>
      <c r="U409" t="s">
        <v>24</v>
      </c>
      <c r="V409" t="s">
        <v>70</v>
      </c>
      <c r="W409">
        <f>IF(Table1[[#This Row],[WonBy]]="Wickets",Table1[[#This Row],[Margin]],0)</f>
        <v>0</v>
      </c>
    </row>
    <row r="410" spans="1:23" x14ac:dyDescent="0.25">
      <c r="A410">
        <v>980949</v>
      </c>
      <c r="B410" t="s">
        <v>58</v>
      </c>
      <c r="C410" s="1">
        <v>42489</v>
      </c>
      <c r="D410">
        <v>2016</v>
      </c>
      <c r="E410" t="s">
        <v>235</v>
      </c>
      <c r="F410" t="str">
        <f t="shared" si="36"/>
        <v>Rising Pune Supergiants</v>
      </c>
      <c r="G410" t="s">
        <v>210</v>
      </c>
      <c r="H410" t="str">
        <f t="shared" si="37"/>
        <v>Gujarat Titans</v>
      </c>
      <c r="I410" t="s">
        <v>189</v>
      </c>
      <c r="J410" t="str">
        <f t="shared" si="38"/>
        <v>Maharashtra Cricket Association Stadium, Pune</v>
      </c>
      <c r="K410" t="s">
        <v>210</v>
      </c>
      <c r="L410" t="str">
        <f t="shared" si="39"/>
        <v>Gujarat Titans</v>
      </c>
      <c r="M410" t="s">
        <v>28</v>
      </c>
      <c r="N410" t="s">
        <v>22</v>
      </c>
      <c r="O410" t="s">
        <v>210</v>
      </c>
      <c r="P410" t="str">
        <f t="shared" si="40"/>
        <v>Gujarat Lions</v>
      </c>
      <c r="Q410" t="str">
        <f>IF(Table1[[#This Row],[TossWinner]]=Table1[[#This Row],[WinningTeam]],"Yes","No")</f>
        <v>Yes</v>
      </c>
      <c r="R410" t="s">
        <v>23</v>
      </c>
      <c r="S410">
        <v>3</v>
      </c>
      <c r="T410" t="str">
        <f t="shared" si="41"/>
        <v>Won By 3 Wickets</v>
      </c>
      <c r="U410" t="s">
        <v>24</v>
      </c>
      <c r="V410" t="s">
        <v>215</v>
      </c>
      <c r="W410">
        <f>IF(Table1[[#This Row],[WonBy]]="Wickets",Table1[[#This Row],[Margin]],0)</f>
        <v>3</v>
      </c>
    </row>
    <row r="411" spans="1:23" x14ac:dyDescent="0.25">
      <c r="A411">
        <v>980947</v>
      </c>
      <c r="B411" t="s">
        <v>38</v>
      </c>
      <c r="C411" s="1">
        <v>42488</v>
      </c>
      <c r="D411">
        <v>2016</v>
      </c>
      <c r="E411" t="s">
        <v>44</v>
      </c>
      <c r="F411" t="str">
        <f t="shared" si="36"/>
        <v>Mumbai Indians</v>
      </c>
      <c r="G411" t="s">
        <v>51</v>
      </c>
      <c r="H411" t="str">
        <f t="shared" si="37"/>
        <v>Kolkata Knight Riders</v>
      </c>
      <c r="I411" t="s">
        <v>167</v>
      </c>
      <c r="J411" t="str">
        <f t="shared" si="38"/>
        <v>Wankhede Stadium, Mumbai</v>
      </c>
      <c r="K411" t="s">
        <v>44</v>
      </c>
      <c r="L411" t="str">
        <f t="shared" si="39"/>
        <v>Mumbai Indians</v>
      </c>
      <c r="M411" t="s">
        <v>28</v>
      </c>
      <c r="N411" t="s">
        <v>22</v>
      </c>
      <c r="O411" t="s">
        <v>44</v>
      </c>
      <c r="P411" t="str">
        <f t="shared" si="40"/>
        <v>Mumbai Indians</v>
      </c>
      <c r="Q411" t="str">
        <f>IF(Table1[[#This Row],[TossWinner]]=Table1[[#This Row],[WinningTeam]],"Yes","No")</f>
        <v>Yes</v>
      </c>
      <c r="R411" t="s">
        <v>23</v>
      </c>
      <c r="S411">
        <v>6</v>
      </c>
      <c r="T411" t="str">
        <f t="shared" si="41"/>
        <v>Won By 6 Wickets</v>
      </c>
      <c r="U411" t="s">
        <v>24</v>
      </c>
      <c r="V411" t="s">
        <v>156</v>
      </c>
      <c r="W411">
        <f>IF(Table1[[#This Row],[WonBy]]="Wickets",Table1[[#This Row],[Margin]],0)</f>
        <v>6</v>
      </c>
    </row>
    <row r="412" spans="1:23" x14ac:dyDescent="0.25">
      <c r="A412">
        <v>980945</v>
      </c>
      <c r="B412" t="s">
        <v>127</v>
      </c>
      <c r="C412" s="1">
        <v>42487</v>
      </c>
      <c r="D412">
        <v>2016</v>
      </c>
      <c r="E412" t="s">
        <v>191</v>
      </c>
      <c r="F412" t="str">
        <f t="shared" si="36"/>
        <v>Delhi Capitals</v>
      </c>
      <c r="G412" t="s">
        <v>210</v>
      </c>
      <c r="H412" t="str">
        <f t="shared" si="37"/>
        <v>Gujarat Titans</v>
      </c>
      <c r="I412" t="s">
        <v>208</v>
      </c>
      <c r="J412" t="str">
        <f t="shared" si="38"/>
        <v>Feroz Shah Kotla</v>
      </c>
      <c r="K412" t="s">
        <v>191</v>
      </c>
      <c r="L412" t="str">
        <f t="shared" si="39"/>
        <v>Delhi Capitals</v>
      </c>
      <c r="M412" t="s">
        <v>28</v>
      </c>
      <c r="N412" t="s">
        <v>22</v>
      </c>
      <c r="O412" t="s">
        <v>210</v>
      </c>
      <c r="P412" t="str">
        <f t="shared" si="40"/>
        <v>Gujarat Lions</v>
      </c>
      <c r="Q412" t="str">
        <f>IF(Table1[[#This Row],[TossWinner]]=Table1[[#This Row],[WinningTeam]],"Yes","No")</f>
        <v>No</v>
      </c>
      <c r="R412" t="s">
        <v>34</v>
      </c>
      <c r="S412">
        <v>1</v>
      </c>
      <c r="T412" t="str">
        <f t="shared" si="41"/>
        <v>Won By 1 Runs</v>
      </c>
      <c r="U412" t="s">
        <v>24</v>
      </c>
      <c r="V412" t="s">
        <v>135</v>
      </c>
      <c r="W412">
        <f>IF(Table1[[#This Row],[WonBy]]="Wickets",Table1[[#This Row],[Margin]],0)</f>
        <v>0</v>
      </c>
    </row>
    <row r="413" spans="1:23" x14ac:dyDescent="0.25">
      <c r="A413">
        <v>980943</v>
      </c>
      <c r="B413" t="s">
        <v>158</v>
      </c>
      <c r="C413" s="1">
        <v>42486</v>
      </c>
      <c r="D413">
        <v>2016</v>
      </c>
      <c r="E413" t="s">
        <v>39</v>
      </c>
      <c r="F413" t="str">
        <f t="shared" si="36"/>
        <v>Sunrisers Hyderabad</v>
      </c>
      <c r="G413" t="s">
        <v>235</v>
      </c>
      <c r="H413" t="str">
        <f t="shared" si="37"/>
        <v>Rising Pune Supergiants</v>
      </c>
      <c r="I413" t="s">
        <v>203</v>
      </c>
      <c r="J413" t="str">
        <f t="shared" si="38"/>
        <v>Rajiv Gandhi International Stadium, Uppal</v>
      </c>
      <c r="K413" t="s">
        <v>235</v>
      </c>
      <c r="L413" t="str">
        <f t="shared" si="39"/>
        <v>Rising Pune Supergiants</v>
      </c>
      <c r="M413" t="s">
        <v>28</v>
      </c>
      <c r="N413" t="s">
        <v>22</v>
      </c>
      <c r="O413" t="s">
        <v>235</v>
      </c>
      <c r="P413" t="str">
        <f t="shared" si="40"/>
        <v>Rising Pune Supergiants</v>
      </c>
      <c r="Q413" t="str">
        <f>IF(Table1[[#This Row],[TossWinner]]=Table1[[#This Row],[WinningTeam]],"Yes","No")</f>
        <v>Yes</v>
      </c>
      <c r="R413" t="s">
        <v>34</v>
      </c>
      <c r="S413">
        <v>34</v>
      </c>
      <c r="T413" t="str">
        <f t="shared" si="41"/>
        <v>Won By 34 Runs</v>
      </c>
      <c r="U413" t="s">
        <v>196</v>
      </c>
      <c r="V413" t="s">
        <v>236</v>
      </c>
      <c r="W413">
        <f>IF(Table1[[#This Row],[WonBy]]="Wickets",Table1[[#This Row],[Margin]],0)</f>
        <v>0</v>
      </c>
    </row>
    <row r="414" spans="1:23" x14ac:dyDescent="0.25">
      <c r="A414">
        <v>980941</v>
      </c>
      <c r="B414" t="s">
        <v>165</v>
      </c>
      <c r="C414" s="1">
        <v>42485</v>
      </c>
      <c r="D414">
        <v>2016</v>
      </c>
      <c r="E414" t="s">
        <v>147</v>
      </c>
      <c r="F414" t="str">
        <f t="shared" si="36"/>
        <v>Punjab Kings</v>
      </c>
      <c r="G414" t="s">
        <v>44</v>
      </c>
      <c r="H414" t="str">
        <f t="shared" si="37"/>
        <v>Mumbai Indians</v>
      </c>
      <c r="I414" t="s">
        <v>213</v>
      </c>
      <c r="J414" t="str">
        <f t="shared" si="38"/>
        <v>Punjab Cricket Association IS Bindra Stadium, Mohali</v>
      </c>
      <c r="K414" t="s">
        <v>147</v>
      </c>
      <c r="L414" t="str">
        <f t="shared" si="39"/>
        <v>Punjab Kings</v>
      </c>
      <c r="M414" t="s">
        <v>28</v>
      </c>
      <c r="N414" t="s">
        <v>22</v>
      </c>
      <c r="O414" t="s">
        <v>44</v>
      </c>
      <c r="P414" t="str">
        <f t="shared" si="40"/>
        <v>Mumbai Indians</v>
      </c>
      <c r="Q414" t="str">
        <f>IF(Table1[[#This Row],[TossWinner]]=Table1[[#This Row],[WinningTeam]],"Yes","No")</f>
        <v>No</v>
      </c>
      <c r="R414" t="s">
        <v>34</v>
      </c>
      <c r="S414">
        <v>25</v>
      </c>
      <c r="T414" t="str">
        <f t="shared" si="41"/>
        <v>Won By 25 Runs</v>
      </c>
      <c r="U414" t="s">
        <v>24</v>
      </c>
      <c r="V414" t="s">
        <v>179</v>
      </c>
      <c r="W414">
        <f>IF(Table1[[#This Row],[WonBy]]="Wickets",Table1[[#This Row],[Margin]],0)</f>
        <v>0</v>
      </c>
    </row>
    <row r="415" spans="1:23" x14ac:dyDescent="0.25">
      <c r="A415">
        <v>980939</v>
      </c>
      <c r="B415" t="s">
        <v>58</v>
      </c>
      <c r="C415" s="1">
        <v>42484</v>
      </c>
      <c r="D415">
        <v>2016</v>
      </c>
      <c r="E415" t="s">
        <v>235</v>
      </c>
      <c r="F415" t="str">
        <f t="shared" si="36"/>
        <v>Rising Pune Supergiants</v>
      </c>
      <c r="G415" t="s">
        <v>51</v>
      </c>
      <c r="H415" t="str">
        <f t="shared" si="37"/>
        <v>Kolkata Knight Riders</v>
      </c>
      <c r="I415" t="s">
        <v>189</v>
      </c>
      <c r="J415" t="str">
        <f t="shared" si="38"/>
        <v>Maharashtra Cricket Association Stadium, Pune</v>
      </c>
      <c r="K415" t="s">
        <v>51</v>
      </c>
      <c r="L415" t="str">
        <f t="shared" si="39"/>
        <v>Kolkata Knight Riders</v>
      </c>
      <c r="M415" t="s">
        <v>28</v>
      </c>
      <c r="N415" t="s">
        <v>22</v>
      </c>
      <c r="O415" t="s">
        <v>51</v>
      </c>
      <c r="P415" t="str">
        <f t="shared" si="40"/>
        <v>Kolkata Knight Riders</v>
      </c>
      <c r="Q415" t="str">
        <f>IF(Table1[[#This Row],[TossWinner]]=Table1[[#This Row],[WinningTeam]],"Yes","No")</f>
        <v>Yes</v>
      </c>
      <c r="R415" t="s">
        <v>23</v>
      </c>
      <c r="S415">
        <v>2</v>
      </c>
      <c r="T415" t="str">
        <f t="shared" si="41"/>
        <v>Won By 2 Wickets</v>
      </c>
      <c r="U415" t="s">
        <v>24</v>
      </c>
      <c r="V415" t="s">
        <v>76</v>
      </c>
      <c r="W415">
        <f>IF(Table1[[#This Row],[WonBy]]="Wickets",Table1[[#This Row],[Margin]],0)</f>
        <v>2</v>
      </c>
    </row>
    <row r="416" spans="1:23" x14ac:dyDescent="0.25">
      <c r="A416">
        <v>980937</v>
      </c>
      <c r="B416" t="s">
        <v>217</v>
      </c>
      <c r="C416" s="1">
        <v>42484</v>
      </c>
      <c r="D416">
        <v>2016</v>
      </c>
      <c r="E416" t="s">
        <v>210</v>
      </c>
      <c r="F416" t="str">
        <f t="shared" si="36"/>
        <v>Gujarat Titans</v>
      </c>
      <c r="G416" t="s">
        <v>27</v>
      </c>
      <c r="H416" t="str">
        <f t="shared" si="37"/>
        <v>Royal Challengers Bangalore</v>
      </c>
      <c r="I416" t="s">
        <v>218</v>
      </c>
      <c r="J416" t="str">
        <f t="shared" si="38"/>
        <v>Saurashtra Cricket Association Stadium</v>
      </c>
      <c r="K416" t="s">
        <v>27</v>
      </c>
      <c r="L416" t="str">
        <f t="shared" si="39"/>
        <v>Royal Challengers Bangalore</v>
      </c>
      <c r="M416" t="s">
        <v>21</v>
      </c>
      <c r="N416" t="s">
        <v>22</v>
      </c>
      <c r="O416" t="s">
        <v>210</v>
      </c>
      <c r="P416" t="str">
        <f t="shared" si="40"/>
        <v>Gujarat Lions</v>
      </c>
      <c r="Q416" t="str">
        <f>IF(Table1[[#This Row],[TossWinner]]=Table1[[#This Row],[WinningTeam]],"Yes","No")</f>
        <v>No</v>
      </c>
      <c r="R416" t="s">
        <v>23</v>
      </c>
      <c r="S416">
        <v>6</v>
      </c>
      <c r="T416" t="str">
        <f t="shared" si="41"/>
        <v>Won By 6 Wickets</v>
      </c>
      <c r="U416" t="s">
        <v>24</v>
      </c>
      <c r="V416" t="s">
        <v>49</v>
      </c>
      <c r="W416">
        <f>IF(Table1[[#This Row],[WonBy]]="Wickets",Table1[[#This Row],[Margin]],0)</f>
        <v>6</v>
      </c>
    </row>
    <row r="417" spans="1:23" x14ac:dyDescent="0.25">
      <c r="A417">
        <v>980935</v>
      </c>
      <c r="B417" t="s">
        <v>158</v>
      </c>
      <c r="C417" s="1">
        <v>42483</v>
      </c>
      <c r="D417">
        <v>2016</v>
      </c>
      <c r="E417" t="s">
        <v>39</v>
      </c>
      <c r="F417" t="str">
        <f t="shared" si="36"/>
        <v>Sunrisers Hyderabad</v>
      </c>
      <c r="G417" t="s">
        <v>147</v>
      </c>
      <c r="H417" t="str">
        <f t="shared" si="37"/>
        <v>Punjab Kings</v>
      </c>
      <c r="I417" t="s">
        <v>203</v>
      </c>
      <c r="J417" t="str">
        <f t="shared" si="38"/>
        <v>Rajiv Gandhi International Stadium, Uppal</v>
      </c>
      <c r="K417" t="s">
        <v>39</v>
      </c>
      <c r="L417" t="str">
        <f t="shared" si="39"/>
        <v>Sunrisers Hyderabad</v>
      </c>
      <c r="M417" t="s">
        <v>28</v>
      </c>
      <c r="N417" t="s">
        <v>22</v>
      </c>
      <c r="O417" t="s">
        <v>39</v>
      </c>
      <c r="P417" t="str">
        <f t="shared" si="40"/>
        <v>Sunrisers Hyderabad</v>
      </c>
      <c r="Q417" t="str">
        <f>IF(Table1[[#This Row],[TossWinner]]=Table1[[#This Row],[WinningTeam]],"Yes","No")</f>
        <v>Yes</v>
      </c>
      <c r="R417" t="s">
        <v>23</v>
      </c>
      <c r="S417">
        <v>5</v>
      </c>
      <c r="T417" t="str">
        <f t="shared" si="41"/>
        <v>Won By 5 Wickets</v>
      </c>
      <c r="U417" t="s">
        <v>24</v>
      </c>
      <c r="V417" t="s">
        <v>242</v>
      </c>
      <c r="W417">
        <f>IF(Table1[[#This Row],[WonBy]]="Wickets",Table1[[#This Row],[Margin]],0)</f>
        <v>5</v>
      </c>
    </row>
    <row r="418" spans="1:23" x14ac:dyDescent="0.25">
      <c r="A418">
        <v>980933</v>
      </c>
      <c r="B418" t="s">
        <v>127</v>
      </c>
      <c r="C418" s="1">
        <v>42483</v>
      </c>
      <c r="D418">
        <v>2016</v>
      </c>
      <c r="E418" t="s">
        <v>191</v>
      </c>
      <c r="F418" t="str">
        <f t="shared" si="36"/>
        <v>Delhi Capitals</v>
      </c>
      <c r="G418" t="s">
        <v>44</v>
      </c>
      <c r="H418" t="str">
        <f t="shared" si="37"/>
        <v>Mumbai Indians</v>
      </c>
      <c r="I418" t="s">
        <v>208</v>
      </c>
      <c r="J418" t="str">
        <f t="shared" si="38"/>
        <v>Feroz Shah Kotla</v>
      </c>
      <c r="K418" t="s">
        <v>44</v>
      </c>
      <c r="L418" t="str">
        <f t="shared" si="39"/>
        <v>Mumbai Indians</v>
      </c>
      <c r="M418" t="s">
        <v>28</v>
      </c>
      <c r="N418" t="s">
        <v>22</v>
      </c>
      <c r="O418" t="s">
        <v>191</v>
      </c>
      <c r="P418" t="str">
        <f t="shared" si="40"/>
        <v>Delhi Daredevils</v>
      </c>
      <c r="Q418" t="str">
        <f>IF(Table1[[#This Row],[TossWinner]]=Table1[[#This Row],[WinningTeam]],"Yes","No")</f>
        <v>No</v>
      </c>
      <c r="R418" t="s">
        <v>34</v>
      </c>
      <c r="S418">
        <v>10</v>
      </c>
      <c r="T418" t="str">
        <f t="shared" si="41"/>
        <v>Won By 10 Runs</v>
      </c>
      <c r="U418" t="s">
        <v>24</v>
      </c>
      <c r="V418" t="s">
        <v>100</v>
      </c>
      <c r="W418">
        <f>IF(Table1[[#This Row],[WonBy]]="Wickets",Table1[[#This Row],[Margin]],0)</f>
        <v>0</v>
      </c>
    </row>
    <row r="419" spans="1:23" x14ac:dyDescent="0.25">
      <c r="A419">
        <v>980931</v>
      </c>
      <c r="B419" t="s">
        <v>58</v>
      </c>
      <c r="C419" s="1">
        <v>42482</v>
      </c>
      <c r="D419">
        <v>2016</v>
      </c>
      <c r="E419" t="s">
        <v>235</v>
      </c>
      <c r="F419" t="str">
        <f t="shared" si="36"/>
        <v>Rising Pune Supergiants</v>
      </c>
      <c r="G419" t="s">
        <v>27</v>
      </c>
      <c r="H419" t="str">
        <f t="shared" si="37"/>
        <v>Royal Challengers Bangalore</v>
      </c>
      <c r="I419" t="s">
        <v>189</v>
      </c>
      <c r="J419" t="str">
        <f t="shared" si="38"/>
        <v>Maharashtra Cricket Association Stadium, Pune</v>
      </c>
      <c r="K419" t="s">
        <v>235</v>
      </c>
      <c r="L419" t="str">
        <f t="shared" si="39"/>
        <v>Rising Pune Supergiants</v>
      </c>
      <c r="M419" t="s">
        <v>28</v>
      </c>
      <c r="N419" t="s">
        <v>22</v>
      </c>
      <c r="O419" t="s">
        <v>27</v>
      </c>
      <c r="P419" t="str">
        <f t="shared" si="40"/>
        <v>Royal Challengers Bangalore</v>
      </c>
      <c r="Q419" t="str">
        <f>IF(Table1[[#This Row],[TossWinner]]=Table1[[#This Row],[WinningTeam]],"Yes","No")</f>
        <v>No</v>
      </c>
      <c r="R419" t="s">
        <v>34</v>
      </c>
      <c r="S419">
        <v>13</v>
      </c>
      <c r="T419" t="str">
        <f t="shared" si="41"/>
        <v>Won By 13 Runs</v>
      </c>
      <c r="U419" t="s">
        <v>24</v>
      </c>
      <c r="V419" t="s">
        <v>130</v>
      </c>
      <c r="W419">
        <f>IF(Table1[[#This Row],[WonBy]]="Wickets",Table1[[#This Row],[Margin]],0)</f>
        <v>0</v>
      </c>
    </row>
    <row r="420" spans="1:23" x14ac:dyDescent="0.25">
      <c r="A420">
        <v>980929</v>
      </c>
      <c r="B420" t="s">
        <v>217</v>
      </c>
      <c r="C420" s="1">
        <v>42481</v>
      </c>
      <c r="D420">
        <v>2016</v>
      </c>
      <c r="E420" t="s">
        <v>210</v>
      </c>
      <c r="F420" t="str">
        <f t="shared" si="36"/>
        <v>Gujarat Titans</v>
      </c>
      <c r="G420" t="s">
        <v>39</v>
      </c>
      <c r="H420" t="str">
        <f t="shared" si="37"/>
        <v>Sunrisers Hyderabad</v>
      </c>
      <c r="I420" t="s">
        <v>218</v>
      </c>
      <c r="J420" t="str">
        <f t="shared" si="38"/>
        <v>Saurashtra Cricket Association Stadium</v>
      </c>
      <c r="K420" t="s">
        <v>39</v>
      </c>
      <c r="L420" t="str">
        <f t="shared" si="39"/>
        <v>Sunrisers Hyderabad</v>
      </c>
      <c r="M420" t="s">
        <v>28</v>
      </c>
      <c r="N420" t="s">
        <v>22</v>
      </c>
      <c r="O420" t="s">
        <v>39</v>
      </c>
      <c r="P420" t="str">
        <f t="shared" si="40"/>
        <v>Sunrisers Hyderabad</v>
      </c>
      <c r="Q420" t="str">
        <f>IF(Table1[[#This Row],[TossWinner]]=Table1[[#This Row],[WinningTeam]],"Yes","No")</f>
        <v>Yes</v>
      </c>
      <c r="R420" t="s">
        <v>23</v>
      </c>
      <c r="S420">
        <v>10</v>
      </c>
      <c r="T420" t="str">
        <f t="shared" si="41"/>
        <v>Won By 10 Wickets</v>
      </c>
      <c r="U420" t="s">
        <v>24</v>
      </c>
      <c r="V420" t="s">
        <v>225</v>
      </c>
      <c r="W420">
        <f>IF(Table1[[#This Row],[WonBy]]="Wickets",Table1[[#This Row],[Margin]],0)</f>
        <v>10</v>
      </c>
    </row>
    <row r="421" spans="1:23" x14ac:dyDescent="0.25">
      <c r="A421">
        <v>980927</v>
      </c>
      <c r="B421" t="s">
        <v>38</v>
      </c>
      <c r="C421" s="1">
        <v>42480</v>
      </c>
      <c r="D421">
        <v>2016</v>
      </c>
      <c r="E421" t="s">
        <v>44</v>
      </c>
      <c r="F421" t="str">
        <f t="shared" si="36"/>
        <v>Mumbai Indians</v>
      </c>
      <c r="G421" t="s">
        <v>27</v>
      </c>
      <c r="H421" t="str">
        <f t="shared" si="37"/>
        <v>Royal Challengers Bangalore</v>
      </c>
      <c r="I421" t="s">
        <v>167</v>
      </c>
      <c r="J421" t="str">
        <f t="shared" si="38"/>
        <v>Wankhede Stadium, Mumbai</v>
      </c>
      <c r="K421" t="s">
        <v>44</v>
      </c>
      <c r="L421" t="str">
        <f t="shared" si="39"/>
        <v>Mumbai Indians</v>
      </c>
      <c r="M421" t="s">
        <v>28</v>
      </c>
      <c r="N421" t="s">
        <v>22</v>
      </c>
      <c r="O421" t="s">
        <v>44</v>
      </c>
      <c r="P421" t="str">
        <f t="shared" si="40"/>
        <v>Mumbai Indians</v>
      </c>
      <c r="Q421" t="str">
        <f>IF(Table1[[#This Row],[TossWinner]]=Table1[[#This Row],[WinningTeam]],"Yes","No")</f>
        <v>Yes</v>
      </c>
      <c r="R421" t="s">
        <v>23</v>
      </c>
      <c r="S421">
        <v>6</v>
      </c>
      <c r="T421" t="str">
        <f t="shared" si="41"/>
        <v>Won By 6 Wickets</v>
      </c>
      <c r="U421" t="s">
        <v>24</v>
      </c>
      <c r="V421" t="s">
        <v>156</v>
      </c>
      <c r="W421">
        <f>IF(Table1[[#This Row],[WonBy]]="Wickets",Table1[[#This Row],[Margin]],0)</f>
        <v>6</v>
      </c>
    </row>
    <row r="422" spans="1:23" x14ac:dyDescent="0.25">
      <c r="A422">
        <v>980925</v>
      </c>
      <c r="B422" t="s">
        <v>165</v>
      </c>
      <c r="C422" s="1">
        <v>42479</v>
      </c>
      <c r="D422">
        <v>2016</v>
      </c>
      <c r="E422" t="s">
        <v>147</v>
      </c>
      <c r="F422" t="str">
        <f t="shared" si="36"/>
        <v>Punjab Kings</v>
      </c>
      <c r="G422" t="s">
        <v>51</v>
      </c>
      <c r="H422" t="str">
        <f t="shared" si="37"/>
        <v>Kolkata Knight Riders</v>
      </c>
      <c r="I422" t="s">
        <v>213</v>
      </c>
      <c r="J422" t="str">
        <f t="shared" si="38"/>
        <v>Punjab Cricket Association IS Bindra Stadium, Mohali</v>
      </c>
      <c r="K422" t="s">
        <v>51</v>
      </c>
      <c r="L422" t="str">
        <f t="shared" si="39"/>
        <v>Kolkata Knight Riders</v>
      </c>
      <c r="M422" t="s">
        <v>28</v>
      </c>
      <c r="N422" t="s">
        <v>22</v>
      </c>
      <c r="O422" t="s">
        <v>51</v>
      </c>
      <c r="P422" t="str">
        <f t="shared" si="40"/>
        <v>Kolkata Knight Riders</v>
      </c>
      <c r="Q422" t="str">
        <f>IF(Table1[[#This Row],[TossWinner]]=Table1[[#This Row],[WinningTeam]],"Yes","No")</f>
        <v>Yes</v>
      </c>
      <c r="R422" t="s">
        <v>23</v>
      </c>
      <c r="S422">
        <v>6</v>
      </c>
      <c r="T422" t="str">
        <f t="shared" si="41"/>
        <v>Won By 6 Wickets</v>
      </c>
      <c r="U422" t="s">
        <v>24</v>
      </c>
      <c r="V422" t="s">
        <v>221</v>
      </c>
      <c r="W422">
        <f>IF(Table1[[#This Row],[WonBy]]="Wickets",Table1[[#This Row],[Margin]],0)</f>
        <v>6</v>
      </c>
    </row>
    <row r="423" spans="1:23" x14ac:dyDescent="0.25">
      <c r="A423">
        <v>980923</v>
      </c>
      <c r="B423" t="s">
        <v>158</v>
      </c>
      <c r="C423" s="1">
        <v>42478</v>
      </c>
      <c r="D423">
        <v>2016</v>
      </c>
      <c r="E423" t="s">
        <v>39</v>
      </c>
      <c r="F423" t="str">
        <f t="shared" si="36"/>
        <v>Sunrisers Hyderabad</v>
      </c>
      <c r="G423" t="s">
        <v>44</v>
      </c>
      <c r="H423" t="str">
        <f t="shared" si="37"/>
        <v>Mumbai Indians</v>
      </c>
      <c r="I423" t="s">
        <v>203</v>
      </c>
      <c r="J423" t="str">
        <f t="shared" si="38"/>
        <v>Rajiv Gandhi International Stadium, Uppal</v>
      </c>
      <c r="K423" t="s">
        <v>39</v>
      </c>
      <c r="L423" t="str">
        <f t="shared" si="39"/>
        <v>Sunrisers Hyderabad</v>
      </c>
      <c r="M423" t="s">
        <v>28</v>
      </c>
      <c r="N423" t="s">
        <v>22</v>
      </c>
      <c r="O423" t="s">
        <v>39</v>
      </c>
      <c r="P423" t="str">
        <f t="shared" si="40"/>
        <v>Sunrisers Hyderabad</v>
      </c>
      <c r="Q423" t="str">
        <f>IF(Table1[[#This Row],[TossWinner]]=Table1[[#This Row],[WinningTeam]],"Yes","No")</f>
        <v>Yes</v>
      </c>
      <c r="R423" t="s">
        <v>23</v>
      </c>
      <c r="S423">
        <v>7</v>
      </c>
      <c r="T423" t="str">
        <f t="shared" si="41"/>
        <v>Won By 7 Wickets</v>
      </c>
      <c r="U423" t="s">
        <v>24</v>
      </c>
      <c r="V423" t="s">
        <v>70</v>
      </c>
      <c r="W423">
        <f>IF(Table1[[#This Row],[WonBy]]="Wickets",Table1[[#This Row],[Margin]],0)</f>
        <v>7</v>
      </c>
    </row>
    <row r="424" spans="1:23" x14ac:dyDescent="0.25">
      <c r="A424">
        <v>980921</v>
      </c>
      <c r="B424" t="s">
        <v>204</v>
      </c>
      <c r="C424" s="1">
        <v>42477</v>
      </c>
      <c r="D424">
        <v>2016</v>
      </c>
      <c r="E424" t="s">
        <v>27</v>
      </c>
      <c r="F424" t="str">
        <f t="shared" si="36"/>
        <v>Royal Challengers Bangalore</v>
      </c>
      <c r="G424" t="s">
        <v>191</v>
      </c>
      <c r="H424" t="str">
        <f t="shared" si="37"/>
        <v>Delhi Capitals</v>
      </c>
      <c r="I424" t="s">
        <v>205</v>
      </c>
      <c r="J424" t="str">
        <f t="shared" si="38"/>
        <v>M.Chinnaswamy Stadium</v>
      </c>
      <c r="K424" t="s">
        <v>191</v>
      </c>
      <c r="L424" t="str">
        <f t="shared" si="39"/>
        <v>Delhi Capitals</v>
      </c>
      <c r="M424" t="s">
        <v>28</v>
      </c>
      <c r="N424" t="s">
        <v>22</v>
      </c>
      <c r="O424" t="s">
        <v>191</v>
      </c>
      <c r="P424" t="str">
        <f t="shared" si="40"/>
        <v>Delhi Daredevils</v>
      </c>
      <c r="Q424" t="str">
        <f>IF(Table1[[#This Row],[TossWinner]]=Table1[[#This Row],[WinningTeam]],"Yes","No")</f>
        <v>Yes</v>
      </c>
      <c r="R424" t="s">
        <v>23</v>
      </c>
      <c r="S424">
        <v>7</v>
      </c>
      <c r="T424" t="str">
        <f t="shared" si="41"/>
        <v>Won By 7 Wickets</v>
      </c>
      <c r="U424" t="s">
        <v>24</v>
      </c>
      <c r="V424" t="s">
        <v>53</v>
      </c>
      <c r="W424">
        <f>IF(Table1[[#This Row],[WonBy]]="Wickets",Table1[[#This Row],[Margin]],0)</f>
        <v>7</v>
      </c>
    </row>
    <row r="425" spans="1:23" x14ac:dyDescent="0.25">
      <c r="A425">
        <v>980919</v>
      </c>
      <c r="B425" t="s">
        <v>165</v>
      </c>
      <c r="C425" s="1">
        <v>42477</v>
      </c>
      <c r="D425">
        <v>2016</v>
      </c>
      <c r="E425" t="s">
        <v>147</v>
      </c>
      <c r="F425" t="str">
        <f t="shared" si="36"/>
        <v>Punjab Kings</v>
      </c>
      <c r="G425" t="s">
        <v>235</v>
      </c>
      <c r="H425" t="str">
        <f t="shared" si="37"/>
        <v>Rising Pune Supergiants</v>
      </c>
      <c r="I425" t="s">
        <v>213</v>
      </c>
      <c r="J425" t="str">
        <f t="shared" si="38"/>
        <v>Punjab Cricket Association IS Bindra Stadium, Mohali</v>
      </c>
      <c r="K425" t="s">
        <v>235</v>
      </c>
      <c r="L425" t="str">
        <f t="shared" si="39"/>
        <v>Rising Pune Supergiants</v>
      </c>
      <c r="M425" t="s">
        <v>21</v>
      </c>
      <c r="N425" t="s">
        <v>22</v>
      </c>
      <c r="O425" t="s">
        <v>147</v>
      </c>
      <c r="P425" t="str">
        <f t="shared" si="40"/>
        <v>Kings XI Punjab</v>
      </c>
      <c r="Q425" t="str">
        <f>IF(Table1[[#This Row],[TossWinner]]=Table1[[#This Row],[WinningTeam]],"Yes","No")</f>
        <v>No</v>
      </c>
      <c r="R425" t="s">
        <v>23</v>
      </c>
      <c r="S425">
        <v>6</v>
      </c>
      <c r="T425" t="str">
        <f t="shared" si="41"/>
        <v>Won By 6 Wickets</v>
      </c>
      <c r="U425" t="s">
        <v>24</v>
      </c>
      <c r="V425" t="s">
        <v>243</v>
      </c>
      <c r="W425">
        <f>IF(Table1[[#This Row],[WonBy]]="Wickets",Table1[[#This Row],[Margin]],0)</f>
        <v>6</v>
      </c>
    </row>
    <row r="426" spans="1:23" x14ac:dyDescent="0.25">
      <c r="A426">
        <v>980917</v>
      </c>
      <c r="B426" t="s">
        <v>38</v>
      </c>
      <c r="C426" s="1">
        <v>42476</v>
      </c>
      <c r="D426">
        <v>2016</v>
      </c>
      <c r="E426" t="s">
        <v>44</v>
      </c>
      <c r="F426" t="str">
        <f t="shared" si="36"/>
        <v>Mumbai Indians</v>
      </c>
      <c r="G426" t="s">
        <v>210</v>
      </c>
      <c r="H426" t="str">
        <f t="shared" si="37"/>
        <v>Gujarat Titans</v>
      </c>
      <c r="I426" t="s">
        <v>167</v>
      </c>
      <c r="J426" t="str">
        <f t="shared" si="38"/>
        <v>Wankhede Stadium, Mumbai</v>
      </c>
      <c r="K426" t="s">
        <v>210</v>
      </c>
      <c r="L426" t="str">
        <f t="shared" si="39"/>
        <v>Gujarat Titans</v>
      </c>
      <c r="M426" t="s">
        <v>28</v>
      </c>
      <c r="N426" t="s">
        <v>22</v>
      </c>
      <c r="O426" t="s">
        <v>210</v>
      </c>
      <c r="P426" t="str">
        <f t="shared" si="40"/>
        <v>Gujarat Lions</v>
      </c>
      <c r="Q426" t="str">
        <f>IF(Table1[[#This Row],[TossWinner]]=Table1[[#This Row],[WinningTeam]],"Yes","No")</f>
        <v>Yes</v>
      </c>
      <c r="R426" t="s">
        <v>23</v>
      </c>
      <c r="S426">
        <v>3</v>
      </c>
      <c r="T426" t="str">
        <f t="shared" si="41"/>
        <v>Won By 3 Wickets</v>
      </c>
      <c r="U426" t="s">
        <v>24</v>
      </c>
      <c r="V426" t="s">
        <v>244</v>
      </c>
      <c r="W426">
        <f>IF(Table1[[#This Row],[WonBy]]="Wickets",Table1[[#This Row],[Margin]],0)</f>
        <v>3</v>
      </c>
    </row>
    <row r="427" spans="1:23" x14ac:dyDescent="0.25">
      <c r="A427">
        <v>980915</v>
      </c>
      <c r="B427" t="s">
        <v>158</v>
      </c>
      <c r="C427" s="1">
        <v>42476</v>
      </c>
      <c r="D427">
        <v>2016</v>
      </c>
      <c r="E427" t="s">
        <v>39</v>
      </c>
      <c r="F427" t="str">
        <f t="shared" si="36"/>
        <v>Sunrisers Hyderabad</v>
      </c>
      <c r="G427" t="s">
        <v>51</v>
      </c>
      <c r="H427" t="str">
        <f t="shared" si="37"/>
        <v>Kolkata Knight Riders</v>
      </c>
      <c r="I427" t="s">
        <v>203</v>
      </c>
      <c r="J427" t="str">
        <f t="shared" si="38"/>
        <v>Rajiv Gandhi International Stadium, Uppal</v>
      </c>
      <c r="K427" t="s">
        <v>39</v>
      </c>
      <c r="L427" t="str">
        <f t="shared" si="39"/>
        <v>Sunrisers Hyderabad</v>
      </c>
      <c r="M427" t="s">
        <v>21</v>
      </c>
      <c r="N427" t="s">
        <v>22</v>
      </c>
      <c r="O427" t="s">
        <v>51</v>
      </c>
      <c r="P427" t="str">
        <f t="shared" si="40"/>
        <v>Kolkata Knight Riders</v>
      </c>
      <c r="Q427" t="str">
        <f>IF(Table1[[#This Row],[TossWinner]]=Table1[[#This Row],[WinningTeam]],"Yes","No")</f>
        <v>No</v>
      </c>
      <c r="R427" t="s">
        <v>23</v>
      </c>
      <c r="S427">
        <v>8</v>
      </c>
      <c r="T427" t="str">
        <f t="shared" si="41"/>
        <v>Won By 8 Wickets</v>
      </c>
      <c r="U427" t="s">
        <v>24</v>
      </c>
      <c r="V427" t="s">
        <v>219</v>
      </c>
      <c r="W427">
        <f>IF(Table1[[#This Row],[WonBy]]="Wickets",Table1[[#This Row],[Margin]],0)</f>
        <v>8</v>
      </c>
    </row>
    <row r="428" spans="1:23" x14ac:dyDescent="0.25">
      <c r="A428">
        <v>980913</v>
      </c>
      <c r="B428" t="s">
        <v>127</v>
      </c>
      <c r="C428" s="1">
        <v>42475</v>
      </c>
      <c r="D428">
        <v>2016</v>
      </c>
      <c r="E428" t="s">
        <v>191</v>
      </c>
      <c r="F428" t="str">
        <f t="shared" si="36"/>
        <v>Delhi Capitals</v>
      </c>
      <c r="G428" t="s">
        <v>147</v>
      </c>
      <c r="H428" t="str">
        <f t="shared" si="37"/>
        <v>Punjab Kings</v>
      </c>
      <c r="I428" t="s">
        <v>208</v>
      </c>
      <c r="J428" t="str">
        <f t="shared" si="38"/>
        <v>Feroz Shah Kotla</v>
      </c>
      <c r="K428" t="s">
        <v>191</v>
      </c>
      <c r="L428" t="str">
        <f t="shared" si="39"/>
        <v>Delhi Capitals</v>
      </c>
      <c r="M428" t="s">
        <v>28</v>
      </c>
      <c r="N428" t="s">
        <v>22</v>
      </c>
      <c r="O428" t="s">
        <v>191</v>
      </c>
      <c r="P428" t="str">
        <f t="shared" si="40"/>
        <v>Delhi Daredevils</v>
      </c>
      <c r="Q428" t="str">
        <f>IF(Table1[[#This Row],[TossWinner]]=Table1[[#This Row],[WinningTeam]],"Yes","No")</f>
        <v>Yes</v>
      </c>
      <c r="R428" t="s">
        <v>23</v>
      </c>
      <c r="S428">
        <v>8</v>
      </c>
      <c r="T428" t="str">
        <f t="shared" si="41"/>
        <v>Won By 8 Wickets</v>
      </c>
      <c r="U428" t="s">
        <v>24</v>
      </c>
      <c r="V428" t="s">
        <v>137</v>
      </c>
      <c r="W428">
        <f>IF(Table1[[#This Row],[WonBy]]="Wickets",Table1[[#This Row],[Margin]],0)</f>
        <v>8</v>
      </c>
    </row>
    <row r="429" spans="1:23" x14ac:dyDescent="0.25">
      <c r="A429">
        <v>980911</v>
      </c>
      <c r="B429" t="s">
        <v>217</v>
      </c>
      <c r="C429" s="1">
        <v>42474</v>
      </c>
      <c r="D429">
        <v>2016</v>
      </c>
      <c r="E429" t="s">
        <v>210</v>
      </c>
      <c r="F429" t="str">
        <f t="shared" si="36"/>
        <v>Gujarat Titans</v>
      </c>
      <c r="G429" t="s">
        <v>235</v>
      </c>
      <c r="H429" t="str">
        <f t="shared" si="37"/>
        <v>Rising Pune Supergiants</v>
      </c>
      <c r="I429" t="s">
        <v>218</v>
      </c>
      <c r="J429" t="str">
        <f t="shared" si="38"/>
        <v>Saurashtra Cricket Association Stadium</v>
      </c>
      <c r="K429" t="s">
        <v>235</v>
      </c>
      <c r="L429" t="str">
        <f t="shared" si="39"/>
        <v>Rising Pune Supergiants</v>
      </c>
      <c r="M429" t="s">
        <v>21</v>
      </c>
      <c r="N429" t="s">
        <v>22</v>
      </c>
      <c r="O429" t="s">
        <v>210</v>
      </c>
      <c r="P429" t="str">
        <f t="shared" si="40"/>
        <v>Gujarat Lions</v>
      </c>
      <c r="Q429" t="str">
        <f>IF(Table1[[#This Row],[TossWinner]]=Table1[[#This Row],[WinningTeam]],"Yes","No")</f>
        <v>No</v>
      </c>
      <c r="R429" t="s">
        <v>23</v>
      </c>
      <c r="S429">
        <v>7</v>
      </c>
      <c r="T429" t="str">
        <f t="shared" si="41"/>
        <v>Won By 7 Wickets</v>
      </c>
      <c r="U429" t="s">
        <v>24</v>
      </c>
      <c r="V429" t="s">
        <v>244</v>
      </c>
      <c r="W429">
        <f>IF(Table1[[#This Row],[WonBy]]="Wickets",Table1[[#This Row],[Margin]],0)</f>
        <v>7</v>
      </c>
    </row>
    <row r="430" spans="1:23" x14ac:dyDescent="0.25">
      <c r="A430">
        <v>980909</v>
      </c>
      <c r="B430" t="s">
        <v>30</v>
      </c>
      <c r="C430" s="1">
        <v>42473</v>
      </c>
      <c r="D430">
        <v>2016</v>
      </c>
      <c r="E430" t="s">
        <v>51</v>
      </c>
      <c r="F430" t="str">
        <f t="shared" si="36"/>
        <v>Kolkata Knight Riders</v>
      </c>
      <c r="G430" t="s">
        <v>44</v>
      </c>
      <c r="H430" t="str">
        <f t="shared" si="37"/>
        <v>Mumbai Indians</v>
      </c>
      <c r="I430" t="s">
        <v>174</v>
      </c>
      <c r="J430" t="str">
        <f t="shared" si="38"/>
        <v>Eden Gardens, Kolkata</v>
      </c>
      <c r="K430" t="s">
        <v>44</v>
      </c>
      <c r="L430" t="str">
        <f t="shared" si="39"/>
        <v>Mumbai Indians</v>
      </c>
      <c r="M430" t="s">
        <v>28</v>
      </c>
      <c r="N430" t="s">
        <v>22</v>
      </c>
      <c r="O430" t="s">
        <v>44</v>
      </c>
      <c r="P430" t="str">
        <f t="shared" si="40"/>
        <v>Mumbai Indians</v>
      </c>
      <c r="Q430" t="str">
        <f>IF(Table1[[#This Row],[TossWinner]]=Table1[[#This Row],[WinningTeam]],"Yes","No")</f>
        <v>Yes</v>
      </c>
      <c r="R430" t="s">
        <v>23</v>
      </c>
      <c r="S430">
        <v>6</v>
      </c>
      <c r="T430" t="str">
        <f t="shared" si="41"/>
        <v>Won By 6 Wickets</v>
      </c>
      <c r="U430" t="s">
        <v>24</v>
      </c>
      <c r="V430" t="s">
        <v>156</v>
      </c>
      <c r="W430">
        <f>IF(Table1[[#This Row],[WonBy]]="Wickets",Table1[[#This Row],[Margin]],0)</f>
        <v>6</v>
      </c>
    </row>
    <row r="431" spans="1:23" x14ac:dyDescent="0.25">
      <c r="A431">
        <v>980907</v>
      </c>
      <c r="B431" t="s">
        <v>204</v>
      </c>
      <c r="C431" s="1">
        <v>42472</v>
      </c>
      <c r="D431">
        <v>2016</v>
      </c>
      <c r="E431" t="s">
        <v>27</v>
      </c>
      <c r="F431" t="str">
        <f t="shared" si="36"/>
        <v>Royal Challengers Bangalore</v>
      </c>
      <c r="G431" t="s">
        <v>39</v>
      </c>
      <c r="H431" t="str">
        <f t="shared" si="37"/>
        <v>Sunrisers Hyderabad</v>
      </c>
      <c r="I431" t="s">
        <v>205</v>
      </c>
      <c r="J431" t="str">
        <f t="shared" si="38"/>
        <v>M.Chinnaswamy Stadium</v>
      </c>
      <c r="K431" t="s">
        <v>39</v>
      </c>
      <c r="L431" t="str">
        <f t="shared" si="39"/>
        <v>Sunrisers Hyderabad</v>
      </c>
      <c r="M431" t="s">
        <v>28</v>
      </c>
      <c r="N431" t="s">
        <v>22</v>
      </c>
      <c r="O431" t="s">
        <v>27</v>
      </c>
      <c r="P431" t="str">
        <f t="shared" si="40"/>
        <v>Royal Challengers Bangalore</v>
      </c>
      <c r="Q431" t="str">
        <f>IF(Table1[[#This Row],[TossWinner]]=Table1[[#This Row],[WinningTeam]],"Yes","No")</f>
        <v>No</v>
      </c>
      <c r="R431" t="s">
        <v>34</v>
      </c>
      <c r="S431">
        <v>45</v>
      </c>
      <c r="T431" t="str">
        <f t="shared" si="41"/>
        <v>Won By 45 Runs</v>
      </c>
      <c r="U431" t="s">
        <v>24</v>
      </c>
      <c r="V431" t="s">
        <v>130</v>
      </c>
      <c r="W431">
        <f>IF(Table1[[#This Row],[WonBy]]="Wickets",Table1[[#This Row],[Margin]],0)</f>
        <v>0</v>
      </c>
    </row>
    <row r="432" spans="1:23" x14ac:dyDescent="0.25">
      <c r="A432">
        <v>980905</v>
      </c>
      <c r="B432" t="s">
        <v>165</v>
      </c>
      <c r="C432" s="1">
        <v>42471</v>
      </c>
      <c r="D432">
        <v>2016</v>
      </c>
      <c r="E432" t="s">
        <v>147</v>
      </c>
      <c r="F432" t="str">
        <f t="shared" si="36"/>
        <v>Punjab Kings</v>
      </c>
      <c r="G432" t="s">
        <v>210</v>
      </c>
      <c r="H432" t="str">
        <f t="shared" si="37"/>
        <v>Gujarat Titans</v>
      </c>
      <c r="I432" t="s">
        <v>213</v>
      </c>
      <c r="J432" t="str">
        <f t="shared" si="38"/>
        <v>Punjab Cricket Association IS Bindra Stadium, Mohali</v>
      </c>
      <c r="K432" t="s">
        <v>210</v>
      </c>
      <c r="L432" t="str">
        <f t="shared" si="39"/>
        <v>Gujarat Titans</v>
      </c>
      <c r="M432" t="s">
        <v>28</v>
      </c>
      <c r="N432" t="s">
        <v>22</v>
      </c>
      <c r="O432" t="s">
        <v>210</v>
      </c>
      <c r="P432" t="str">
        <f t="shared" si="40"/>
        <v>Gujarat Lions</v>
      </c>
      <c r="Q432" t="str">
        <f>IF(Table1[[#This Row],[TossWinner]]=Table1[[#This Row],[WinningTeam]],"Yes","No")</f>
        <v>Yes</v>
      </c>
      <c r="R432" t="s">
        <v>23</v>
      </c>
      <c r="S432">
        <v>5</v>
      </c>
      <c r="T432" t="str">
        <f t="shared" si="41"/>
        <v>Won By 5 Wickets</v>
      </c>
      <c r="U432" t="s">
        <v>24</v>
      </c>
      <c r="V432" t="s">
        <v>244</v>
      </c>
      <c r="W432">
        <f>IF(Table1[[#This Row],[WonBy]]="Wickets",Table1[[#This Row],[Margin]],0)</f>
        <v>5</v>
      </c>
    </row>
    <row r="433" spans="1:23" x14ac:dyDescent="0.25">
      <c r="A433">
        <v>980903</v>
      </c>
      <c r="B433" t="s">
        <v>30</v>
      </c>
      <c r="C433" s="1">
        <v>42470</v>
      </c>
      <c r="D433">
        <v>2016</v>
      </c>
      <c r="E433" t="s">
        <v>51</v>
      </c>
      <c r="F433" t="str">
        <f t="shared" si="36"/>
        <v>Kolkata Knight Riders</v>
      </c>
      <c r="G433" t="s">
        <v>191</v>
      </c>
      <c r="H433" t="str">
        <f t="shared" si="37"/>
        <v>Delhi Capitals</v>
      </c>
      <c r="I433" t="s">
        <v>174</v>
      </c>
      <c r="J433" t="str">
        <f t="shared" si="38"/>
        <v>Eden Gardens, Kolkata</v>
      </c>
      <c r="K433" t="s">
        <v>51</v>
      </c>
      <c r="L433" t="str">
        <f t="shared" si="39"/>
        <v>Kolkata Knight Riders</v>
      </c>
      <c r="M433" t="s">
        <v>28</v>
      </c>
      <c r="N433" t="s">
        <v>22</v>
      </c>
      <c r="O433" t="s">
        <v>51</v>
      </c>
      <c r="P433" t="str">
        <f t="shared" si="40"/>
        <v>Kolkata Knight Riders</v>
      </c>
      <c r="Q433" t="str">
        <f>IF(Table1[[#This Row],[TossWinner]]=Table1[[#This Row],[WinningTeam]],"Yes","No")</f>
        <v>Yes</v>
      </c>
      <c r="R433" t="s">
        <v>23</v>
      </c>
      <c r="S433">
        <v>9</v>
      </c>
      <c r="T433" t="str">
        <f t="shared" si="41"/>
        <v>Won By 9 Wickets</v>
      </c>
      <c r="U433" t="s">
        <v>24</v>
      </c>
      <c r="V433" t="s">
        <v>60</v>
      </c>
      <c r="W433">
        <f>IF(Table1[[#This Row],[WonBy]]="Wickets",Table1[[#This Row],[Margin]],0)</f>
        <v>9</v>
      </c>
    </row>
    <row r="434" spans="1:23" x14ac:dyDescent="0.25">
      <c r="A434">
        <v>980901</v>
      </c>
      <c r="B434" t="s">
        <v>38</v>
      </c>
      <c r="C434" s="1">
        <v>42469</v>
      </c>
      <c r="D434">
        <v>2016</v>
      </c>
      <c r="E434" t="s">
        <v>44</v>
      </c>
      <c r="F434" t="str">
        <f t="shared" si="36"/>
        <v>Mumbai Indians</v>
      </c>
      <c r="G434" t="s">
        <v>235</v>
      </c>
      <c r="H434" t="str">
        <f t="shared" si="37"/>
        <v>Rising Pune Supergiants</v>
      </c>
      <c r="I434" t="s">
        <v>167</v>
      </c>
      <c r="J434" t="str">
        <f t="shared" si="38"/>
        <v>Wankhede Stadium, Mumbai</v>
      </c>
      <c r="K434" t="s">
        <v>44</v>
      </c>
      <c r="L434" t="str">
        <f t="shared" si="39"/>
        <v>Mumbai Indians</v>
      </c>
      <c r="M434" t="s">
        <v>21</v>
      </c>
      <c r="N434" t="s">
        <v>22</v>
      </c>
      <c r="O434" t="s">
        <v>235</v>
      </c>
      <c r="P434" t="str">
        <f t="shared" si="40"/>
        <v>Rising Pune Supergiants</v>
      </c>
      <c r="Q434" t="str">
        <f>IF(Table1[[#This Row],[TossWinner]]=Table1[[#This Row],[WinningTeam]],"Yes","No")</f>
        <v>No</v>
      </c>
      <c r="R434" t="s">
        <v>23</v>
      </c>
      <c r="S434">
        <v>9</v>
      </c>
      <c r="T434" t="str">
        <f t="shared" si="41"/>
        <v>Won By 9 Wickets</v>
      </c>
      <c r="U434" t="s">
        <v>24</v>
      </c>
      <c r="V434" t="s">
        <v>240</v>
      </c>
      <c r="W434">
        <f>IF(Table1[[#This Row],[WonBy]]="Wickets",Table1[[#This Row],[Margin]],0)</f>
        <v>9</v>
      </c>
    </row>
    <row r="435" spans="1:23" x14ac:dyDescent="0.25">
      <c r="A435">
        <v>829823</v>
      </c>
      <c r="B435" t="s">
        <v>30</v>
      </c>
      <c r="C435" s="1">
        <v>42148</v>
      </c>
      <c r="D435">
        <v>2015</v>
      </c>
      <c r="E435" t="s">
        <v>44</v>
      </c>
      <c r="F435" t="str">
        <f t="shared" si="36"/>
        <v>Mumbai Indians</v>
      </c>
      <c r="G435" t="s">
        <v>46</v>
      </c>
      <c r="H435" t="str">
        <f t="shared" si="37"/>
        <v>Chennai Super Kings</v>
      </c>
      <c r="I435" t="s">
        <v>174</v>
      </c>
      <c r="J435" t="str">
        <f t="shared" si="38"/>
        <v>Eden Gardens, Kolkata</v>
      </c>
      <c r="K435" t="s">
        <v>46</v>
      </c>
      <c r="L435" t="str">
        <f t="shared" si="39"/>
        <v>Chennai Super Kings</v>
      </c>
      <c r="M435" t="s">
        <v>28</v>
      </c>
      <c r="N435" t="s">
        <v>22</v>
      </c>
      <c r="O435" t="s">
        <v>44</v>
      </c>
      <c r="P435" t="str">
        <f t="shared" si="40"/>
        <v>Mumbai Indians</v>
      </c>
      <c r="Q435" t="str">
        <f>IF(Table1[[#This Row],[TossWinner]]=Table1[[#This Row],[WinningTeam]],"Yes","No")</f>
        <v>No</v>
      </c>
      <c r="R435" t="s">
        <v>34</v>
      </c>
      <c r="S435">
        <v>41</v>
      </c>
      <c r="T435" t="str">
        <f t="shared" si="41"/>
        <v>Won By 41 Runs</v>
      </c>
      <c r="U435" t="s">
        <v>24</v>
      </c>
      <c r="V435" t="s">
        <v>156</v>
      </c>
      <c r="W435">
        <f>IF(Table1[[#This Row],[WonBy]]="Wickets",Table1[[#This Row],[Margin]],0)</f>
        <v>0</v>
      </c>
    </row>
    <row r="436" spans="1:23" x14ac:dyDescent="0.25">
      <c r="A436">
        <v>829821</v>
      </c>
      <c r="B436" t="s">
        <v>245</v>
      </c>
      <c r="C436" s="1">
        <v>42146</v>
      </c>
      <c r="D436">
        <v>2015</v>
      </c>
      <c r="E436" t="s">
        <v>46</v>
      </c>
      <c r="F436" t="str">
        <f t="shared" si="36"/>
        <v>Chennai Super Kings</v>
      </c>
      <c r="G436" t="s">
        <v>27</v>
      </c>
      <c r="H436" t="str">
        <f t="shared" si="37"/>
        <v>Royal Challengers Bangalore</v>
      </c>
      <c r="I436" t="s">
        <v>246</v>
      </c>
      <c r="J436" t="str">
        <f t="shared" si="38"/>
        <v>JSCA International Stadium Complex</v>
      </c>
      <c r="K436" t="s">
        <v>46</v>
      </c>
      <c r="L436" t="str">
        <f t="shared" si="39"/>
        <v>Chennai Super Kings</v>
      </c>
      <c r="M436" t="s">
        <v>28</v>
      </c>
      <c r="N436" t="s">
        <v>22</v>
      </c>
      <c r="O436" t="s">
        <v>46</v>
      </c>
      <c r="P436" t="str">
        <f t="shared" si="40"/>
        <v>Chennai Super Kings</v>
      </c>
      <c r="Q436" t="str">
        <f>IF(Table1[[#This Row],[TossWinner]]=Table1[[#This Row],[WinningTeam]],"Yes","No")</f>
        <v>Yes</v>
      </c>
      <c r="R436" t="s">
        <v>23</v>
      </c>
      <c r="S436">
        <v>3</v>
      </c>
      <c r="T436" t="str">
        <f t="shared" si="41"/>
        <v>Won By 3 Wickets</v>
      </c>
      <c r="U436" t="s">
        <v>24</v>
      </c>
      <c r="V436" t="s">
        <v>239</v>
      </c>
      <c r="W436">
        <f>IF(Table1[[#This Row],[WonBy]]="Wickets",Table1[[#This Row],[Margin]],0)</f>
        <v>3</v>
      </c>
    </row>
    <row r="437" spans="1:23" x14ac:dyDescent="0.25">
      <c r="A437">
        <v>829819</v>
      </c>
      <c r="B437" t="s">
        <v>58</v>
      </c>
      <c r="C437" s="1">
        <v>42144</v>
      </c>
      <c r="D437">
        <v>2015</v>
      </c>
      <c r="E437" t="s">
        <v>27</v>
      </c>
      <c r="F437" t="str">
        <f t="shared" si="36"/>
        <v>Royal Challengers Bangalore</v>
      </c>
      <c r="G437" t="s">
        <v>18</v>
      </c>
      <c r="H437" t="str">
        <f t="shared" si="37"/>
        <v>Rajasthan Royals</v>
      </c>
      <c r="I437" t="s">
        <v>189</v>
      </c>
      <c r="J437" t="str">
        <f t="shared" si="38"/>
        <v>Maharashtra Cricket Association Stadium, Pune</v>
      </c>
      <c r="K437" t="s">
        <v>27</v>
      </c>
      <c r="L437" t="str">
        <f t="shared" si="39"/>
        <v>Royal Challengers Bangalore</v>
      </c>
      <c r="M437" t="s">
        <v>21</v>
      </c>
      <c r="N437" t="s">
        <v>22</v>
      </c>
      <c r="O437" t="s">
        <v>27</v>
      </c>
      <c r="P437" t="str">
        <f t="shared" si="40"/>
        <v>Royal Challengers Bangalore</v>
      </c>
      <c r="Q437" t="str">
        <f>IF(Table1[[#This Row],[TossWinner]]=Table1[[#This Row],[WinningTeam]],"Yes","No")</f>
        <v>Yes</v>
      </c>
      <c r="R437" t="s">
        <v>34</v>
      </c>
      <c r="S437">
        <v>71</v>
      </c>
      <c r="T437" t="str">
        <f t="shared" si="41"/>
        <v>Won By 71 Runs</v>
      </c>
      <c r="U437" t="s">
        <v>24</v>
      </c>
      <c r="V437" t="s">
        <v>130</v>
      </c>
      <c r="W437">
        <f>IF(Table1[[#This Row],[WonBy]]="Wickets",Table1[[#This Row],[Margin]],0)</f>
        <v>0</v>
      </c>
    </row>
    <row r="438" spans="1:23" x14ac:dyDescent="0.25">
      <c r="A438">
        <v>829817</v>
      </c>
      <c r="B438" t="s">
        <v>38</v>
      </c>
      <c r="C438" s="1">
        <v>42143</v>
      </c>
      <c r="D438">
        <v>2015</v>
      </c>
      <c r="E438" t="s">
        <v>46</v>
      </c>
      <c r="F438" t="str">
        <f t="shared" si="36"/>
        <v>Chennai Super Kings</v>
      </c>
      <c r="G438" t="s">
        <v>44</v>
      </c>
      <c r="H438" t="str">
        <f t="shared" si="37"/>
        <v>Mumbai Indians</v>
      </c>
      <c r="I438" t="s">
        <v>167</v>
      </c>
      <c r="J438" t="str">
        <f t="shared" si="38"/>
        <v>Wankhede Stadium, Mumbai</v>
      </c>
      <c r="K438" t="s">
        <v>44</v>
      </c>
      <c r="L438" t="str">
        <f t="shared" si="39"/>
        <v>Mumbai Indians</v>
      </c>
      <c r="M438" t="s">
        <v>21</v>
      </c>
      <c r="N438" t="s">
        <v>22</v>
      </c>
      <c r="O438" t="s">
        <v>44</v>
      </c>
      <c r="P438" t="str">
        <f t="shared" si="40"/>
        <v>Mumbai Indians</v>
      </c>
      <c r="Q438" t="str">
        <f>IF(Table1[[#This Row],[TossWinner]]=Table1[[#This Row],[WinningTeam]],"Yes","No")</f>
        <v>Yes</v>
      </c>
      <c r="R438" t="s">
        <v>34</v>
      </c>
      <c r="S438">
        <v>25</v>
      </c>
      <c r="T438" t="str">
        <f t="shared" si="41"/>
        <v>Won By 25 Runs</v>
      </c>
      <c r="U438" t="s">
        <v>24</v>
      </c>
      <c r="V438" t="s">
        <v>118</v>
      </c>
      <c r="W438">
        <f>IF(Table1[[#This Row],[WonBy]]="Wickets",Table1[[#This Row],[Margin]],0)</f>
        <v>0</v>
      </c>
    </row>
    <row r="439" spans="1:23" x14ac:dyDescent="0.25">
      <c r="A439">
        <v>829813</v>
      </c>
      <c r="B439" t="s">
        <v>204</v>
      </c>
      <c r="C439" s="1">
        <v>42141</v>
      </c>
      <c r="D439">
        <v>2015</v>
      </c>
      <c r="E439" t="s">
        <v>27</v>
      </c>
      <c r="F439" t="str">
        <f t="shared" si="36"/>
        <v>Royal Challengers Bangalore</v>
      </c>
      <c r="G439" t="s">
        <v>191</v>
      </c>
      <c r="H439" t="str">
        <f t="shared" si="37"/>
        <v>Delhi Capitals</v>
      </c>
      <c r="I439" t="s">
        <v>205</v>
      </c>
      <c r="J439" t="str">
        <f t="shared" si="38"/>
        <v>M.Chinnaswamy Stadium</v>
      </c>
      <c r="K439" t="s">
        <v>27</v>
      </c>
      <c r="L439" t="str">
        <f t="shared" si="39"/>
        <v>Royal Challengers Bangalore</v>
      </c>
      <c r="M439" t="s">
        <v>28</v>
      </c>
      <c r="N439" t="s">
        <v>24</v>
      </c>
      <c r="O439" t="s">
        <v>24</v>
      </c>
      <c r="P439" t="str">
        <f t="shared" si="40"/>
        <v>NA</v>
      </c>
      <c r="Q439" t="str">
        <f>IF(Table1[[#This Row],[TossWinner]]=Table1[[#This Row],[WinningTeam]],"Yes","No")</f>
        <v>No</v>
      </c>
      <c r="R439" t="s">
        <v>173</v>
      </c>
      <c r="S439" t="s">
        <v>24</v>
      </c>
      <c r="T439" t="str">
        <f t="shared" si="41"/>
        <v>Won By NA NoResults</v>
      </c>
      <c r="U439" t="s">
        <v>24</v>
      </c>
      <c r="V439" t="s">
        <v>24</v>
      </c>
      <c r="W439">
        <f>IF(Table1[[#This Row],[WonBy]]="Wickets",Table1[[#This Row],[Margin]],0)</f>
        <v>0</v>
      </c>
    </row>
    <row r="440" spans="1:23" x14ac:dyDescent="0.25">
      <c r="A440">
        <v>829815</v>
      </c>
      <c r="B440" t="s">
        <v>158</v>
      </c>
      <c r="C440" s="1">
        <v>42141</v>
      </c>
      <c r="D440">
        <v>2015</v>
      </c>
      <c r="E440" t="s">
        <v>39</v>
      </c>
      <c r="F440" t="str">
        <f t="shared" si="36"/>
        <v>Sunrisers Hyderabad</v>
      </c>
      <c r="G440" t="s">
        <v>44</v>
      </c>
      <c r="H440" t="str">
        <f t="shared" si="37"/>
        <v>Mumbai Indians</v>
      </c>
      <c r="I440" t="s">
        <v>203</v>
      </c>
      <c r="J440" t="str">
        <f t="shared" si="38"/>
        <v>Rajiv Gandhi International Stadium, Uppal</v>
      </c>
      <c r="K440" t="s">
        <v>39</v>
      </c>
      <c r="L440" t="str">
        <f t="shared" si="39"/>
        <v>Sunrisers Hyderabad</v>
      </c>
      <c r="M440" t="s">
        <v>21</v>
      </c>
      <c r="N440" t="s">
        <v>22</v>
      </c>
      <c r="O440" t="s">
        <v>44</v>
      </c>
      <c r="P440" t="str">
        <f t="shared" si="40"/>
        <v>Mumbai Indians</v>
      </c>
      <c r="Q440" t="str">
        <f>IF(Table1[[#This Row],[TossWinner]]=Table1[[#This Row],[WinningTeam]],"Yes","No")</f>
        <v>No</v>
      </c>
      <c r="R440" t="s">
        <v>23</v>
      </c>
      <c r="S440">
        <v>9</v>
      </c>
      <c r="T440" t="str">
        <f t="shared" si="41"/>
        <v>Won By 9 Wickets</v>
      </c>
      <c r="U440" t="s">
        <v>24</v>
      </c>
      <c r="V440" t="s">
        <v>223</v>
      </c>
      <c r="W440">
        <f>IF(Table1[[#This Row],[WonBy]]="Wickets",Table1[[#This Row],[Margin]],0)</f>
        <v>9</v>
      </c>
    </row>
    <row r="441" spans="1:23" x14ac:dyDescent="0.25">
      <c r="A441">
        <v>829811</v>
      </c>
      <c r="B441" t="s">
        <v>38</v>
      </c>
      <c r="C441" s="1">
        <v>42140</v>
      </c>
      <c r="D441">
        <v>2015</v>
      </c>
      <c r="E441" t="s">
        <v>18</v>
      </c>
      <c r="F441" t="str">
        <f t="shared" si="36"/>
        <v>Rajasthan Royals</v>
      </c>
      <c r="G441" t="s">
        <v>51</v>
      </c>
      <c r="H441" t="str">
        <f t="shared" si="37"/>
        <v>Kolkata Knight Riders</v>
      </c>
      <c r="I441" t="s">
        <v>247</v>
      </c>
      <c r="J441" t="str">
        <f t="shared" si="38"/>
        <v>Brabourne Stadium, Mumbai</v>
      </c>
      <c r="K441" t="s">
        <v>18</v>
      </c>
      <c r="L441" t="str">
        <f t="shared" si="39"/>
        <v>Rajasthan Royals</v>
      </c>
      <c r="M441" t="s">
        <v>21</v>
      </c>
      <c r="N441" t="s">
        <v>22</v>
      </c>
      <c r="O441" t="s">
        <v>18</v>
      </c>
      <c r="P441" t="str">
        <f t="shared" si="40"/>
        <v>Rajasthan Royals</v>
      </c>
      <c r="Q441" t="str">
        <f>IF(Table1[[#This Row],[TossWinner]]=Table1[[#This Row],[WinningTeam]],"Yes","No")</f>
        <v>Yes</v>
      </c>
      <c r="R441" t="s">
        <v>34</v>
      </c>
      <c r="S441">
        <v>9</v>
      </c>
      <c r="T441" t="str">
        <f t="shared" si="41"/>
        <v>Won By 9 Runs</v>
      </c>
      <c r="U441" t="s">
        <v>24</v>
      </c>
      <c r="V441" t="s">
        <v>154</v>
      </c>
      <c r="W441">
        <f>IF(Table1[[#This Row],[WonBy]]="Wickets",Table1[[#This Row],[Margin]],0)</f>
        <v>0</v>
      </c>
    </row>
    <row r="442" spans="1:23" x14ac:dyDescent="0.25">
      <c r="A442">
        <v>829809</v>
      </c>
      <c r="B442" t="s">
        <v>165</v>
      </c>
      <c r="C442" s="1">
        <v>42140</v>
      </c>
      <c r="D442">
        <v>2015</v>
      </c>
      <c r="E442" t="s">
        <v>147</v>
      </c>
      <c r="F442" t="str">
        <f t="shared" si="36"/>
        <v>Punjab Kings</v>
      </c>
      <c r="G442" t="s">
        <v>46</v>
      </c>
      <c r="H442" t="str">
        <f t="shared" si="37"/>
        <v>Chennai Super Kings</v>
      </c>
      <c r="I442" t="s">
        <v>248</v>
      </c>
      <c r="J442" t="str">
        <f t="shared" si="38"/>
        <v>Punjab Cricket Association IS Bindra Stadium, Mohali</v>
      </c>
      <c r="K442" t="s">
        <v>147</v>
      </c>
      <c r="L442" t="str">
        <f t="shared" si="39"/>
        <v>Punjab Kings</v>
      </c>
      <c r="M442" t="s">
        <v>21</v>
      </c>
      <c r="N442" t="s">
        <v>22</v>
      </c>
      <c r="O442" t="s">
        <v>46</v>
      </c>
      <c r="P442" t="str">
        <f t="shared" si="40"/>
        <v>Chennai Super Kings</v>
      </c>
      <c r="Q442" t="str">
        <f>IF(Table1[[#This Row],[TossWinner]]=Table1[[#This Row],[WinningTeam]],"Yes","No")</f>
        <v>No</v>
      </c>
      <c r="R442" t="s">
        <v>23</v>
      </c>
      <c r="S442">
        <v>7</v>
      </c>
      <c r="T442" t="str">
        <f t="shared" si="41"/>
        <v>Won By 7 Wickets</v>
      </c>
      <c r="U442" t="s">
        <v>24</v>
      </c>
      <c r="V442" t="s">
        <v>249</v>
      </c>
      <c r="W442">
        <f>IF(Table1[[#This Row],[WonBy]]="Wickets",Table1[[#This Row],[Margin]],0)</f>
        <v>7</v>
      </c>
    </row>
    <row r="443" spans="1:23" x14ac:dyDescent="0.25">
      <c r="A443">
        <v>829807</v>
      </c>
      <c r="B443" t="s">
        <v>158</v>
      </c>
      <c r="C443" s="1">
        <v>42139</v>
      </c>
      <c r="D443">
        <v>2015</v>
      </c>
      <c r="E443" t="s">
        <v>39</v>
      </c>
      <c r="F443" t="str">
        <f t="shared" si="36"/>
        <v>Sunrisers Hyderabad</v>
      </c>
      <c r="G443" t="s">
        <v>27</v>
      </c>
      <c r="H443" t="str">
        <f t="shared" si="37"/>
        <v>Royal Challengers Bangalore</v>
      </c>
      <c r="I443" t="s">
        <v>203</v>
      </c>
      <c r="J443" t="str">
        <f t="shared" si="38"/>
        <v>Rajiv Gandhi International Stadium, Uppal</v>
      </c>
      <c r="K443" t="s">
        <v>39</v>
      </c>
      <c r="L443" t="str">
        <f t="shared" si="39"/>
        <v>Sunrisers Hyderabad</v>
      </c>
      <c r="M443" t="s">
        <v>21</v>
      </c>
      <c r="N443" t="s">
        <v>22</v>
      </c>
      <c r="O443" t="s">
        <v>27</v>
      </c>
      <c r="P443" t="str">
        <f t="shared" si="40"/>
        <v>Royal Challengers Bangalore</v>
      </c>
      <c r="Q443" t="str">
        <f>IF(Table1[[#This Row],[TossWinner]]=Table1[[#This Row],[WinningTeam]],"Yes","No")</f>
        <v>No</v>
      </c>
      <c r="R443" t="s">
        <v>23</v>
      </c>
      <c r="S443">
        <v>6</v>
      </c>
      <c r="T443" t="str">
        <f t="shared" si="41"/>
        <v>Won By 6 Wickets</v>
      </c>
      <c r="U443" t="s">
        <v>196</v>
      </c>
      <c r="V443" t="s">
        <v>49</v>
      </c>
      <c r="W443">
        <f>IF(Table1[[#This Row],[WonBy]]="Wickets",Table1[[#This Row],[Margin]],0)</f>
        <v>6</v>
      </c>
    </row>
    <row r="444" spans="1:23" x14ac:dyDescent="0.25">
      <c r="A444">
        <v>829805</v>
      </c>
      <c r="B444" t="s">
        <v>38</v>
      </c>
      <c r="C444" s="1">
        <v>42138</v>
      </c>
      <c r="D444">
        <v>2015</v>
      </c>
      <c r="E444" t="s">
        <v>44</v>
      </c>
      <c r="F444" t="str">
        <f t="shared" si="36"/>
        <v>Mumbai Indians</v>
      </c>
      <c r="G444" t="s">
        <v>51</v>
      </c>
      <c r="H444" t="str">
        <f t="shared" si="37"/>
        <v>Kolkata Knight Riders</v>
      </c>
      <c r="I444" t="s">
        <v>167</v>
      </c>
      <c r="J444" t="str">
        <f t="shared" si="38"/>
        <v>Wankhede Stadium, Mumbai</v>
      </c>
      <c r="K444" t="s">
        <v>51</v>
      </c>
      <c r="L444" t="str">
        <f t="shared" si="39"/>
        <v>Kolkata Knight Riders</v>
      </c>
      <c r="M444" t="s">
        <v>28</v>
      </c>
      <c r="N444" t="s">
        <v>22</v>
      </c>
      <c r="O444" t="s">
        <v>44</v>
      </c>
      <c r="P444" t="str">
        <f t="shared" si="40"/>
        <v>Mumbai Indians</v>
      </c>
      <c r="Q444" t="str">
        <f>IF(Table1[[#This Row],[TossWinner]]=Table1[[#This Row],[WinningTeam]],"Yes","No")</f>
        <v>No</v>
      </c>
      <c r="R444" t="s">
        <v>34</v>
      </c>
      <c r="S444">
        <v>5</v>
      </c>
      <c r="T444" t="str">
        <f t="shared" si="41"/>
        <v>Won By 5 Runs</v>
      </c>
      <c r="U444" t="s">
        <v>24</v>
      </c>
      <c r="V444" t="s">
        <v>25</v>
      </c>
      <c r="W444">
        <f>IF(Table1[[#This Row],[WonBy]]="Wickets",Table1[[#This Row],[Margin]],0)</f>
        <v>0</v>
      </c>
    </row>
    <row r="445" spans="1:23" x14ac:dyDescent="0.25">
      <c r="A445">
        <v>829803</v>
      </c>
      <c r="B445" t="s">
        <v>165</v>
      </c>
      <c r="C445" s="1">
        <v>42137</v>
      </c>
      <c r="D445">
        <v>2015</v>
      </c>
      <c r="E445" t="s">
        <v>147</v>
      </c>
      <c r="F445" t="str">
        <f t="shared" si="36"/>
        <v>Punjab Kings</v>
      </c>
      <c r="G445" t="s">
        <v>27</v>
      </c>
      <c r="H445" t="str">
        <f t="shared" si="37"/>
        <v>Royal Challengers Bangalore</v>
      </c>
      <c r="I445" t="s">
        <v>248</v>
      </c>
      <c r="J445" t="str">
        <f t="shared" si="38"/>
        <v>Punjab Cricket Association IS Bindra Stadium, Mohali</v>
      </c>
      <c r="K445" t="s">
        <v>27</v>
      </c>
      <c r="L445" t="str">
        <f t="shared" si="39"/>
        <v>Royal Challengers Bangalore</v>
      </c>
      <c r="M445" t="s">
        <v>28</v>
      </c>
      <c r="N445" t="s">
        <v>22</v>
      </c>
      <c r="O445" t="s">
        <v>147</v>
      </c>
      <c r="P445" t="str">
        <f t="shared" si="40"/>
        <v>Kings XI Punjab</v>
      </c>
      <c r="Q445" t="str">
        <f>IF(Table1[[#This Row],[TossWinner]]=Table1[[#This Row],[WinningTeam]],"Yes","No")</f>
        <v>No</v>
      </c>
      <c r="R445" t="s">
        <v>34</v>
      </c>
      <c r="S445">
        <v>22</v>
      </c>
      <c r="T445" t="str">
        <f t="shared" si="41"/>
        <v>Won By 22 Runs</v>
      </c>
      <c r="U445" t="s">
        <v>24</v>
      </c>
      <c r="V445" t="s">
        <v>115</v>
      </c>
      <c r="W445">
        <f>IF(Table1[[#This Row],[WonBy]]="Wickets",Table1[[#This Row],[Margin]],0)</f>
        <v>0</v>
      </c>
    </row>
    <row r="446" spans="1:23" x14ac:dyDescent="0.25">
      <c r="A446">
        <v>829801</v>
      </c>
      <c r="B446" t="s">
        <v>232</v>
      </c>
      <c r="C446" s="1">
        <v>42136</v>
      </c>
      <c r="D446">
        <v>2015</v>
      </c>
      <c r="E446" t="s">
        <v>191</v>
      </c>
      <c r="F446" t="str">
        <f t="shared" si="36"/>
        <v>Delhi Capitals</v>
      </c>
      <c r="G446" t="s">
        <v>46</v>
      </c>
      <c r="H446" t="str">
        <f t="shared" si="37"/>
        <v>Chennai Super Kings</v>
      </c>
      <c r="I446" t="s">
        <v>233</v>
      </c>
      <c r="J446" t="str">
        <f t="shared" si="38"/>
        <v>Shaheed Veer Narayan Singh International Stadium</v>
      </c>
      <c r="K446" t="s">
        <v>46</v>
      </c>
      <c r="L446" t="str">
        <f t="shared" si="39"/>
        <v>Chennai Super Kings</v>
      </c>
      <c r="M446" t="s">
        <v>21</v>
      </c>
      <c r="N446" t="s">
        <v>22</v>
      </c>
      <c r="O446" t="s">
        <v>191</v>
      </c>
      <c r="P446" t="str">
        <f t="shared" si="40"/>
        <v>Delhi Daredevils</v>
      </c>
      <c r="Q446" t="str">
        <f>IF(Table1[[#This Row],[TossWinner]]=Table1[[#This Row],[WinningTeam]],"Yes","No")</f>
        <v>No</v>
      </c>
      <c r="R446" t="s">
        <v>23</v>
      </c>
      <c r="S446">
        <v>6</v>
      </c>
      <c r="T446" t="str">
        <f t="shared" si="41"/>
        <v>Won By 6 Wickets</v>
      </c>
      <c r="U446" t="s">
        <v>24</v>
      </c>
      <c r="V446" t="s">
        <v>250</v>
      </c>
      <c r="W446">
        <f>IF(Table1[[#This Row],[WonBy]]="Wickets",Table1[[#This Row],[Margin]],0)</f>
        <v>6</v>
      </c>
    </row>
    <row r="447" spans="1:23" x14ac:dyDescent="0.25">
      <c r="A447">
        <v>829799</v>
      </c>
      <c r="B447" t="s">
        <v>158</v>
      </c>
      <c r="C447" s="1">
        <v>42135</v>
      </c>
      <c r="D447">
        <v>2015</v>
      </c>
      <c r="E447" t="s">
        <v>39</v>
      </c>
      <c r="F447" t="str">
        <f t="shared" si="36"/>
        <v>Sunrisers Hyderabad</v>
      </c>
      <c r="G447" t="s">
        <v>147</v>
      </c>
      <c r="H447" t="str">
        <f t="shared" si="37"/>
        <v>Punjab Kings</v>
      </c>
      <c r="I447" t="s">
        <v>203</v>
      </c>
      <c r="J447" t="str">
        <f t="shared" si="38"/>
        <v>Rajiv Gandhi International Stadium, Uppal</v>
      </c>
      <c r="K447" t="s">
        <v>39</v>
      </c>
      <c r="L447" t="str">
        <f t="shared" si="39"/>
        <v>Sunrisers Hyderabad</v>
      </c>
      <c r="M447" t="s">
        <v>21</v>
      </c>
      <c r="N447" t="s">
        <v>22</v>
      </c>
      <c r="O447" t="s">
        <v>39</v>
      </c>
      <c r="P447" t="str">
        <f t="shared" si="40"/>
        <v>Sunrisers Hyderabad</v>
      </c>
      <c r="Q447" t="str">
        <f>IF(Table1[[#This Row],[TossWinner]]=Table1[[#This Row],[WinningTeam]],"Yes","No")</f>
        <v>Yes</v>
      </c>
      <c r="R447" t="s">
        <v>34</v>
      </c>
      <c r="S447">
        <v>5</v>
      </c>
      <c r="T447" t="str">
        <f t="shared" si="41"/>
        <v>Won By 5 Runs</v>
      </c>
      <c r="U447" t="s">
        <v>24</v>
      </c>
      <c r="V447" t="s">
        <v>70</v>
      </c>
      <c r="W447">
        <f>IF(Table1[[#This Row],[WonBy]]="Wickets",Table1[[#This Row],[Margin]],0)</f>
        <v>0</v>
      </c>
    </row>
    <row r="448" spans="1:23" x14ac:dyDescent="0.25">
      <c r="A448">
        <v>829797</v>
      </c>
      <c r="B448" t="s">
        <v>132</v>
      </c>
      <c r="C448" s="1">
        <v>42134</v>
      </c>
      <c r="D448">
        <v>2015</v>
      </c>
      <c r="E448" t="s">
        <v>46</v>
      </c>
      <c r="F448" t="str">
        <f t="shared" si="36"/>
        <v>Chennai Super Kings</v>
      </c>
      <c r="G448" t="s">
        <v>18</v>
      </c>
      <c r="H448" t="str">
        <f t="shared" si="37"/>
        <v>Rajasthan Royals</v>
      </c>
      <c r="I448" t="s">
        <v>251</v>
      </c>
      <c r="J448" t="str">
        <f t="shared" si="38"/>
        <v>MA Chidambaram Stadium, Chepauk, Chennai</v>
      </c>
      <c r="K448" t="s">
        <v>46</v>
      </c>
      <c r="L448" t="str">
        <f t="shared" si="39"/>
        <v>Chennai Super Kings</v>
      </c>
      <c r="M448" t="s">
        <v>21</v>
      </c>
      <c r="N448" t="s">
        <v>22</v>
      </c>
      <c r="O448" t="s">
        <v>46</v>
      </c>
      <c r="P448" t="str">
        <f t="shared" si="40"/>
        <v>Chennai Super Kings</v>
      </c>
      <c r="Q448" t="str">
        <f>IF(Table1[[#This Row],[TossWinner]]=Table1[[#This Row],[WinningTeam]],"Yes","No")</f>
        <v>Yes</v>
      </c>
      <c r="R448" t="s">
        <v>34</v>
      </c>
      <c r="S448">
        <v>12</v>
      </c>
      <c r="T448" t="str">
        <f t="shared" si="41"/>
        <v>Won By 12 Runs</v>
      </c>
      <c r="U448" t="s">
        <v>24</v>
      </c>
      <c r="V448" t="s">
        <v>120</v>
      </c>
      <c r="W448">
        <f>IF(Table1[[#This Row],[WonBy]]="Wickets",Table1[[#This Row],[Margin]],0)</f>
        <v>0</v>
      </c>
    </row>
    <row r="449" spans="1:23" x14ac:dyDescent="0.25">
      <c r="A449">
        <v>829795</v>
      </c>
      <c r="B449" t="s">
        <v>38</v>
      </c>
      <c r="C449" s="1">
        <v>42134</v>
      </c>
      <c r="D449">
        <v>2015</v>
      </c>
      <c r="E449" t="s">
        <v>44</v>
      </c>
      <c r="F449" t="str">
        <f t="shared" si="36"/>
        <v>Mumbai Indians</v>
      </c>
      <c r="G449" t="s">
        <v>27</v>
      </c>
      <c r="H449" t="str">
        <f t="shared" si="37"/>
        <v>Royal Challengers Bangalore</v>
      </c>
      <c r="I449" t="s">
        <v>167</v>
      </c>
      <c r="J449" t="str">
        <f t="shared" si="38"/>
        <v>Wankhede Stadium, Mumbai</v>
      </c>
      <c r="K449" t="s">
        <v>27</v>
      </c>
      <c r="L449" t="str">
        <f t="shared" si="39"/>
        <v>Royal Challengers Bangalore</v>
      </c>
      <c r="M449" t="s">
        <v>21</v>
      </c>
      <c r="N449" t="s">
        <v>22</v>
      </c>
      <c r="O449" t="s">
        <v>27</v>
      </c>
      <c r="P449" t="str">
        <f t="shared" si="40"/>
        <v>Royal Challengers Bangalore</v>
      </c>
      <c r="Q449" t="str">
        <f>IF(Table1[[#This Row],[TossWinner]]=Table1[[#This Row],[WinningTeam]],"Yes","No")</f>
        <v>Yes</v>
      </c>
      <c r="R449" t="s">
        <v>34</v>
      </c>
      <c r="S449">
        <v>39</v>
      </c>
      <c r="T449" t="str">
        <f t="shared" si="41"/>
        <v>Won By 39 Runs</v>
      </c>
      <c r="U449" t="s">
        <v>24</v>
      </c>
      <c r="V449" t="s">
        <v>130</v>
      </c>
      <c r="W449">
        <f>IF(Table1[[#This Row],[WonBy]]="Wickets",Table1[[#This Row],[Margin]],0)</f>
        <v>0</v>
      </c>
    </row>
    <row r="450" spans="1:23" x14ac:dyDescent="0.25">
      <c r="A450">
        <v>829793</v>
      </c>
      <c r="B450" t="s">
        <v>232</v>
      </c>
      <c r="C450" s="1">
        <v>42133</v>
      </c>
      <c r="D450">
        <v>2015</v>
      </c>
      <c r="E450" t="s">
        <v>191</v>
      </c>
      <c r="F450" t="str">
        <f t="shared" ref="F450:F513" si="42">_xlfn.XLOOKUP(TRIM(E450), $AA$22:$AA$32,$AB$22:$AB$32, TRIM(E450))</f>
        <v>Delhi Capitals</v>
      </c>
      <c r="G450" t="s">
        <v>39</v>
      </c>
      <c r="H450" t="str">
        <f t="shared" ref="H450:H513" si="43">_xlfn.XLOOKUP(TRIM(G450), $AA$22:$AA$32,$AB$22:$AB$32, TRIM(G450))</f>
        <v>Sunrisers Hyderabad</v>
      </c>
      <c r="I450" t="s">
        <v>233</v>
      </c>
      <c r="J450" t="str">
        <f t="shared" ref="J450:J513" si="44">_xlfn.XLOOKUP(TRIM(I450), $Z$43:$Z$54,$AA$43:$AA$54, TRIM(I450))</f>
        <v>Shaheed Veer Narayan Singh International Stadium</v>
      </c>
      <c r="K450" t="s">
        <v>39</v>
      </c>
      <c r="L450" t="str">
        <f t="shared" ref="L450:L513" si="45">_xlfn.XLOOKUP(TRIM(K450), $AA$22:$AA$32,$AB$22:$AB$32, TRIM(K450))</f>
        <v>Sunrisers Hyderabad</v>
      </c>
      <c r="M450" t="s">
        <v>21</v>
      </c>
      <c r="N450" t="s">
        <v>22</v>
      </c>
      <c r="O450" t="s">
        <v>39</v>
      </c>
      <c r="P450" t="str">
        <f t="shared" ref="P450:P513" si="46">_xlfn.XLOOKUP(TRIM(O450), $Z$22:$Z$32,$AA$22:$AA$32, TRIM(O450))</f>
        <v>Sunrisers Hyderabad</v>
      </c>
      <c r="Q450" t="str">
        <f>IF(Table1[[#This Row],[TossWinner]]=Table1[[#This Row],[WinningTeam]],"Yes","No")</f>
        <v>Yes</v>
      </c>
      <c r="R450" t="s">
        <v>34</v>
      </c>
      <c r="S450">
        <v>6</v>
      </c>
      <c r="T450" t="str">
        <f t="shared" si="41"/>
        <v>Won By 6 Runs</v>
      </c>
      <c r="U450" t="s">
        <v>24</v>
      </c>
      <c r="V450" t="s">
        <v>231</v>
      </c>
      <c r="W450">
        <f>IF(Table1[[#This Row],[WonBy]]="Wickets",Table1[[#This Row],[Margin]],0)</f>
        <v>0</v>
      </c>
    </row>
    <row r="451" spans="1:23" x14ac:dyDescent="0.25">
      <c r="A451">
        <v>829791</v>
      </c>
      <c r="B451" t="s">
        <v>30</v>
      </c>
      <c r="C451" s="1">
        <v>42133</v>
      </c>
      <c r="D451">
        <v>2015</v>
      </c>
      <c r="E451" t="s">
        <v>51</v>
      </c>
      <c r="F451" t="str">
        <f t="shared" si="42"/>
        <v>Kolkata Knight Riders</v>
      </c>
      <c r="G451" t="s">
        <v>147</v>
      </c>
      <c r="H451" t="str">
        <f t="shared" si="43"/>
        <v>Punjab Kings</v>
      </c>
      <c r="I451" t="s">
        <v>174</v>
      </c>
      <c r="J451" t="str">
        <f t="shared" si="44"/>
        <v>Eden Gardens, Kolkata</v>
      </c>
      <c r="K451" t="s">
        <v>147</v>
      </c>
      <c r="L451" t="str">
        <f t="shared" si="45"/>
        <v>Punjab Kings</v>
      </c>
      <c r="M451" t="s">
        <v>21</v>
      </c>
      <c r="N451" t="s">
        <v>22</v>
      </c>
      <c r="O451" t="s">
        <v>51</v>
      </c>
      <c r="P451" t="str">
        <f t="shared" si="46"/>
        <v>Kolkata Knight Riders</v>
      </c>
      <c r="Q451" t="str">
        <f>IF(Table1[[#This Row],[TossWinner]]=Table1[[#This Row],[WinningTeam]],"Yes","No")</f>
        <v>No</v>
      </c>
      <c r="R451" t="s">
        <v>23</v>
      </c>
      <c r="S451">
        <v>1</v>
      </c>
      <c r="T451" t="str">
        <f t="shared" ref="T451:T514" si="47">CONCATENATE("Won By"," ",S451," ",R451)</f>
        <v>Won By 1 Wickets</v>
      </c>
      <c r="U451" t="s">
        <v>24</v>
      </c>
      <c r="V451" t="s">
        <v>60</v>
      </c>
      <c r="W451">
        <f>IF(Table1[[#This Row],[WonBy]]="Wickets",Table1[[#This Row],[Margin]],0)</f>
        <v>1</v>
      </c>
    </row>
    <row r="452" spans="1:23" x14ac:dyDescent="0.25">
      <c r="A452">
        <v>829789</v>
      </c>
      <c r="B452" t="s">
        <v>132</v>
      </c>
      <c r="C452" s="1">
        <v>42132</v>
      </c>
      <c r="D452">
        <v>2015</v>
      </c>
      <c r="E452" t="s">
        <v>46</v>
      </c>
      <c r="F452" t="str">
        <f t="shared" si="42"/>
        <v>Chennai Super Kings</v>
      </c>
      <c r="G452" t="s">
        <v>44</v>
      </c>
      <c r="H452" t="str">
        <f t="shared" si="43"/>
        <v>Mumbai Indians</v>
      </c>
      <c r="I452" t="s">
        <v>251</v>
      </c>
      <c r="J452" t="str">
        <f t="shared" si="44"/>
        <v>MA Chidambaram Stadium, Chepauk, Chennai</v>
      </c>
      <c r="K452" t="s">
        <v>46</v>
      </c>
      <c r="L452" t="str">
        <f t="shared" si="45"/>
        <v>Chennai Super Kings</v>
      </c>
      <c r="M452" t="s">
        <v>21</v>
      </c>
      <c r="N452" t="s">
        <v>22</v>
      </c>
      <c r="O452" t="s">
        <v>44</v>
      </c>
      <c r="P452" t="str">
        <f t="shared" si="46"/>
        <v>Mumbai Indians</v>
      </c>
      <c r="Q452" t="str">
        <f>IF(Table1[[#This Row],[TossWinner]]=Table1[[#This Row],[WinningTeam]],"Yes","No")</f>
        <v>No</v>
      </c>
      <c r="R452" t="s">
        <v>23</v>
      </c>
      <c r="S452">
        <v>6</v>
      </c>
      <c r="T452" t="str">
        <f t="shared" si="47"/>
        <v>Won By 6 Wickets</v>
      </c>
      <c r="U452" t="s">
        <v>24</v>
      </c>
      <c r="V452" t="s">
        <v>25</v>
      </c>
      <c r="W452">
        <f>IF(Table1[[#This Row],[WonBy]]="Wickets",Table1[[#This Row],[Margin]],0)</f>
        <v>6</v>
      </c>
    </row>
    <row r="453" spans="1:23" x14ac:dyDescent="0.25">
      <c r="A453">
        <v>829787</v>
      </c>
      <c r="B453" t="s">
        <v>38</v>
      </c>
      <c r="C453" s="1">
        <v>42131</v>
      </c>
      <c r="D453">
        <v>2015</v>
      </c>
      <c r="E453" t="s">
        <v>18</v>
      </c>
      <c r="F453" t="str">
        <f t="shared" si="42"/>
        <v>Rajasthan Royals</v>
      </c>
      <c r="G453" t="s">
        <v>39</v>
      </c>
      <c r="H453" t="str">
        <f t="shared" si="43"/>
        <v>Sunrisers Hyderabad</v>
      </c>
      <c r="I453" t="s">
        <v>247</v>
      </c>
      <c r="J453" t="str">
        <f t="shared" si="44"/>
        <v>Brabourne Stadium, Mumbai</v>
      </c>
      <c r="K453" t="s">
        <v>18</v>
      </c>
      <c r="L453" t="str">
        <f t="shared" si="45"/>
        <v>Rajasthan Royals</v>
      </c>
      <c r="M453" t="s">
        <v>28</v>
      </c>
      <c r="N453" t="s">
        <v>22</v>
      </c>
      <c r="O453" t="s">
        <v>39</v>
      </c>
      <c r="P453" t="str">
        <f t="shared" si="46"/>
        <v>Sunrisers Hyderabad</v>
      </c>
      <c r="Q453" t="str">
        <f>IF(Table1[[#This Row],[TossWinner]]=Table1[[#This Row],[WinningTeam]],"Yes","No")</f>
        <v>No</v>
      </c>
      <c r="R453" t="s">
        <v>34</v>
      </c>
      <c r="S453">
        <v>7</v>
      </c>
      <c r="T453" t="str">
        <f t="shared" si="47"/>
        <v>Won By 7 Runs</v>
      </c>
      <c r="U453" t="s">
        <v>24</v>
      </c>
      <c r="V453" t="s">
        <v>131</v>
      </c>
      <c r="W453">
        <f>IF(Table1[[#This Row],[WonBy]]="Wickets",Table1[[#This Row],[Margin]],0)</f>
        <v>0</v>
      </c>
    </row>
    <row r="454" spans="1:23" x14ac:dyDescent="0.25">
      <c r="A454">
        <v>829761</v>
      </c>
      <c r="B454" t="s">
        <v>30</v>
      </c>
      <c r="C454" s="1">
        <v>42131</v>
      </c>
      <c r="D454">
        <v>2015</v>
      </c>
      <c r="E454" t="s">
        <v>51</v>
      </c>
      <c r="F454" t="str">
        <f t="shared" si="42"/>
        <v>Kolkata Knight Riders</v>
      </c>
      <c r="G454" t="s">
        <v>191</v>
      </c>
      <c r="H454" t="str">
        <f t="shared" si="43"/>
        <v>Delhi Capitals</v>
      </c>
      <c r="I454" t="s">
        <v>174</v>
      </c>
      <c r="J454" t="str">
        <f t="shared" si="44"/>
        <v>Eden Gardens, Kolkata</v>
      </c>
      <c r="K454" t="s">
        <v>51</v>
      </c>
      <c r="L454" t="str">
        <f t="shared" si="45"/>
        <v>Kolkata Knight Riders</v>
      </c>
      <c r="M454" t="s">
        <v>21</v>
      </c>
      <c r="N454" t="s">
        <v>22</v>
      </c>
      <c r="O454" t="s">
        <v>51</v>
      </c>
      <c r="P454" t="str">
        <f t="shared" si="46"/>
        <v>Kolkata Knight Riders</v>
      </c>
      <c r="Q454" t="str">
        <f>IF(Table1[[#This Row],[TossWinner]]=Table1[[#This Row],[WinningTeam]],"Yes","No")</f>
        <v>Yes</v>
      </c>
      <c r="R454" t="s">
        <v>34</v>
      </c>
      <c r="S454">
        <v>13</v>
      </c>
      <c r="T454" t="str">
        <f t="shared" si="47"/>
        <v>Won By 13 Runs</v>
      </c>
      <c r="U454" t="s">
        <v>24</v>
      </c>
      <c r="V454" t="s">
        <v>252</v>
      </c>
      <c r="W454">
        <f>IF(Table1[[#This Row],[WonBy]]="Wickets",Table1[[#This Row],[Margin]],0)</f>
        <v>0</v>
      </c>
    </row>
    <row r="455" spans="1:23" x14ac:dyDescent="0.25">
      <c r="A455">
        <v>829785</v>
      </c>
      <c r="B455" t="s">
        <v>204</v>
      </c>
      <c r="C455" s="1">
        <v>42130</v>
      </c>
      <c r="D455">
        <v>2015</v>
      </c>
      <c r="E455" t="s">
        <v>27</v>
      </c>
      <c r="F455" t="str">
        <f t="shared" si="42"/>
        <v>Royal Challengers Bangalore</v>
      </c>
      <c r="G455" t="s">
        <v>147</v>
      </c>
      <c r="H455" t="str">
        <f t="shared" si="43"/>
        <v>Punjab Kings</v>
      </c>
      <c r="I455" t="s">
        <v>205</v>
      </c>
      <c r="J455" t="str">
        <f t="shared" si="44"/>
        <v>M.Chinnaswamy Stadium</v>
      </c>
      <c r="K455" t="s">
        <v>147</v>
      </c>
      <c r="L455" t="str">
        <f t="shared" si="45"/>
        <v>Punjab Kings</v>
      </c>
      <c r="M455" t="s">
        <v>28</v>
      </c>
      <c r="N455" t="s">
        <v>22</v>
      </c>
      <c r="O455" t="s">
        <v>27</v>
      </c>
      <c r="P455" t="str">
        <f t="shared" si="46"/>
        <v>Royal Challengers Bangalore</v>
      </c>
      <c r="Q455" t="str">
        <f>IF(Table1[[#This Row],[TossWinner]]=Table1[[#This Row],[WinningTeam]],"Yes","No")</f>
        <v>No</v>
      </c>
      <c r="R455" t="s">
        <v>34</v>
      </c>
      <c r="S455">
        <v>138</v>
      </c>
      <c r="T455" t="str">
        <f t="shared" si="47"/>
        <v>Won By 138 Runs</v>
      </c>
      <c r="U455" t="s">
        <v>24</v>
      </c>
      <c r="V455" t="s">
        <v>150</v>
      </c>
      <c r="W455">
        <f>IF(Table1[[#This Row],[WonBy]]="Wickets",Table1[[#This Row],[Margin]],0)</f>
        <v>0</v>
      </c>
    </row>
    <row r="456" spans="1:23" x14ac:dyDescent="0.25">
      <c r="A456">
        <v>829783</v>
      </c>
      <c r="B456" t="s">
        <v>38</v>
      </c>
      <c r="C456" s="1">
        <v>42129</v>
      </c>
      <c r="D456">
        <v>2015</v>
      </c>
      <c r="E456" t="s">
        <v>44</v>
      </c>
      <c r="F456" t="str">
        <f t="shared" si="42"/>
        <v>Mumbai Indians</v>
      </c>
      <c r="G456" t="s">
        <v>191</v>
      </c>
      <c r="H456" t="str">
        <f t="shared" si="43"/>
        <v>Delhi Capitals</v>
      </c>
      <c r="I456" t="s">
        <v>167</v>
      </c>
      <c r="J456" t="str">
        <f t="shared" si="44"/>
        <v>Wankhede Stadium, Mumbai</v>
      </c>
      <c r="K456" t="s">
        <v>191</v>
      </c>
      <c r="L456" t="str">
        <f t="shared" si="45"/>
        <v>Delhi Capitals</v>
      </c>
      <c r="M456" t="s">
        <v>21</v>
      </c>
      <c r="N456" t="s">
        <v>22</v>
      </c>
      <c r="O456" t="s">
        <v>44</v>
      </c>
      <c r="P456" t="str">
        <f t="shared" si="46"/>
        <v>Mumbai Indians</v>
      </c>
      <c r="Q456" t="str">
        <f>IF(Table1[[#This Row],[TossWinner]]=Table1[[#This Row],[WinningTeam]],"Yes","No")</f>
        <v>No</v>
      </c>
      <c r="R456" t="s">
        <v>23</v>
      </c>
      <c r="S456">
        <v>5</v>
      </c>
      <c r="T456" t="str">
        <f t="shared" si="47"/>
        <v>Won By 5 Wickets</v>
      </c>
      <c r="U456" t="s">
        <v>24</v>
      </c>
      <c r="V456" t="s">
        <v>186</v>
      </c>
      <c r="W456">
        <f>IF(Table1[[#This Row],[WonBy]]="Wickets",Table1[[#This Row],[Margin]],0)</f>
        <v>5</v>
      </c>
    </row>
    <row r="457" spans="1:23" x14ac:dyDescent="0.25">
      <c r="A457">
        <v>829781</v>
      </c>
      <c r="B457" t="s">
        <v>30</v>
      </c>
      <c r="C457" s="1">
        <v>42128</v>
      </c>
      <c r="D457">
        <v>2015</v>
      </c>
      <c r="E457" t="s">
        <v>51</v>
      </c>
      <c r="F457" t="str">
        <f t="shared" si="42"/>
        <v>Kolkata Knight Riders</v>
      </c>
      <c r="G457" t="s">
        <v>39</v>
      </c>
      <c r="H457" t="str">
        <f t="shared" si="43"/>
        <v>Sunrisers Hyderabad</v>
      </c>
      <c r="I457" t="s">
        <v>174</v>
      </c>
      <c r="J457" t="str">
        <f t="shared" si="44"/>
        <v>Eden Gardens, Kolkata</v>
      </c>
      <c r="K457" t="s">
        <v>39</v>
      </c>
      <c r="L457" t="str">
        <f t="shared" si="45"/>
        <v>Sunrisers Hyderabad</v>
      </c>
      <c r="M457" t="s">
        <v>28</v>
      </c>
      <c r="N457" t="s">
        <v>22</v>
      </c>
      <c r="O457" t="s">
        <v>51</v>
      </c>
      <c r="P457" t="str">
        <f t="shared" si="46"/>
        <v>Kolkata Knight Riders</v>
      </c>
      <c r="Q457" t="str">
        <f>IF(Table1[[#This Row],[TossWinner]]=Table1[[#This Row],[WinningTeam]],"Yes","No")</f>
        <v>No</v>
      </c>
      <c r="R457" t="s">
        <v>34</v>
      </c>
      <c r="S457">
        <v>35</v>
      </c>
      <c r="T457" t="str">
        <f t="shared" si="47"/>
        <v>Won By 35 Runs</v>
      </c>
      <c r="U457" t="s">
        <v>24</v>
      </c>
      <c r="V457" t="s">
        <v>98</v>
      </c>
      <c r="W457">
        <f>IF(Table1[[#This Row],[WonBy]]="Wickets",Table1[[#This Row],[Margin]],0)</f>
        <v>0</v>
      </c>
    </row>
    <row r="458" spans="1:23" x14ac:dyDescent="0.25">
      <c r="A458">
        <v>829779</v>
      </c>
      <c r="B458" t="s">
        <v>132</v>
      </c>
      <c r="C458" s="1">
        <v>42128</v>
      </c>
      <c r="D458">
        <v>2015</v>
      </c>
      <c r="E458" t="s">
        <v>46</v>
      </c>
      <c r="F458" t="str">
        <f t="shared" si="42"/>
        <v>Chennai Super Kings</v>
      </c>
      <c r="G458" t="s">
        <v>27</v>
      </c>
      <c r="H458" t="str">
        <f t="shared" si="43"/>
        <v>Royal Challengers Bangalore</v>
      </c>
      <c r="I458" t="s">
        <v>251</v>
      </c>
      <c r="J458" t="str">
        <f t="shared" si="44"/>
        <v>MA Chidambaram Stadium, Chepauk, Chennai</v>
      </c>
      <c r="K458" t="s">
        <v>46</v>
      </c>
      <c r="L458" t="str">
        <f t="shared" si="45"/>
        <v>Chennai Super Kings</v>
      </c>
      <c r="M458" t="s">
        <v>21</v>
      </c>
      <c r="N458" t="s">
        <v>22</v>
      </c>
      <c r="O458" t="s">
        <v>46</v>
      </c>
      <c r="P458" t="str">
        <f t="shared" si="46"/>
        <v>Chennai Super Kings</v>
      </c>
      <c r="Q458" t="str">
        <f>IF(Table1[[#This Row],[TossWinner]]=Table1[[#This Row],[WinningTeam]],"Yes","No")</f>
        <v>Yes</v>
      </c>
      <c r="R458" t="s">
        <v>34</v>
      </c>
      <c r="S458">
        <v>24</v>
      </c>
      <c r="T458" t="str">
        <f t="shared" si="47"/>
        <v>Won By 24 Runs</v>
      </c>
      <c r="U458" t="s">
        <v>24</v>
      </c>
      <c r="V458" t="s">
        <v>224</v>
      </c>
      <c r="W458">
        <f>IF(Table1[[#This Row],[WonBy]]="Wickets",Table1[[#This Row],[Margin]],0)</f>
        <v>0</v>
      </c>
    </row>
    <row r="459" spans="1:23" x14ac:dyDescent="0.25">
      <c r="A459">
        <v>829775</v>
      </c>
      <c r="B459" t="s">
        <v>165</v>
      </c>
      <c r="C459" s="1">
        <v>42127</v>
      </c>
      <c r="D459">
        <v>2015</v>
      </c>
      <c r="E459" t="s">
        <v>147</v>
      </c>
      <c r="F459" t="str">
        <f t="shared" si="42"/>
        <v>Punjab Kings</v>
      </c>
      <c r="G459" t="s">
        <v>44</v>
      </c>
      <c r="H459" t="str">
        <f t="shared" si="43"/>
        <v>Mumbai Indians</v>
      </c>
      <c r="I459" t="s">
        <v>248</v>
      </c>
      <c r="J459" t="str">
        <f t="shared" si="44"/>
        <v>Punjab Cricket Association IS Bindra Stadium, Mohali</v>
      </c>
      <c r="K459" t="s">
        <v>44</v>
      </c>
      <c r="L459" t="str">
        <f t="shared" si="45"/>
        <v>Mumbai Indians</v>
      </c>
      <c r="M459" t="s">
        <v>21</v>
      </c>
      <c r="N459" t="s">
        <v>22</v>
      </c>
      <c r="O459" t="s">
        <v>44</v>
      </c>
      <c r="P459" t="str">
        <f t="shared" si="46"/>
        <v>Mumbai Indians</v>
      </c>
      <c r="Q459" t="str">
        <f>IF(Table1[[#This Row],[TossWinner]]=Table1[[#This Row],[WinningTeam]],"Yes","No")</f>
        <v>Yes</v>
      </c>
      <c r="R459" t="s">
        <v>34</v>
      </c>
      <c r="S459">
        <v>23</v>
      </c>
      <c r="T459" t="str">
        <f t="shared" si="47"/>
        <v>Won By 23 Runs</v>
      </c>
      <c r="U459" t="s">
        <v>24</v>
      </c>
      <c r="V459" t="s">
        <v>216</v>
      </c>
      <c r="W459">
        <f>IF(Table1[[#This Row],[WonBy]]="Wickets",Table1[[#This Row],[Margin]],0)</f>
        <v>0</v>
      </c>
    </row>
    <row r="460" spans="1:23" x14ac:dyDescent="0.25">
      <c r="A460">
        <v>829777</v>
      </c>
      <c r="B460" t="s">
        <v>38</v>
      </c>
      <c r="C460" s="1">
        <v>42127</v>
      </c>
      <c r="D460">
        <v>2015</v>
      </c>
      <c r="E460" t="s">
        <v>18</v>
      </c>
      <c r="F460" t="str">
        <f t="shared" si="42"/>
        <v>Rajasthan Royals</v>
      </c>
      <c r="G460" t="s">
        <v>191</v>
      </c>
      <c r="H460" t="str">
        <f t="shared" si="43"/>
        <v>Delhi Capitals</v>
      </c>
      <c r="I460" t="s">
        <v>247</v>
      </c>
      <c r="J460" t="str">
        <f t="shared" si="44"/>
        <v>Brabourne Stadium, Mumbai</v>
      </c>
      <c r="K460" t="s">
        <v>191</v>
      </c>
      <c r="L460" t="str">
        <f t="shared" si="45"/>
        <v>Delhi Capitals</v>
      </c>
      <c r="M460" t="s">
        <v>28</v>
      </c>
      <c r="N460" t="s">
        <v>22</v>
      </c>
      <c r="O460" t="s">
        <v>18</v>
      </c>
      <c r="P460" t="str">
        <f t="shared" si="46"/>
        <v>Rajasthan Royals</v>
      </c>
      <c r="Q460" t="str">
        <f>IF(Table1[[#This Row],[TossWinner]]=Table1[[#This Row],[WinningTeam]],"Yes","No")</f>
        <v>No</v>
      </c>
      <c r="R460" t="s">
        <v>34</v>
      </c>
      <c r="S460">
        <v>14</v>
      </c>
      <c r="T460" t="str">
        <f t="shared" si="47"/>
        <v>Won By 14 Runs</v>
      </c>
      <c r="U460" t="s">
        <v>24</v>
      </c>
      <c r="V460" t="s">
        <v>240</v>
      </c>
      <c r="W460">
        <f>IF(Table1[[#This Row],[WonBy]]="Wickets",Table1[[#This Row],[Margin]],0)</f>
        <v>0</v>
      </c>
    </row>
    <row r="461" spans="1:23" x14ac:dyDescent="0.25">
      <c r="A461">
        <v>829771</v>
      </c>
      <c r="B461" t="s">
        <v>204</v>
      </c>
      <c r="C461" s="1">
        <v>42126</v>
      </c>
      <c r="D461">
        <v>2015</v>
      </c>
      <c r="E461" t="s">
        <v>27</v>
      </c>
      <c r="F461" t="str">
        <f t="shared" si="42"/>
        <v>Royal Challengers Bangalore</v>
      </c>
      <c r="G461" t="s">
        <v>51</v>
      </c>
      <c r="H461" t="str">
        <f t="shared" si="43"/>
        <v>Kolkata Knight Riders</v>
      </c>
      <c r="I461" t="s">
        <v>205</v>
      </c>
      <c r="J461" t="str">
        <f t="shared" si="44"/>
        <v>M.Chinnaswamy Stadium</v>
      </c>
      <c r="K461" t="s">
        <v>27</v>
      </c>
      <c r="L461" t="str">
        <f t="shared" si="45"/>
        <v>Royal Challengers Bangalore</v>
      </c>
      <c r="M461" t="s">
        <v>28</v>
      </c>
      <c r="N461" t="s">
        <v>22</v>
      </c>
      <c r="O461" t="s">
        <v>27</v>
      </c>
      <c r="P461" t="str">
        <f t="shared" si="46"/>
        <v>Royal Challengers Bangalore</v>
      </c>
      <c r="Q461" t="str">
        <f>IF(Table1[[#This Row],[TossWinner]]=Table1[[#This Row],[WinningTeam]],"Yes","No")</f>
        <v>Yes</v>
      </c>
      <c r="R461" t="s">
        <v>23</v>
      </c>
      <c r="S461">
        <v>7</v>
      </c>
      <c r="T461" t="str">
        <f t="shared" si="47"/>
        <v>Won By 7 Wickets</v>
      </c>
      <c r="U461" t="s">
        <v>24</v>
      </c>
      <c r="V461" t="s">
        <v>253</v>
      </c>
      <c r="W461">
        <f>IF(Table1[[#This Row],[WonBy]]="Wickets",Table1[[#This Row],[Margin]],0)</f>
        <v>7</v>
      </c>
    </row>
    <row r="462" spans="1:23" x14ac:dyDescent="0.25">
      <c r="A462">
        <v>829773</v>
      </c>
      <c r="B462" t="s">
        <v>158</v>
      </c>
      <c r="C462" s="1">
        <v>42126</v>
      </c>
      <c r="D462">
        <v>2015</v>
      </c>
      <c r="E462" t="s">
        <v>39</v>
      </c>
      <c r="F462" t="str">
        <f t="shared" si="42"/>
        <v>Sunrisers Hyderabad</v>
      </c>
      <c r="G462" t="s">
        <v>46</v>
      </c>
      <c r="H462" t="str">
        <f t="shared" si="43"/>
        <v>Chennai Super Kings</v>
      </c>
      <c r="I462" t="s">
        <v>203</v>
      </c>
      <c r="J462" t="str">
        <f t="shared" si="44"/>
        <v>Rajiv Gandhi International Stadium, Uppal</v>
      </c>
      <c r="K462" t="s">
        <v>46</v>
      </c>
      <c r="L462" t="str">
        <f t="shared" si="45"/>
        <v>Chennai Super Kings</v>
      </c>
      <c r="M462" t="s">
        <v>28</v>
      </c>
      <c r="N462" t="s">
        <v>22</v>
      </c>
      <c r="O462" t="s">
        <v>39</v>
      </c>
      <c r="P462" t="str">
        <f t="shared" si="46"/>
        <v>Sunrisers Hyderabad</v>
      </c>
      <c r="Q462" t="str">
        <f>IF(Table1[[#This Row],[TossWinner]]=Table1[[#This Row],[WinningTeam]],"Yes","No")</f>
        <v>No</v>
      </c>
      <c r="R462" t="s">
        <v>34</v>
      </c>
      <c r="S462">
        <v>22</v>
      </c>
      <c r="T462" t="str">
        <f t="shared" si="47"/>
        <v>Won By 22 Runs</v>
      </c>
      <c r="U462" t="s">
        <v>24</v>
      </c>
      <c r="V462" t="s">
        <v>70</v>
      </c>
      <c r="W462">
        <f>IF(Table1[[#This Row],[WonBy]]="Wickets",Table1[[#This Row],[Margin]],0)</f>
        <v>0</v>
      </c>
    </row>
    <row r="463" spans="1:23" x14ac:dyDescent="0.25">
      <c r="A463">
        <v>829769</v>
      </c>
      <c r="B463" t="s">
        <v>38</v>
      </c>
      <c r="C463" s="1">
        <v>42125</v>
      </c>
      <c r="D463">
        <v>2015</v>
      </c>
      <c r="E463" t="s">
        <v>44</v>
      </c>
      <c r="F463" t="str">
        <f t="shared" si="42"/>
        <v>Mumbai Indians</v>
      </c>
      <c r="G463" t="s">
        <v>18</v>
      </c>
      <c r="H463" t="str">
        <f t="shared" si="43"/>
        <v>Rajasthan Royals</v>
      </c>
      <c r="I463" t="s">
        <v>167</v>
      </c>
      <c r="J463" t="str">
        <f t="shared" si="44"/>
        <v>Wankhede Stadium, Mumbai</v>
      </c>
      <c r="K463" t="s">
        <v>18</v>
      </c>
      <c r="L463" t="str">
        <f t="shared" si="45"/>
        <v>Rajasthan Royals</v>
      </c>
      <c r="M463" t="s">
        <v>28</v>
      </c>
      <c r="N463" t="s">
        <v>22</v>
      </c>
      <c r="O463" t="s">
        <v>44</v>
      </c>
      <c r="P463" t="str">
        <f t="shared" si="46"/>
        <v>Mumbai Indians</v>
      </c>
      <c r="Q463" t="str">
        <f>IF(Table1[[#This Row],[TossWinner]]=Table1[[#This Row],[WinningTeam]],"Yes","No")</f>
        <v>No</v>
      </c>
      <c r="R463" t="s">
        <v>34</v>
      </c>
      <c r="S463">
        <v>8</v>
      </c>
      <c r="T463" t="str">
        <f t="shared" si="47"/>
        <v>Won By 8 Runs</v>
      </c>
      <c r="U463" t="s">
        <v>24</v>
      </c>
      <c r="V463" t="s">
        <v>157</v>
      </c>
      <c r="W463">
        <f>IF(Table1[[#This Row],[WonBy]]="Wickets",Table1[[#This Row],[Margin]],0)</f>
        <v>0</v>
      </c>
    </row>
    <row r="464" spans="1:23" x14ac:dyDescent="0.25">
      <c r="A464">
        <v>829767</v>
      </c>
      <c r="B464" t="s">
        <v>127</v>
      </c>
      <c r="C464" s="1">
        <v>42125</v>
      </c>
      <c r="D464">
        <v>2015</v>
      </c>
      <c r="E464" t="s">
        <v>191</v>
      </c>
      <c r="F464" t="str">
        <f t="shared" si="42"/>
        <v>Delhi Capitals</v>
      </c>
      <c r="G464" t="s">
        <v>147</v>
      </c>
      <c r="H464" t="str">
        <f t="shared" si="43"/>
        <v>Punjab Kings</v>
      </c>
      <c r="I464" t="s">
        <v>208</v>
      </c>
      <c r="J464" t="str">
        <f t="shared" si="44"/>
        <v>Feroz Shah Kotla</v>
      </c>
      <c r="K464" t="s">
        <v>191</v>
      </c>
      <c r="L464" t="str">
        <f t="shared" si="45"/>
        <v>Delhi Capitals</v>
      </c>
      <c r="M464" t="s">
        <v>28</v>
      </c>
      <c r="N464" t="s">
        <v>22</v>
      </c>
      <c r="O464" t="s">
        <v>191</v>
      </c>
      <c r="P464" t="str">
        <f t="shared" si="46"/>
        <v>Delhi Daredevils</v>
      </c>
      <c r="Q464" t="str">
        <f>IF(Table1[[#This Row],[TossWinner]]=Table1[[#This Row],[WinningTeam]],"Yes","No")</f>
        <v>Yes</v>
      </c>
      <c r="R464" t="s">
        <v>23</v>
      </c>
      <c r="S464">
        <v>9</v>
      </c>
      <c r="T464" t="str">
        <f t="shared" si="47"/>
        <v>Won By 9 Wickets</v>
      </c>
      <c r="U464" t="s">
        <v>24</v>
      </c>
      <c r="V464" t="s">
        <v>114</v>
      </c>
      <c r="W464">
        <f>IF(Table1[[#This Row],[WonBy]]="Wickets",Table1[[#This Row],[Margin]],0)</f>
        <v>9</v>
      </c>
    </row>
    <row r="465" spans="1:23" x14ac:dyDescent="0.25">
      <c r="A465">
        <v>829723</v>
      </c>
      <c r="B465" t="s">
        <v>30</v>
      </c>
      <c r="C465" s="1">
        <v>42124</v>
      </c>
      <c r="D465">
        <v>2015</v>
      </c>
      <c r="E465" t="s">
        <v>51</v>
      </c>
      <c r="F465" t="str">
        <f t="shared" si="42"/>
        <v>Kolkata Knight Riders</v>
      </c>
      <c r="G465" t="s">
        <v>46</v>
      </c>
      <c r="H465" t="str">
        <f t="shared" si="43"/>
        <v>Chennai Super Kings</v>
      </c>
      <c r="I465" t="s">
        <v>174</v>
      </c>
      <c r="J465" t="str">
        <f t="shared" si="44"/>
        <v>Eden Gardens, Kolkata</v>
      </c>
      <c r="K465" t="s">
        <v>51</v>
      </c>
      <c r="L465" t="str">
        <f t="shared" si="45"/>
        <v>Kolkata Knight Riders</v>
      </c>
      <c r="M465" t="s">
        <v>28</v>
      </c>
      <c r="N465" t="s">
        <v>22</v>
      </c>
      <c r="O465" t="s">
        <v>51</v>
      </c>
      <c r="P465" t="str">
        <f t="shared" si="46"/>
        <v>Kolkata Knight Riders</v>
      </c>
      <c r="Q465" t="str">
        <f>IF(Table1[[#This Row],[TossWinner]]=Table1[[#This Row],[WinningTeam]],"Yes","No")</f>
        <v>Yes</v>
      </c>
      <c r="R465" t="s">
        <v>23</v>
      </c>
      <c r="S465">
        <v>7</v>
      </c>
      <c r="T465" t="str">
        <f t="shared" si="47"/>
        <v>Won By 7 Wickets</v>
      </c>
      <c r="U465" t="s">
        <v>24</v>
      </c>
      <c r="V465" t="s">
        <v>60</v>
      </c>
      <c r="W465">
        <f>IF(Table1[[#This Row],[WonBy]]="Wickets",Table1[[#This Row],[Margin]],0)</f>
        <v>7</v>
      </c>
    </row>
    <row r="466" spans="1:23" x14ac:dyDescent="0.25">
      <c r="A466">
        <v>829763</v>
      </c>
      <c r="B466" t="s">
        <v>204</v>
      </c>
      <c r="C466" s="1">
        <v>42123</v>
      </c>
      <c r="D466">
        <v>2015</v>
      </c>
      <c r="E466" t="s">
        <v>27</v>
      </c>
      <c r="F466" t="str">
        <f t="shared" si="42"/>
        <v>Royal Challengers Bangalore</v>
      </c>
      <c r="G466" t="s">
        <v>18</v>
      </c>
      <c r="H466" t="str">
        <f t="shared" si="43"/>
        <v>Rajasthan Royals</v>
      </c>
      <c r="I466" t="s">
        <v>205</v>
      </c>
      <c r="J466" t="str">
        <f t="shared" si="44"/>
        <v>M.Chinnaswamy Stadium</v>
      </c>
      <c r="K466" t="s">
        <v>18</v>
      </c>
      <c r="L466" t="str">
        <f t="shared" si="45"/>
        <v>Rajasthan Royals</v>
      </c>
      <c r="M466" t="s">
        <v>28</v>
      </c>
      <c r="N466" t="s">
        <v>24</v>
      </c>
      <c r="O466" t="s">
        <v>24</v>
      </c>
      <c r="P466" t="str">
        <f t="shared" si="46"/>
        <v>NA</v>
      </c>
      <c r="Q466" t="str">
        <f>IF(Table1[[#This Row],[TossWinner]]=Table1[[#This Row],[WinningTeam]],"Yes","No")</f>
        <v>No</v>
      </c>
      <c r="R466" t="s">
        <v>173</v>
      </c>
      <c r="S466" t="s">
        <v>24</v>
      </c>
      <c r="T466" t="str">
        <f t="shared" si="47"/>
        <v>Won By NA NoResults</v>
      </c>
      <c r="U466" t="s">
        <v>24</v>
      </c>
      <c r="V466" t="s">
        <v>24</v>
      </c>
      <c r="W466">
        <f>IF(Table1[[#This Row],[WonBy]]="Wickets",Table1[[#This Row],[Margin]],0)</f>
        <v>0</v>
      </c>
    </row>
    <row r="467" spans="1:23" x14ac:dyDescent="0.25">
      <c r="A467">
        <v>829765</v>
      </c>
      <c r="B467" t="s">
        <v>132</v>
      </c>
      <c r="C467" s="1">
        <v>42122</v>
      </c>
      <c r="D467">
        <v>2015</v>
      </c>
      <c r="E467" t="s">
        <v>46</v>
      </c>
      <c r="F467" t="str">
        <f t="shared" si="42"/>
        <v>Chennai Super Kings</v>
      </c>
      <c r="G467" t="s">
        <v>51</v>
      </c>
      <c r="H467" t="str">
        <f t="shared" si="43"/>
        <v>Kolkata Knight Riders</v>
      </c>
      <c r="I467" t="s">
        <v>251</v>
      </c>
      <c r="J467" t="str">
        <f t="shared" si="44"/>
        <v>MA Chidambaram Stadium, Chepauk, Chennai</v>
      </c>
      <c r="K467" t="s">
        <v>51</v>
      </c>
      <c r="L467" t="str">
        <f t="shared" si="45"/>
        <v>Kolkata Knight Riders</v>
      </c>
      <c r="M467" t="s">
        <v>28</v>
      </c>
      <c r="N467" t="s">
        <v>22</v>
      </c>
      <c r="O467" t="s">
        <v>46</v>
      </c>
      <c r="P467" t="str">
        <f t="shared" si="46"/>
        <v>Chennai Super Kings</v>
      </c>
      <c r="Q467" t="str">
        <f>IF(Table1[[#This Row],[TossWinner]]=Table1[[#This Row],[WinningTeam]],"Yes","No")</f>
        <v>No</v>
      </c>
      <c r="R467" t="s">
        <v>34</v>
      </c>
      <c r="S467">
        <v>2</v>
      </c>
      <c r="T467" t="str">
        <f t="shared" si="47"/>
        <v>Won By 2 Runs</v>
      </c>
      <c r="U467" t="s">
        <v>24</v>
      </c>
      <c r="V467" t="s">
        <v>123</v>
      </c>
      <c r="W467">
        <f>IF(Table1[[#This Row],[WonBy]]="Wickets",Table1[[#This Row],[Margin]],0)</f>
        <v>0</v>
      </c>
    </row>
    <row r="468" spans="1:23" x14ac:dyDescent="0.25">
      <c r="A468">
        <v>829759</v>
      </c>
      <c r="B468" t="s">
        <v>165</v>
      </c>
      <c r="C468" s="1">
        <v>42121</v>
      </c>
      <c r="D468">
        <v>2015</v>
      </c>
      <c r="E468" t="s">
        <v>147</v>
      </c>
      <c r="F468" t="str">
        <f t="shared" si="42"/>
        <v>Punjab Kings</v>
      </c>
      <c r="G468" t="s">
        <v>39</v>
      </c>
      <c r="H468" t="str">
        <f t="shared" si="43"/>
        <v>Sunrisers Hyderabad</v>
      </c>
      <c r="I468" t="s">
        <v>248</v>
      </c>
      <c r="J468" t="str">
        <f t="shared" si="44"/>
        <v>Punjab Cricket Association IS Bindra Stadium, Mohali</v>
      </c>
      <c r="K468" t="s">
        <v>147</v>
      </c>
      <c r="L468" t="str">
        <f t="shared" si="45"/>
        <v>Punjab Kings</v>
      </c>
      <c r="M468" t="s">
        <v>28</v>
      </c>
      <c r="N468" t="s">
        <v>22</v>
      </c>
      <c r="O468" t="s">
        <v>39</v>
      </c>
      <c r="P468" t="str">
        <f t="shared" si="46"/>
        <v>Sunrisers Hyderabad</v>
      </c>
      <c r="Q468" t="str">
        <f>IF(Table1[[#This Row],[TossWinner]]=Table1[[#This Row],[WinningTeam]],"Yes","No")</f>
        <v>No</v>
      </c>
      <c r="R468" t="s">
        <v>34</v>
      </c>
      <c r="S468">
        <v>20</v>
      </c>
      <c r="T468" t="str">
        <f t="shared" si="47"/>
        <v>Won By 20 Runs</v>
      </c>
      <c r="U468" t="s">
        <v>24</v>
      </c>
      <c r="V468" t="s">
        <v>56</v>
      </c>
      <c r="W468">
        <f>IF(Table1[[#This Row],[WonBy]]="Wickets",Table1[[#This Row],[Margin]],0)</f>
        <v>0</v>
      </c>
    </row>
    <row r="469" spans="1:23" x14ac:dyDescent="0.25">
      <c r="A469">
        <v>829757</v>
      </c>
      <c r="B469" t="s">
        <v>127</v>
      </c>
      <c r="C469" s="1">
        <v>42120</v>
      </c>
      <c r="D469">
        <v>2015</v>
      </c>
      <c r="E469" t="s">
        <v>191</v>
      </c>
      <c r="F469" t="str">
        <f t="shared" si="42"/>
        <v>Delhi Capitals</v>
      </c>
      <c r="G469" t="s">
        <v>27</v>
      </c>
      <c r="H469" t="str">
        <f t="shared" si="43"/>
        <v>Royal Challengers Bangalore</v>
      </c>
      <c r="I469" t="s">
        <v>208</v>
      </c>
      <c r="J469" t="str">
        <f t="shared" si="44"/>
        <v>Feroz Shah Kotla</v>
      </c>
      <c r="K469" t="s">
        <v>27</v>
      </c>
      <c r="L469" t="str">
        <f t="shared" si="45"/>
        <v>Royal Challengers Bangalore</v>
      </c>
      <c r="M469" t="s">
        <v>28</v>
      </c>
      <c r="N469" t="s">
        <v>22</v>
      </c>
      <c r="O469" t="s">
        <v>27</v>
      </c>
      <c r="P469" t="str">
        <f t="shared" si="46"/>
        <v>Royal Challengers Bangalore</v>
      </c>
      <c r="Q469" t="str">
        <f>IF(Table1[[#This Row],[TossWinner]]=Table1[[#This Row],[WinningTeam]],"Yes","No")</f>
        <v>Yes</v>
      </c>
      <c r="R469" t="s">
        <v>23</v>
      </c>
      <c r="S469">
        <v>10</v>
      </c>
      <c r="T469" t="str">
        <f t="shared" si="47"/>
        <v>Won By 10 Wickets</v>
      </c>
      <c r="U469" t="s">
        <v>24</v>
      </c>
      <c r="V469" t="s">
        <v>177</v>
      </c>
      <c r="W469">
        <f>IF(Table1[[#This Row],[WonBy]]="Wickets",Table1[[#This Row],[Margin]],0)</f>
        <v>10</v>
      </c>
    </row>
    <row r="470" spans="1:23" x14ac:dyDescent="0.25">
      <c r="A470">
        <v>829753</v>
      </c>
      <c r="B470" t="s">
        <v>132</v>
      </c>
      <c r="C470" s="1">
        <v>42119</v>
      </c>
      <c r="D470">
        <v>2015</v>
      </c>
      <c r="E470" t="s">
        <v>46</v>
      </c>
      <c r="F470" t="str">
        <f t="shared" si="42"/>
        <v>Chennai Super Kings</v>
      </c>
      <c r="G470" t="s">
        <v>147</v>
      </c>
      <c r="H470" t="str">
        <f t="shared" si="43"/>
        <v>Punjab Kings</v>
      </c>
      <c r="I470" t="s">
        <v>251</v>
      </c>
      <c r="J470" t="str">
        <f t="shared" si="44"/>
        <v>MA Chidambaram Stadium, Chepauk, Chennai</v>
      </c>
      <c r="K470" t="s">
        <v>46</v>
      </c>
      <c r="L470" t="str">
        <f t="shared" si="45"/>
        <v>Chennai Super Kings</v>
      </c>
      <c r="M470" t="s">
        <v>21</v>
      </c>
      <c r="N470" t="s">
        <v>22</v>
      </c>
      <c r="O470" t="s">
        <v>46</v>
      </c>
      <c r="P470" t="str">
        <f t="shared" si="46"/>
        <v>Chennai Super Kings</v>
      </c>
      <c r="Q470" t="str">
        <f>IF(Table1[[#This Row],[TossWinner]]=Table1[[#This Row],[WinningTeam]],"Yes","No")</f>
        <v>Yes</v>
      </c>
      <c r="R470" t="s">
        <v>34</v>
      </c>
      <c r="S470">
        <v>97</v>
      </c>
      <c r="T470" t="str">
        <f t="shared" si="47"/>
        <v>Won By 97 Runs</v>
      </c>
      <c r="U470" t="s">
        <v>24</v>
      </c>
      <c r="V470" t="s">
        <v>254</v>
      </c>
      <c r="W470">
        <f>IF(Table1[[#This Row],[WonBy]]="Wickets",Table1[[#This Row],[Margin]],0)</f>
        <v>0</v>
      </c>
    </row>
    <row r="471" spans="1:23" x14ac:dyDescent="0.25">
      <c r="A471">
        <v>829751</v>
      </c>
      <c r="B471" t="s">
        <v>38</v>
      </c>
      <c r="C471" s="1">
        <v>42119</v>
      </c>
      <c r="D471">
        <v>2015</v>
      </c>
      <c r="E471" t="s">
        <v>44</v>
      </c>
      <c r="F471" t="str">
        <f t="shared" si="42"/>
        <v>Mumbai Indians</v>
      </c>
      <c r="G471" t="s">
        <v>39</v>
      </c>
      <c r="H471" t="str">
        <f t="shared" si="43"/>
        <v>Sunrisers Hyderabad</v>
      </c>
      <c r="I471" t="s">
        <v>167</v>
      </c>
      <c r="J471" t="str">
        <f t="shared" si="44"/>
        <v>Wankhede Stadium, Mumbai</v>
      </c>
      <c r="K471" t="s">
        <v>44</v>
      </c>
      <c r="L471" t="str">
        <f t="shared" si="45"/>
        <v>Mumbai Indians</v>
      </c>
      <c r="M471" t="s">
        <v>21</v>
      </c>
      <c r="N471" t="s">
        <v>22</v>
      </c>
      <c r="O471" t="s">
        <v>44</v>
      </c>
      <c r="P471" t="str">
        <f t="shared" si="46"/>
        <v>Mumbai Indians</v>
      </c>
      <c r="Q471" t="str">
        <f>IF(Table1[[#This Row],[TossWinner]]=Table1[[#This Row],[WinningTeam]],"Yes","No")</f>
        <v>Yes</v>
      </c>
      <c r="R471" t="s">
        <v>34</v>
      </c>
      <c r="S471">
        <v>20</v>
      </c>
      <c r="T471" t="str">
        <f t="shared" si="47"/>
        <v>Won By 20 Runs</v>
      </c>
      <c r="U471" t="s">
        <v>24</v>
      </c>
      <c r="V471" t="s">
        <v>181</v>
      </c>
      <c r="W471">
        <f>IF(Table1[[#This Row],[WonBy]]="Wickets",Table1[[#This Row],[Margin]],0)</f>
        <v>0</v>
      </c>
    </row>
    <row r="472" spans="1:23" x14ac:dyDescent="0.25">
      <c r="A472">
        <v>829749</v>
      </c>
      <c r="B472" t="s">
        <v>16</v>
      </c>
      <c r="C472" s="1">
        <v>42118</v>
      </c>
      <c r="D472">
        <v>2015</v>
      </c>
      <c r="E472" t="s">
        <v>18</v>
      </c>
      <c r="F472" t="str">
        <f t="shared" si="42"/>
        <v>Rajasthan Royals</v>
      </c>
      <c r="G472" t="s">
        <v>27</v>
      </c>
      <c r="H472" t="str">
        <f t="shared" si="43"/>
        <v>Royal Challengers Bangalore</v>
      </c>
      <c r="I472" t="s">
        <v>255</v>
      </c>
      <c r="J472" t="str">
        <f t="shared" si="44"/>
        <v>Sardar Patel Stadium, Motera</v>
      </c>
      <c r="K472" t="s">
        <v>27</v>
      </c>
      <c r="L472" t="str">
        <f t="shared" si="45"/>
        <v>Royal Challengers Bangalore</v>
      </c>
      <c r="M472" t="s">
        <v>28</v>
      </c>
      <c r="N472" t="s">
        <v>22</v>
      </c>
      <c r="O472" t="s">
        <v>27</v>
      </c>
      <c r="P472" t="str">
        <f t="shared" si="46"/>
        <v>Royal Challengers Bangalore</v>
      </c>
      <c r="Q472" t="str">
        <f>IF(Table1[[#This Row],[TossWinner]]=Table1[[#This Row],[WinningTeam]],"Yes","No")</f>
        <v>Yes</v>
      </c>
      <c r="R472" t="s">
        <v>23</v>
      </c>
      <c r="S472">
        <v>9</v>
      </c>
      <c r="T472" t="str">
        <f t="shared" si="47"/>
        <v>Won By 9 Wickets</v>
      </c>
      <c r="U472" t="s">
        <v>24</v>
      </c>
      <c r="V472" t="s">
        <v>256</v>
      </c>
      <c r="W472">
        <f>IF(Table1[[#This Row],[WonBy]]="Wickets",Table1[[#This Row],[Margin]],0)</f>
        <v>9</v>
      </c>
    </row>
    <row r="473" spans="1:23" x14ac:dyDescent="0.25">
      <c r="A473">
        <v>829747</v>
      </c>
      <c r="B473" t="s">
        <v>127</v>
      </c>
      <c r="C473" s="1">
        <v>42117</v>
      </c>
      <c r="D473">
        <v>2015</v>
      </c>
      <c r="E473" t="s">
        <v>191</v>
      </c>
      <c r="F473" t="str">
        <f t="shared" si="42"/>
        <v>Delhi Capitals</v>
      </c>
      <c r="G473" t="s">
        <v>44</v>
      </c>
      <c r="H473" t="str">
        <f t="shared" si="43"/>
        <v>Mumbai Indians</v>
      </c>
      <c r="I473" t="s">
        <v>208</v>
      </c>
      <c r="J473" t="str">
        <f t="shared" si="44"/>
        <v>Feroz Shah Kotla</v>
      </c>
      <c r="K473" t="s">
        <v>44</v>
      </c>
      <c r="L473" t="str">
        <f t="shared" si="45"/>
        <v>Mumbai Indians</v>
      </c>
      <c r="M473" t="s">
        <v>28</v>
      </c>
      <c r="N473" t="s">
        <v>22</v>
      </c>
      <c r="O473" t="s">
        <v>191</v>
      </c>
      <c r="P473" t="str">
        <f t="shared" si="46"/>
        <v>Delhi Daredevils</v>
      </c>
      <c r="Q473" t="str">
        <f>IF(Table1[[#This Row],[TossWinner]]=Table1[[#This Row],[WinningTeam]],"Yes","No")</f>
        <v>No</v>
      </c>
      <c r="R473" t="s">
        <v>34</v>
      </c>
      <c r="S473">
        <v>37</v>
      </c>
      <c r="T473" t="str">
        <f t="shared" si="47"/>
        <v>Won By 37 Runs</v>
      </c>
      <c r="U473" t="s">
        <v>24</v>
      </c>
      <c r="V473" t="s">
        <v>121</v>
      </c>
      <c r="W473">
        <f>IF(Table1[[#This Row],[WonBy]]="Wickets",Table1[[#This Row],[Margin]],0)</f>
        <v>0</v>
      </c>
    </row>
    <row r="474" spans="1:23" x14ac:dyDescent="0.25">
      <c r="A474">
        <v>829743</v>
      </c>
      <c r="B474" t="s">
        <v>160</v>
      </c>
      <c r="C474" s="1">
        <v>42116</v>
      </c>
      <c r="D474">
        <v>2015</v>
      </c>
      <c r="E474" t="s">
        <v>39</v>
      </c>
      <c r="F474" t="str">
        <f t="shared" si="42"/>
        <v>Sunrisers Hyderabad</v>
      </c>
      <c r="G474" t="s">
        <v>51</v>
      </c>
      <c r="H474" t="str">
        <f t="shared" si="43"/>
        <v>Kolkata Knight Riders</v>
      </c>
      <c r="I474" t="s">
        <v>162</v>
      </c>
      <c r="J474" t="str">
        <f t="shared" si="44"/>
        <v>Dr. Y.S. Rajasekhara Reddy ACA-VDCA Cricket Stadium</v>
      </c>
      <c r="K474" t="s">
        <v>51</v>
      </c>
      <c r="L474" t="str">
        <f t="shared" si="45"/>
        <v>Kolkata Knight Riders</v>
      </c>
      <c r="M474" t="s">
        <v>28</v>
      </c>
      <c r="N474" t="s">
        <v>22</v>
      </c>
      <c r="O474" t="s">
        <v>39</v>
      </c>
      <c r="P474" t="str">
        <f t="shared" si="46"/>
        <v>Sunrisers Hyderabad</v>
      </c>
      <c r="Q474" t="str">
        <f>IF(Table1[[#This Row],[TossWinner]]=Table1[[#This Row],[WinningTeam]],"Yes","No")</f>
        <v>No</v>
      </c>
      <c r="R474" t="s">
        <v>34</v>
      </c>
      <c r="S474">
        <v>16</v>
      </c>
      <c r="T474" t="str">
        <f t="shared" si="47"/>
        <v>Won By 16 Runs</v>
      </c>
      <c r="U474" t="s">
        <v>196</v>
      </c>
      <c r="V474" t="s">
        <v>70</v>
      </c>
      <c r="W474">
        <f>IF(Table1[[#This Row],[WonBy]]="Wickets",Table1[[#This Row],[Margin]],0)</f>
        <v>0</v>
      </c>
    </row>
    <row r="475" spans="1:23" x14ac:dyDescent="0.25">
      <c r="A475">
        <v>829745</v>
      </c>
      <c r="B475" t="s">
        <v>204</v>
      </c>
      <c r="C475" s="1">
        <v>42116</v>
      </c>
      <c r="D475">
        <v>2015</v>
      </c>
      <c r="E475" t="s">
        <v>27</v>
      </c>
      <c r="F475" t="str">
        <f t="shared" si="42"/>
        <v>Royal Challengers Bangalore</v>
      </c>
      <c r="G475" t="s">
        <v>46</v>
      </c>
      <c r="H475" t="str">
        <f t="shared" si="43"/>
        <v>Chennai Super Kings</v>
      </c>
      <c r="I475" t="s">
        <v>205</v>
      </c>
      <c r="J475" t="str">
        <f t="shared" si="44"/>
        <v>M.Chinnaswamy Stadium</v>
      </c>
      <c r="K475" t="s">
        <v>27</v>
      </c>
      <c r="L475" t="str">
        <f t="shared" si="45"/>
        <v>Royal Challengers Bangalore</v>
      </c>
      <c r="M475" t="s">
        <v>28</v>
      </c>
      <c r="N475" t="s">
        <v>22</v>
      </c>
      <c r="O475" t="s">
        <v>46</v>
      </c>
      <c r="P475" t="str">
        <f t="shared" si="46"/>
        <v>Chennai Super Kings</v>
      </c>
      <c r="Q475" t="str">
        <f>IF(Table1[[#This Row],[TossWinner]]=Table1[[#This Row],[WinningTeam]],"Yes","No")</f>
        <v>No</v>
      </c>
      <c r="R475" t="s">
        <v>34</v>
      </c>
      <c r="S475">
        <v>27</v>
      </c>
      <c r="T475" t="str">
        <f t="shared" si="47"/>
        <v>Won By 27 Runs</v>
      </c>
      <c r="U475" t="s">
        <v>24</v>
      </c>
      <c r="V475" t="s">
        <v>224</v>
      </c>
      <c r="W475">
        <f>IF(Table1[[#This Row],[WonBy]]="Wickets",Table1[[#This Row],[Margin]],0)</f>
        <v>0</v>
      </c>
    </row>
    <row r="476" spans="1:23" x14ac:dyDescent="0.25">
      <c r="A476">
        <v>829741</v>
      </c>
      <c r="B476" t="s">
        <v>16</v>
      </c>
      <c r="C476" s="1">
        <v>42115</v>
      </c>
      <c r="D476">
        <v>2015</v>
      </c>
      <c r="E476" t="s">
        <v>18</v>
      </c>
      <c r="F476" t="str">
        <f t="shared" si="42"/>
        <v>Rajasthan Royals</v>
      </c>
      <c r="G476" t="s">
        <v>147</v>
      </c>
      <c r="H476" t="str">
        <f t="shared" si="43"/>
        <v>Punjab Kings</v>
      </c>
      <c r="I476" t="s">
        <v>255</v>
      </c>
      <c r="J476" t="str">
        <f t="shared" si="44"/>
        <v>Sardar Patel Stadium, Motera</v>
      </c>
      <c r="K476" t="s">
        <v>147</v>
      </c>
      <c r="L476" t="str">
        <f t="shared" si="45"/>
        <v>Punjab Kings</v>
      </c>
      <c r="M476" t="s">
        <v>28</v>
      </c>
      <c r="N476" t="s">
        <v>134</v>
      </c>
      <c r="O476" t="s">
        <v>147</v>
      </c>
      <c r="P476" t="str">
        <f t="shared" si="46"/>
        <v>Kings XI Punjab</v>
      </c>
      <c r="Q476" t="str">
        <f>IF(Table1[[#This Row],[TossWinner]]=Table1[[#This Row],[WinningTeam]],"Yes","No")</f>
        <v>Yes</v>
      </c>
      <c r="R476" t="s">
        <v>10</v>
      </c>
      <c r="S476" t="s">
        <v>24</v>
      </c>
      <c r="T476" t="str">
        <f t="shared" si="47"/>
        <v>Won By NA SuperOver</v>
      </c>
      <c r="U476" t="s">
        <v>24</v>
      </c>
      <c r="V476" t="s">
        <v>257</v>
      </c>
      <c r="W476">
        <f>IF(Table1[[#This Row],[WonBy]]="Wickets",Table1[[#This Row],[Margin]],0)</f>
        <v>0</v>
      </c>
    </row>
    <row r="477" spans="1:23" x14ac:dyDescent="0.25">
      <c r="A477">
        <v>829739</v>
      </c>
      <c r="B477" t="s">
        <v>127</v>
      </c>
      <c r="C477" s="1">
        <v>42114</v>
      </c>
      <c r="D477">
        <v>2015</v>
      </c>
      <c r="E477" t="s">
        <v>191</v>
      </c>
      <c r="F477" t="str">
        <f t="shared" si="42"/>
        <v>Delhi Capitals</v>
      </c>
      <c r="G477" t="s">
        <v>51</v>
      </c>
      <c r="H477" t="str">
        <f t="shared" si="43"/>
        <v>Kolkata Knight Riders</v>
      </c>
      <c r="I477" t="s">
        <v>208</v>
      </c>
      <c r="J477" t="str">
        <f t="shared" si="44"/>
        <v>Feroz Shah Kotla</v>
      </c>
      <c r="K477" t="s">
        <v>51</v>
      </c>
      <c r="L477" t="str">
        <f t="shared" si="45"/>
        <v>Kolkata Knight Riders</v>
      </c>
      <c r="M477" t="s">
        <v>28</v>
      </c>
      <c r="N477" t="s">
        <v>22</v>
      </c>
      <c r="O477" t="s">
        <v>51</v>
      </c>
      <c r="P477" t="str">
        <f t="shared" si="46"/>
        <v>Kolkata Knight Riders</v>
      </c>
      <c r="Q477" t="str">
        <f>IF(Table1[[#This Row],[TossWinner]]=Table1[[#This Row],[WinningTeam]],"Yes","No")</f>
        <v>Yes</v>
      </c>
      <c r="R477" t="s">
        <v>23</v>
      </c>
      <c r="S477">
        <v>6</v>
      </c>
      <c r="T477" t="str">
        <f t="shared" si="47"/>
        <v>Won By 6 Wickets</v>
      </c>
      <c r="U477" t="s">
        <v>24</v>
      </c>
      <c r="V477" t="s">
        <v>98</v>
      </c>
      <c r="W477">
        <f>IF(Table1[[#This Row],[WonBy]]="Wickets",Table1[[#This Row],[Margin]],0)</f>
        <v>6</v>
      </c>
    </row>
    <row r="478" spans="1:23" x14ac:dyDescent="0.25">
      <c r="A478">
        <v>829735</v>
      </c>
      <c r="B478" t="s">
        <v>16</v>
      </c>
      <c r="C478" s="1">
        <v>42113</v>
      </c>
      <c r="D478">
        <v>2015</v>
      </c>
      <c r="E478" t="s">
        <v>18</v>
      </c>
      <c r="F478" t="str">
        <f t="shared" si="42"/>
        <v>Rajasthan Royals</v>
      </c>
      <c r="G478" t="s">
        <v>46</v>
      </c>
      <c r="H478" t="str">
        <f t="shared" si="43"/>
        <v>Chennai Super Kings</v>
      </c>
      <c r="I478" t="s">
        <v>255</v>
      </c>
      <c r="J478" t="str">
        <f t="shared" si="44"/>
        <v>Sardar Patel Stadium, Motera</v>
      </c>
      <c r="K478" t="s">
        <v>46</v>
      </c>
      <c r="L478" t="str">
        <f t="shared" si="45"/>
        <v>Chennai Super Kings</v>
      </c>
      <c r="M478" t="s">
        <v>21</v>
      </c>
      <c r="N478" t="s">
        <v>22</v>
      </c>
      <c r="O478" t="s">
        <v>18</v>
      </c>
      <c r="P478" t="str">
        <f t="shared" si="46"/>
        <v>Rajasthan Royals</v>
      </c>
      <c r="Q478" t="str">
        <f>IF(Table1[[#This Row],[TossWinner]]=Table1[[#This Row],[WinningTeam]],"Yes","No")</f>
        <v>No</v>
      </c>
      <c r="R478" t="s">
        <v>23</v>
      </c>
      <c r="S478">
        <v>8</v>
      </c>
      <c r="T478" t="str">
        <f t="shared" si="47"/>
        <v>Won By 8 Wickets</v>
      </c>
      <c r="U478" t="s">
        <v>24</v>
      </c>
      <c r="V478" t="s">
        <v>240</v>
      </c>
      <c r="W478">
        <f>IF(Table1[[#This Row],[WonBy]]="Wickets",Table1[[#This Row],[Margin]],0)</f>
        <v>8</v>
      </c>
    </row>
    <row r="479" spans="1:23" x14ac:dyDescent="0.25">
      <c r="A479">
        <v>829737</v>
      </c>
      <c r="B479" t="s">
        <v>204</v>
      </c>
      <c r="C479" s="1">
        <v>42113</v>
      </c>
      <c r="D479">
        <v>2015</v>
      </c>
      <c r="E479" t="s">
        <v>27</v>
      </c>
      <c r="F479" t="str">
        <f t="shared" si="42"/>
        <v>Royal Challengers Bangalore</v>
      </c>
      <c r="G479" t="s">
        <v>44</v>
      </c>
      <c r="H479" t="str">
        <f t="shared" si="43"/>
        <v>Mumbai Indians</v>
      </c>
      <c r="I479" t="s">
        <v>205</v>
      </c>
      <c r="J479" t="str">
        <f t="shared" si="44"/>
        <v>M.Chinnaswamy Stadium</v>
      </c>
      <c r="K479" t="s">
        <v>27</v>
      </c>
      <c r="L479" t="str">
        <f t="shared" si="45"/>
        <v>Royal Challengers Bangalore</v>
      </c>
      <c r="M479" t="s">
        <v>28</v>
      </c>
      <c r="N479" t="s">
        <v>22</v>
      </c>
      <c r="O479" t="s">
        <v>44</v>
      </c>
      <c r="P479" t="str">
        <f t="shared" si="46"/>
        <v>Mumbai Indians</v>
      </c>
      <c r="Q479" t="str">
        <f>IF(Table1[[#This Row],[TossWinner]]=Table1[[#This Row],[WinningTeam]],"Yes","No")</f>
        <v>No</v>
      </c>
      <c r="R479" t="s">
        <v>34</v>
      </c>
      <c r="S479">
        <v>18</v>
      </c>
      <c r="T479" t="str">
        <f t="shared" si="47"/>
        <v>Won By 18 Runs</v>
      </c>
      <c r="U479" t="s">
        <v>24</v>
      </c>
      <c r="V479" t="s">
        <v>186</v>
      </c>
      <c r="W479">
        <f>IF(Table1[[#This Row],[WonBy]]="Wickets",Table1[[#This Row],[Margin]],0)</f>
        <v>0</v>
      </c>
    </row>
    <row r="480" spans="1:23" x14ac:dyDescent="0.25">
      <c r="A480">
        <v>829731</v>
      </c>
      <c r="B480" t="s">
        <v>160</v>
      </c>
      <c r="C480" s="1">
        <v>42112</v>
      </c>
      <c r="D480">
        <v>2015</v>
      </c>
      <c r="E480" t="s">
        <v>39</v>
      </c>
      <c r="F480" t="str">
        <f t="shared" si="42"/>
        <v>Sunrisers Hyderabad</v>
      </c>
      <c r="G480" t="s">
        <v>191</v>
      </c>
      <c r="H480" t="str">
        <f t="shared" si="43"/>
        <v>Delhi Capitals</v>
      </c>
      <c r="I480" t="s">
        <v>162</v>
      </c>
      <c r="J480" t="str">
        <f t="shared" si="44"/>
        <v>Dr. Y.S. Rajasekhara Reddy ACA-VDCA Cricket Stadium</v>
      </c>
      <c r="K480" t="s">
        <v>191</v>
      </c>
      <c r="L480" t="str">
        <f t="shared" si="45"/>
        <v>Delhi Capitals</v>
      </c>
      <c r="M480" t="s">
        <v>21</v>
      </c>
      <c r="N480" t="s">
        <v>22</v>
      </c>
      <c r="O480" t="s">
        <v>191</v>
      </c>
      <c r="P480" t="str">
        <f t="shared" si="46"/>
        <v>Delhi Daredevils</v>
      </c>
      <c r="Q480" t="str">
        <f>IF(Table1[[#This Row],[TossWinner]]=Table1[[#This Row],[WinningTeam]],"Yes","No")</f>
        <v>Yes</v>
      </c>
      <c r="R480" t="s">
        <v>34</v>
      </c>
      <c r="S480">
        <v>4</v>
      </c>
      <c r="T480" t="str">
        <f t="shared" si="47"/>
        <v>Won By 4 Runs</v>
      </c>
      <c r="U480" t="s">
        <v>24</v>
      </c>
      <c r="V480" t="s">
        <v>258</v>
      </c>
      <c r="W480">
        <f>IF(Table1[[#This Row],[WonBy]]="Wickets",Table1[[#This Row],[Margin]],0)</f>
        <v>0</v>
      </c>
    </row>
    <row r="481" spans="1:23" x14ac:dyDescent="0.25">
      <c r="A481">
        <v>829733</v>
      </c>
      <c r="B481" t="s">
        <v>58</v>
      </c>
      <c r="C481" s="1">
        <v>42112</v>
      </c>
      <c r="D481">
        <v>2015</v>
      </c>
      <c r="E481" t="s">
        <v>147</v>
      </c>
      <c r="F481" t="str">
        <f t="shared" si="42"/>
        <v>Punjab Kings</v>
      </c>
      <c r="G481" t="s">
        <v>51</v>
      </c>
      <c r="H481" t="str">
        <f t="shared" si="43"/>
        <v>Kolkata Knight Riders</v>
      </c>
      <c r="I481" t="s">
        <v>189</v>
      </c>
      <c r="J481" t="str">
        <f t="shared" si="44"/>
        <v>Maharashtra Cricket Association Stadium, Pune</v>
      </c>
      <c r="K481" t="s">
        <v>51</v>
      </c>
      <c r="L481" t="str">
        <f t="shared" si="45"/>
        <v>Kolkata Knight Riders</v>
      </c>
      <c r="M481" t="s">
        <v>28</v>
      </c>
      <c r="N481" t="s">
        <v>22</v>
      </c>
      <c r="O481" t="s">
        <v>51</v>
      </c>
      <c r="P481" t="str">
        <f t="shared" si="46"/>
        <v>Kolkata Knight Riders</v>
      </c>
      <c r="Q481" t="str">
        <f>IF(Table1[[#This Row],[TossWinner]]=Table1[[#This Row],[WinningTeam]],"Yes","No")</f>
        <v>Yes</v>
      </c>
      <c r="R481" t="s">
        <v>23</v>
      </c>
      <c r="S481">
        <v>4</v>
      </c>
      <c r="T481" t="str">
        <f t="shared" si="47"/>
        <v>Won By 4 Wickets</v>
      </c>
      <c r="U481" t="s">
        <v>24</v>
      </c>
      <c r="V481" t="s">
        <v>60</v>
      </c>
      <c r="W481">
        <f>IF(Table1[[#This Row],[WonBy]]="Wickets",Table1[[#This Row],[Margin]],0)</f>
        <v>4</v>
      </c>
    </row>
    <row r="482" spans="1:23" x14ac:dyDescent="0.25">
      <c r="A482">
        <v>829729</v>
      </c>
      <c r="B482" t="s">
        <v>38</v>
      </c>
      <c r="C482" s="1">
        <v>42111</v>
      </c>
      <c r="D482">
        <v>2015</v>
      </c>
      <c r="E482" t="s">
        <v>44</v>
      </c>
      <c r="F482" t="str">
        <f t="shared" si="42"/>
        <v>Mumbai Indians</v>
      </c>
      <c r="G482" t="s">
        <v>46</v>
      </c>
      <c r="H482" t="str">
        <f t="shared" si="43"/>
        <v>Chennai Super Kings</v>
      </c>
      <c r="I482" t="s">
        <v>167</v>
      </c>
      <c r="J482" t="str">
        <f t="shared" si="44"/>
        <v>Wankhede Stadium, Mumbai</v>
      </c>
      <c r="K482" t="s">
        <v>44</v>
      </c>
      <c r="L482" t="str">
        <f t="shared" si="45"/>
        <v>Mumbai Indians</v>
      </c>
      <c r="M482" t="s">
        <v>21</v>
      </c>
      <c r="N482" t="s">
        <v>22</v>
      </c>
      <c r="O482" t="s">
        <v>46</v>
      </c>
      <c r="P482" t="str">
        <f t="shared" si="46"/>
        <v>Chennai Super Kings</v>
      </c>
      <c r="Q482" t="str">
        <f>IF(Table1[[#This Row],[TossWinner]]=Table1[[#This Row],[WinningTeam]],"Yes","No")</f>
        <v>No</v>
      </c>
      <c r="R482" t="s">
        <v>23</v>
      </c>
      <c r="S482">
        <v>6</v>
      </c>
      <c r="T482" t="str">
        <f t="shared" si="47"/>
        <v>Won By 6 Wickets</v>
      </c>
      <c r="U482" t="s">
        <v>24</v>
      </c>
      <c r="V482" t="s">
        <v>239</v>
      </c>
      <c r="W482">
        <f>IF(Table1[[#This Row],[WonBy]]="Wickets",Table1[[#This Row],[Margin]],0)</f>
        <v>6</v>
      </c>
    </row>
    <row r="483" spans="1:23" x14ac:dyDescent="0.25">
      <c r="A483">
        <v>829727</v>
      </c>
      <c r="B483" t="s">
        <v>160</v>
      </c>
      <c r="C483" s="1">
        <v>42110</v>
      </c>
      <c r="D483">
        <v>2015</v>
      </c>
      <c r="E483" t="s">
        <v>39</v>
      </c>
      <c r="F483" t="str">
        <f t="shared" si="42"/>
        <v>Sunrisers Hyderabad</v>
      </c>
      <c r="G483" t="s">
        <v>18</v>
      </c>
      <c r="H483" t="str">
        <f t="shared" si="43"/>
        <v>Rajasthan Royals</v>
      </c>
      <c r="I483" t="s">
        <v>162</v>
      </c>
      <c r="J483" t="str">
        <f t="shared" si="44"/>
        <v>Dr. Y.S. Rajasekhara Reddy ACA-VDCA Cricket Stadium</v>
      </c>
      <c r="K483" t="s">
        <v>18</v>
      </c>
      <c r="L483" t="str">
        <f t="shared" si="45"/>
        <v>Rajasthan Royals</v>
      </c>
      <c r="M483" t="s">
        <v>28</v>
      </c>
      <c r="N483" t="s">
        <v>22</v>
      </c>
      <c r="O483" t="s">
        <v>18</v>
      </c>
      <c r="P483" t="str">
        <f t="shared" si="46"/>
        <v>Rajasthan Royals</v>
      </c>
      <c r="Q483" t="str">
        <f>IF(Table1[[#This Row],[TossWinner]]=Table1[[#This Row],[WinningTeam]],"Yes","No")</f>
        <v>Yes</v>
      </c>
      <c r="R483" t="s">
        <v>23</v>
      </c>
      <c r="S483">
        <v>6</v>
      </c>
      <c r="T483" t="str">
        <f t="shared" si="47"/>
        <v>Won By 6 Wickets</v>
      </c>
      <c r="U483" t="s">
        <v>24</v>
      </c>
      <c r="V483" t="s">
        <v>240</v>
      </c>
      <c r="W483">
        <f>IF(Table1[[#This Row],[WonBy]]="Wickets",Table1[[#This Row],[Margin]],0)</f>
        <v>6</v>
      </c>
    </row>
    <row r="484" spans="1:23" x14ac:dyDescent="0.25">
      <c r="A484">
        <v>829725</v>
      </c>
      <c r="B484" t="s">
        <v>58</v>
      </c>
      <c r="C484" s="1">
        <v>42109</v>
      </c>
      <c r="D484">
        <v>2015</v>
      </c>
      <c r="E484" t="s">
        <v>147</v>
      </c>
      <c r="F484" t="str">
        <f t="shared" si="42"/>
        <v>Punjab Kings</v>
      </c>
      <c r="G484" t="s">
        <v>191</v>
      </c>
      <c r="H484" t="str">
        <f t="shared" si="43"/>
        <v>Delhi Capitals</v>
      </c>
      <c r="I484" t="s">
        <v>189</v>
      </c>
      <c r="J484" t="str">
        <f t="shared" si="44"/>
        <v>Maharashtra Cricket Association Stadium, Pune</v>
      </c>
      <c r="K484" t="s">
        <v>147</v>
      </c>
      <c r="L484" t="str">
        <f t="shared" si="45"/>
        <v>Punjab Kings</v>
      </c>
      <c r="M484" t="s">
        <v>21</v>
      </c>
      <c r="N484" t="s">
        <v>22</v>
      </c>
      <c r="O484" t="s">
        <v>191</v>
      </c>
      <c r="P484" t="str">
        <f t="shared" si="46"/>
        <v>Delhi Daredevils</v>
      </c>
      <c r="Q484" t="str">
        <f>IF(Table1[[#This Row],[TossWinner]]=Table1[[#This Row],[WinningTeam]],"Yes","No")</f>
        <v>No</v>
      </c>
      <c r="R484" t="s">
        <v>23</v>
      </c>
      <c r="S484">
        <v>5</v>
      </c>
      <c r="T484" t="str">
        <f t="shared" si="47"/>
        <v>Won By 5 Wickets</v>
      </c>
      <c r="U484" t="s">
        <v>24</v>
      </c>
      <c r="V484" t="s">
        <v>90</v>
      </c>
      <c r="W484">
        <f>IF(Table1[[#This Row],[WonBy]]="Wickets",Table1[[#This Row],[Margin]],0)</f>
        <v>5</v>
      </c>
    </row>
    <row r="485" spans="1:23" x14ac:dyDescent="0.25">
      <c r="A485">
        <v>829721</v>
      </c>
      <c r="B485" t="s">
        <v>16</v>
      </c>
      <c r="C485" s="1">
        <v>42108</v>
      </c>
      <c r="D485">
        <v>2015</v>
      </c>
      <c r="E485" t="s">
        <v>18</v>
      </c>
      <c r="F485" t="str">
        <f t="shared" si="42"/>
        <v>Rajasthan Royals</v>
      </c>
      <c r="G485" t="s">
        <v>44</v>
      </c>
      <c r="H485" t="str">
        <f t="shared" si="43"/>
        <v>Mumbai Indians</v>
      </c>
      <c r="I485" t="s">
        <v>255</v>
      </c>
      <c r="J485" t="str">
        <f t="shared" si="44"/>
        <v>Sardar Patel Stadium, Motera</v>
      </c>
      <c r="K485" t="s">
        <v>44</v>
      </c>
      <c r="L485" t="str">
        <f t="shared" si="45"/>
        <v>Mumbai Indians</v>
      </c>
      <c r="M485" t="s">
        <v>21</v>
      </c>
      <c r="N485" t="s">
        <v>22</v>
      </c>
      <c r="O485" t="s">
        <v>18</v>
      </c>
      <c r="P485" t="str">
        <f t="shared" si="46"/>
        <v>Rajasthan Royals</v>
      </c>
      <c r="Q485" t="str">
        <f>IF(Table1[[#This Row],[TossWinner]]=Table1[[#This Row],[WinningTeam]],"Yes","No")</f>
        <v>No</v>
      </c>
      <c r="R485" t="s">
        <v>23</v>
      </c>
      <c r="S485">
        <v>7</v>
      </c>
      <c r="T485" t="str">
        <f t="shared" si="47"/>
        <v>Won By 7 Wickets</v>
      </c>
      <c r="U485" t="s">
        <v>24</v>
      </c>
      <c r="V485" t="s">
        <v>180</v>
      </c>
      <c r="W485">
        <f>IF(Table1[[#This Row],[WonBy]]="Wickets",Table1[[#This Row],[Margin]],0)</f>
        <v>7</v>
      </c>
    </row>
    <row r="486" spans="1:23" x14ac:dyDescent="0.25">
      <c r="A486">
        <v>829719</v>
      </c>
      <c r="B486" t="s">
        <v>204</v>
      </c>
      <c r="C486" s="1">
        <v>42107</v>
      </c>
      <c r="D486">
        <v>2015</v>
      </c>
      <c r="E486" t="s">
        <v>27</v>
      </c>
      <c r="F486" t="str">
        <f t="shared" si="42"/>
        <v>Royal Challengers Bangalore</v>
      </c>
      <c r="G486" t="s">
        <v>39</v>
      </c>
      <c r="H486" t="str">
        <f t="shared" si="43"/>
        <v>Sunrisers Hyderabad</v>
      </c>
      <c r="I486" t="s">
        <v>205</v>
      </c>
      <c r="J486" t="str">
        <f t="shared" si="44"/>
        <v>M.Chinnaswamy Stadium</v>
      </c>
      <c r="K486" t="s">
        <v>39</v>
      </c>
      <c r="L486" t="str">
        <f t="shared" si="45"/>
        <v>Sunrisers Hyderabad</v>
      </c>
      <c r="M486" t="s">
        <v>28</v>
      </c>
      <c r="N486" t="s">
        <v>22</v>
      </c>
      <c r="O486" t="s">
        <v>39</v>
      </c>
      <c r="P486" t="str">
        <f t="shared" si="46"/>
        <v>Sunrisers Hyderabad</v>
      </c>
      <c r="Q486" t="str">
        <f>IF(Table1[[#This Row],[TossWinner]]=Table1[[#This Row],[WinningTeam]],"Yes","No")</f>
        <v>Yes</v>
      </c>
      <c r="R486" t="s">
        <v>23</v>
      </c>
      <c r="S486">
        <v>8</v>
      </c>
      <c r="T486" t="str">
        <f t="shared" si="47"/>
        <v>Won By 8 Wickets</v>
      </c>
      <c r="U486" t="s">
        <v>24</v>
      </c>
      <c r="V486" t="s">
        <v>70</v>
      </c>
      <c r="W486">
        <f>IF(Table1[[#This Row],[WonBy]]="Wickets",Table1[[#This Row],[Margin]],0)</f>
        <v>8</v>
      </c>
    </row>
    <row r="487" spans="1:23" x14ac:dyDescent="0.25">
      <c r="A487">
        <v>829717</v>
      </c>
      <c r="B487" t="s">
        <v>38</v>
      </c>
      <c r="C487" s="1">
        <v>42106</v>
      </c>
      <c r="D487">
        <v>2015</v>
      </c>
      <c r="E487" t="s">
        <v>44</v>
      </c>
      <c r="F487" t="str">
        <f t="shared" si="42"/>
        <v>Mumbai Indians</v>
      </c>
      <c r="G487" t="s">
        <v>147</v>
      </c>
      <c r="H487" t="str">
        <f t="shared" si="43"/>
        <v>Punjab Kings</v>
      </c>
      <c r="I487" t="s">
        <v>167</v>
      </c>
      <c r="J487" t="str">
        <f t="shared" si="44"/>
        <v>Wankhede Stadium, Mumbai</v>
      </c>
      <c r="K487" t="s">
        <v>44</v>
      </c>
      <c r="L487" t="str">
        <f t="shared" si="45"/>
        <v>Mumbai Indians</v>
      </c>
      <c r="M487" t="s">
        <v>28</v>
      </c>
      <c r="N487" t="s">
        <v>22</v>
      </c>
      <c r="O487" t="s">
        <v>147</v>
      </c>
      <c r="P487" t="str">
        <f t="shared" si="46"/>
        <v>Kings XI Punjab</v>
      </c>
      <c r="Q487" t="str">
        <f>IF(Table1[[#This Row],[TossWinner]]=Table1[[#This Row],[WinningTeam]],"Yes","No")</f>
        <v>No</v>
      </c>
      <c r="R487" t="s">
        <v>34</v>
      </c>
      <c r="S487">
        <v>18</v>
      </c>
      <c r="T487" t="str">
        <f t="shared" si="47"/>
        <v>Won By 18 Runs</v>
      </c>
      <c r="U487" t="s">
        <v>24</v>
      </c>
      <c r="V487" t="s">
        <v>259</v>
      </c>
      <c r="W487">
        <f>IF(Table1[[#This Row],[WonBy]]="Wickets",Table1[[#This Row],[Margin]],0)</f>
        <v>0</v>
      </c>
    </row>
    <row r="488" spans="1:23" x14ac:dyDescent="0.25">
      <c r="A488">
        <v>829715</v>
      </c>
      <c r="B488" t="s">
        <v>127</v>
      </c>
      <c r="C488" s="1">
        <v>42106</v>
      </c>
      <c r="D488">
        <v>2015</v>
      </c>
      <c r="E488" t="s">
        <v>191</v>
      </c>
      <c r="F488" t="str">
        <f t="shared" si="42"/>
        <v>Delhi Capitals</v>
      </c>
      <c r="G488" t="s">
        <v>18</v>
      </c>
      <c r="H488" t="str">
        <f t="shared" si="43"/>
        <v>Rajasthan Royals</v>
      </c>
      <c r="I488" t="s">
        <v>208</v>
      </c>
      <c r="J488" t="str">
        <f t="shared" si="44"/>
        <v>Feroz Shah Kotla</v>
      </c>
      <c r="K488" t="s">
        <v>18</v>
      </c>
      <c r="L488" t="str">
        <f t="shared" si="45"/>
        <v>Rajasthan Royals</v>
      </c>
      <c r="M488" t="s">
        <v>28</v>
      </c>
      <c r="N488" t="s">
        <v>22</v>
      </c>
      <c r="O488" t="s">
        <v>18</v>
      </c>
      <c r="P488" t="str">
        <f t="shared" si="46"/>
        <v>Rajasthan Royals</v>
      </c>
      <c r="Q488" t="str">
        <f>IF(Table1[[#This Row],[TossWinner]]=Table1[[#This Row],[WinningTeam]],"Yes","No")</f>
        <v>Yes</v>
      </c>
      <c r="R488" t="s">
        <v>23</v>
      </c>
      <c r="S488">
        <v>3</v>
      </c>
      <c r="T488" t="str">
        <f t="shared" si="47"/>
        <v>Won By 3 Wickets</v>
      </c>
      <c r="U488" t="s">
        <v>24</v>
      </c>
      <c r="V488" t="s">
        <v>260</v>
      </c>
      <c r="W488">
        <f>IF(Table1[[#This Row],[WonBy]]="Wickets",Table1[[#This Row],[Margin]],0)</f>
        <v>3</v>
      </c>
    </row>
    <row r="489" spans="1:23" x14ac:dyDescent="0.25">
      <c r="A489">
        <v>829713</v>
      </c>
      <c r="B489" t="s">
        <v>30</v>
      </c>
      <c r="C489" s="1">
        <v>42105</v>
      </c>
      <c r="D489">
        <v>2015</v>
      </c>
      <c r="E489" t="s">
        <v>51</v>
      </c>
      <c r="F489" t="str">
        <f t="shared" si="42"/>
        <v>Kolkata Knight Riders</v>
      </c>
      <c r="G489" t="s">
        <v>27</v>
      </c>
      <c r="H489" t="str">
        <f t="shared" si="43"/>
        <v>Royal Challengers Bangalore</v>
      </c>
      <c r="I489" t="s">
        <v>174</v>
      </c>
      <c r="J489" t="str">
        <f t="shared" si="44"/>
        <v>Eden Gardens, Kolkata</v>
      </c>
      <c r="K489" t="s">
        <v>27</v>
      </c>
      <c r="L489" t="str">
        <f t="shared" si="45"/>
        <v>Royal Challengers Bangalore</v>
      </c>
      <c r="M489" t="s">
        <v>28</v>
      </c>
      <c r="N489" t="s">
        <v>22</v>
      </c>
      <c r="O489" t="s">
        <v>27</v>
      </c>
      <c r="P489" t="str">
        <f t="shared" si="46"/>
        <v>Royal Challengers Bangalore</v>
      </c>
      <c r="Q489" t="str">
        <f>IF(Table1[[#This Row],[TossWinner]]=Table1[[#This Row],[WinningTeam]],"Yes","No")</f>
        <v>Yes</v>
      </c>
      <c r="R489" t="s">
        <v>23</v>
      </c>
      <c r="S489">
        <v>3</v>
      </c>
      <c r="T489" t="str">
        <f t="shared" si="47"/>
        <v>Won By 3 Wickets</v>
      </c>
      <c r="U489" t="s">
        <v>24</v>
      </c>
      <c r="V489" t="s">
        <v>150</v>
      </c>
      <c r="W489">
        <f>IF(Table1[[#This Row],[WonBy]]="Wickets",Table1[[#This Row],[Margin]],0)</f>
        <v>3</v>
      </c>
    </row>
    <row r="490" spans="1:23" x14ac:dyDescent="0.25">
      <c r="A490">
        <v>829711</v>
      </c>
      <c r="B490" t="s">
        <v>132</v>
      </c>
      <c r="C490" s="1">
        <v>42105</v>
      </c>
      <c r="D490">
        <v>2015</v>
      </c>
      <c r="E490" t="s">
        <v>46</v>
      </c>
      <c r="F490" t="str">
        <f t="shared" si="42"/>
        <v>Chennai Super Kings</v>
      </c>
      <c r="G490" t="s">
        <v>39</v>
      </c>
      <c r="H490" t="str">
        <f t="shared" si="43"/>
        <v>Sunrisers Hyderabad</v>
      </c>
      <c r="I490" t="s">
        <v>251</v>
      </c>
      <c r="J490" t="str">
        <f t="shared" si="44"/>
        <v>MA Chidambaram Stadium, Chepauk, Chennai</v>
      </c>
      <c r="K490" t="s">
        <v>46</v>
      </c>
      <c r="L490" t="str">
        <f t="shared" si="45"/>
        <v>Chennai Super Kings</v>
      </c>
      <c r="M490" t="s">
        <v>21</v>
      </c>
      <c r="N490" t="s">
        <v>22</v>
      </c>
      <c r="O490" t="s">
        <v>46</v>
      </c>
      <c r="P490" t="str">
        <f t="shared" si="46"/>
        <v>Chennai Super Kings</v>
      </c>
      <c r="Q490" t="str">
        <f>IF(Table1[[#This Row],[TossWinner]]=Table1[[#This Row],[WinningTeam]],"Yes","No")</f>
        <v>Yes</v>
      </c>
      <c r="R490" t="s">
        <v>34</v>
      </c>
      <c r="S490">
        <v>45</v>
      </c>
      <c r="T490" t="str">
        <f t="shared" si="47"/>
        <v>Won By 45 Runs</v>
      </c>
      <c r="U490" t="s">
        <v>24</v>
      </c>
      <c r="V490" t="s">
        <v>254</v>
      </c>
      <c r="W490">
        <f>IF(Table1[[#This Row],[WonBy]]="Wickets",Table1[[#This Row],[Margin]],0)</f>
        <v>0</v>
      </c>
    </row>
    <row r="491" spans="1:23" x14ac:dyDescent="0.25">
      <c r="A491">
        <v>829709</v>
      </c>
      <c r="B491" t="s">
        <v>58</v>
      </c>
      <c r="C491" s="1">
        <v>42104</v>
      </c>
      <c r="D491">
        <v>2015</v>
      </c>
      <c r="E491" t="s">
        <v>147</v>
      </c>
      <c r="F491" t="str">
        <f t="shared" si="42"/>
        <v>Punjab Kings</v>
      </c>
      <c r="G491" t="s">
        <v>18</v>
      </c>
      <c r="H491" t="str">
        <f t="shared" si="43"/>
        <v>Rajasthan Royals</v>
      </c>
      <c r="I491" t="s">
        <v>189</v>
      </c>
      <c r="J491" t="str">
        <f t="shared" si="44"/>
        <v>Maharashtra Cricket Association Stadium, Pune</v>
      </c>
      <c r="K491" t="s">
        <v>147</v>
      </c>
      <c r="L491" t="str">
        <f t="shared" si="45"/>
        <v>Punjab Kings</v>
      </c>
      <c r="M491" t="s">
        <v>28</v>
      </c>
      <c r="N491" t="s">
        <v>22</v>
      </c>
      <c r="O491" t="s">
        <v>18</v>
      </c>
      <c r="P491" t="str">
        <f t="shared" si="46"/>
        <v>Rajasthan Royals</v>
      </c>
      <c r="Q491" t="str">
        <f>IF(Table1[[#This Row],[TossWinner]]=Table1[[#This Row],[WinningTeam]],"Yes","No")</f>
        <v>No</v>
      </c>
      <c r="R491" t="s">
        <v>34</v>
      </c>
      <c r="S491">
        <v>26</v>
      </c>
      <c r="T491" t="str">
        <f t="shared" si="47"/>
        <v>Won By 26 Runs</v>
      </c>
      <c r="U491" t="s">
        <v>24</v>
      </c>
      <c r="V491" t="s">
        <v>261</v>
      </c>
      <c r="W491">
        <f>IF(Table1[[#This Row],[WonBy]]="Wickets",Table1[[#This Row],[Margin]],0)</f>
        <v>0</v>
      </c>
    </row>
    <row r="492" spans="1:23" x14ac:dyDescent="0.25">
      <c r="A492">
        <v>829707</v>
      </c>
      <c r="B492" t="s">
        <v>132</v>
      </c>
      <c r="C492" s="1">
        <v>42103</v>
      </c>
      <c r="D492">
        <v>2015</v>
      </c>
      <c r="E492" t="s">
        <v>46</v>
      </c>
      <c r="F492" t="str">
        <f t="shared" si="42"/>
        <v>Chennai Super Kings</v>
      </c>
      <c r="G492" t="s">
        <v>191</v>
      </c>
      <c r="H492" t="str">
        <f t="shared" si="43"/>
        <v>Delhi Capitals</v>
      </c>
      <c r="I492" t="s">
        <v>251</v>
      </c>
      <c r="J492" t="str">
        <f t="shared" si="44"/>
        <v>MA Chidambaram Stadium, Chepauk, Chennai</v>
      </c>
      <c r="K492" t="s">
        <v>191</v>
      </c>
      <c r="L492" t="str">
        <f t="shared" si="45"/>
        <v>Delhi Capitals</v>
      </c>
      <c r="M492" t="s">
        <v>28</v>
      </c>
      <c r="N492" t="s">
        <v>22</v>
      </c>
      <c r="O492" t="s">
        <v>46</v>
      </c>
      <c r="P492" t="str">
        <f t="shared" si="46"/>
        <v>Chennai Super Kings</v>
      </c>
      <c r="Q492" t="str">
        <f>IF(Table1[[#This Row],[TossWinner]]=Table1[[#This Row],[WinningTeam]],"Yes","No")</f>
        <v>No</v>
      </c>
      <c r="R492" t="s">
        <v>34</v>
      </c>
      <c r="S492">
        <v>1</v>
      </c>
      <c r="T492" t="str">
        <f t="shared" si="47"/>
        <v>Won By 1 Runs</v>
      </c>
      <c r="U492" t="s">
        <v>24</v>
      </c>
      <c r="V492" t="s">
        <v>239</v>
      </c>
      <c r="W492">
        <f>IF(Table1[[#This Row],[WonBy]]="Wickets",Table1[[#This Row],[Margin]],0)</f>
        <v>0</v>
      </c>
    </row>
    <row r="493" spans="1:23" x14ac:dyDescent="0.25">
      <c r="A493">
        <v>829705</v>
      </c>
      <c r="B493" t="s">
        <v>30</v>
      </c>
      <c r="C493" s="1">
        <v>42102</v>
      </c>
      <c r="D493">
        <v>2015</v>
      </c>
      <c r="E493" t="s">
        <v>51</v>
      </c>
      <c r="F493" t="str">
        <f t="shared" si="42"/>
        <v>Kolkata Knight Riders</v>
      </c>
      <c r="G493" t="s">
        <v>44</v>
      </c>
      <c r="H493" t="str">
        <f t="shared" si="43"/>
        <v>Mumbai Indians</v>
      </c>
      <c r="I493" t="s">
        <v>174</v>
      </c>
      <c r="J493" t="str">
        <f t="shared" si="44"/>
        <v>Eden Gardens, Kolkata</v>
      </c>
      <c r="K493" t="s">
        <v>51</v>
      </c>
      <c r="L493" t="str">
        <f t="shared" si="45"/>
        <v>Kolkata Knight Riders</v>
      </c>
      <c r="M493" t="s">
        <v>28</v>
      </c>
      <c r="N493" t="s">
        <v>22</v>
      </c>
      <c r="O493" t="s">
        <v>51</v>
      </c>
      <c r="P493" t="str">
        <f t="shared" si="46"/>
        <v>Kolkata Knight Riders</v>
      </c>
      <c r="Q493" t="str">
        <f>IF(Table1[[#This Row],[TossWinner]]=Table1[[#This Row],[WinningTeam]],"Yes","No")</f>
        <v>Yes</v>
      </c>
      <c r="R493" t="s">
        <v>23</v>
      </c>
      <c r="S493">
        <v>7</v>
      </c>
      <c r="T493" t="str">
        <f t="shared" si="47"/>
        <v>Won By 7 Wickets</v>
      </c>
      <c r="U493" t="s">
        <v>24</v>
      </c>
      <c r="V493" t="s">
        <v>262</v>
      </c>
      <c r="W493">
        <f>IF(Table1[[#This Row],[WonBy]]="Wickets",Table1[[#This Row],[Margin]],0)</f>
        <v>7</v>
      </c>
    </row>
    <row r="494" spans="1:23" x14ac:dyDescent="0.25">
      <c r="A494">
        <v>734049</v>
      </c>
      <c r="B494" t="s">
        <v>204</v>
      </c>
      <c r="C494" s="1">
        <v>41791</v>
      </c>
      <c r="D494">
        <v>2014</v>
      </c>
      <c r="E494" t="s">
        <v>51</v>
      </c>
      <c r="F494" t="str">
        <f t="shared" si="42"/>
        <v>Kolkata Knight Riders</v>
      </c>
      <c r="G494" t="s">
        <v>147</v>
      </c>
      <c r="H494" t="str">
        <f t="shared" si="43"/>
        <v>Punjab Kings</v>
      </c>
      <c r="I494" t="s">
        <v>205</v>
      </c>
      <c r="J494" t="str">
        <f t="shared" si="44"/>
        <v>M.Chinnaswamy Stadium</v>
      </c>
      <c r="K494" t="s">
        <v>51</v>
      </c>
      <c r="L494" t="str">
        <f t="shared" si="45"/>
        <v>Kolkata Knight Riders</v>
      </c>
      <c r="M494" t="s">
        <v>28</v>
      </c>
      <c r="N494" t="s">
        <v>22</v>
      </c>
      <c r="O494" t="s">
        <v>51</v>
      </c>
      <c r="P494" t="str">
        <f t="shared" si="46"/>
        <v>Kolkata Knight Riders</v>
      </c>
      <c r="Q494" t="str">
        <f>IF(Table1[[#This Row],[TossWinner]]=Table1[[#This Row],[WinningTeam]],"Yes","No")</f>
        <v>Yes</v>
      </c>
      <c r="R494" t="s">
        <v>23</v>
      </c>
      <c r="S494">
        <v>3</v>
      </c>
      <c r="T494" t="str">
        <f t="shared" si="47"/>
        <v>Won By 3 Wickets</v>
      </c>
      <c r="U494" t="s">
        <v>24</v>
      </c>
      <c r="V494" t="s">
        <v>152</v>
      </c>
      <c r="W494">
        <f>IF(Table1[[#This Row],[WonBy]]="Wickets",Table1[[#This Row],[Margin]],0)</f>
        <v>3</v>
      </c>
    </row>
    <row r="495" spans="1:23" x14ac:dyDescent="0.25">
      <c r="A495">
        <v>734047</v>
      </c>
      <c r="B495" t="s">
        <v>38</v>
      </c>
      <c r="C495" s="1">
        <v>41789</v>
      </c>
      <c r="D495">
        <v>2014</v>
      </c>
      <c r="E495" t="s">
        <v>46</v>
      </c>
      <c r="F495" t="str">
        <f t="shared" si="42"/>
        <v>Chennai Super Kings</v>
      </c>
      <c r="G495" t="s">
        <v>147</v>
      </c>
      <c r="H495" t="str">
        <f t="shared" si="43"/>
        <v>Punjab Kings</v>
      </c>
      <c r="I495" t="s">
        <v>167</v>
      </c>
      <c r="J495" t="str">
        <f t="shared" si="44"/>
        <v>Wankhede Stadium, Mumbai</v>
      </c>
      <c r="K495" t="s">
        <v>46</v>
      </c>
      <c r="L495" t="str">
        <f t="shared" si="45"/>
        <v>Chennai Super Kings</v>
      </c>
      <c r="M495" t="s">
        <v>28</v>
      </c>
      <c r="N495" t="s">
        <v>22</v>
      </c>
      <c r="O495" t="s">
        <v>147</v>
      </c>
      <c r="P495" t="str">
        <f t="shared" si="46"/>
        <v>Kings XI Punjab</v>
      </c>
      <c r="Q495" t="str">
        <f>IF(Table1[[#This Row],[TossWinner]]=Table1[[#This Row],[WinningTeam]],"Yes","No")</f>
        <v>No</v>
      </c>
      <c r="R495" t="s">
        <v>34</v>
      </c>
      <c r="S495">
        <v>24</v>
      </c>
      <c r="T495" t="str">
        <f t="shared" si="47"/>
        <v>Won By 24 Runs</v>
      </c>
      <c r="U495" t="s">
        <v>24</v>
      </c>
      <c r="V495" t="s">
        <v>263</v>
      </c>
      <c r="W495">
        <f>IF(Table1[[#This Row],[WonBy]]="Wickets",Table1[[#This Row],[Margin]],0)</f>
        <v>0</v>
      </c>
    </row>
    <row r="496" spans="1:23" x14ac:dyDescent="0.25">
      <c r="A496">
        <v>734045</v>
      </c>
      <c r="B496" t="s">
        <v>38</v>
      </c>
      <c r="C496" s="1">
        <v>41787</v>
      </c>
      <c r="D496">
        <v>2014</v>
      </c>
      <c r="E496" t="s">
        <v>46</v>
      </c>
      <c r="F496" t="str">
        <f t="shared" si="42"/>
        <v>Chennai Super Kings</v>
      </c>
      <c r="G496" t="s">
        <v>44</v>
      </c>
      <c r="H496" t="str">
        <f t="shared" si="43"/>
        <v>Mumbai Indians</v>
      </c>
      <c r="I496" t="s">
        <v>247</v>
      </c>
      <c r="J496" t="str">
        <f t="shared" si="44"/>
        <v>Brabourne Stadium, Mumbai</v>
      </c>
      <c r="K496" t="s">
        <v>46</v>
      </c>
      <c r="L496" t="str">
        <f t="shared" si="45"/>
        <v>Chennai Super Kings</v>
      </c>
      <c r="M496" t="s">
        <v>28</v>
      </c>
      <c r="N496" t="s">
        <v>22</v>
      </c>
      <c r="O496" t="s">
        <v>46</v>
      </c>
      <c r="P496" t="str">
        <f t="shared" si="46"/>
        <v>Chennai Super Kings</v>
      </c>
      <c r="Q496" t="str">
        <f>IF(Table1[[#This Row],[TossWinner]]=Table1[[#This Row],[WinningTeam]],"Yes","No")</f>
        <v>Yes</v>
      </c>
      <c r="R496" t="s">
        <v>23</v>
      </c>
      <c r="S496">
        <v>7</v>
      </c>
      <c r="T496" t="str">
        <f t="shared" si="47"/>
        <v>Won By 7 Wickets</v>
      </c>
      <c r="U496" t="s">
        <v>24</v>
      </c>
      <c r="V496" t="s">
        <v>224</v>
      </c>
      <c r="W496">
        <f>IF(Table1[[#This Row],[WonBy]]="Wickets",Table1[[#This Row],[Margin]],0)</f>
        <v>7</v>
      </c>
    </row>
    <row r="497" spans="1:23" x14ac:dyDescent="0.25">
      <c r="A497">
        <v>734043</v>
      </c>
      <c r="B497" t="s">
        <v>30</v>
      </c>
      <c r="C497" s="1">
        <v>41786</v>
      </c>
      <c r="D497">
        <v>2014</v>
      </c>
      <c r="E497" t="s">
        <v>147</v>
      </c>
      <c r="F497" t="str">
        <f t="shared" si="42"/>
        <v>Punjab Kings</v>
      </c>
      <c r="G497" t="s">
        <v>51</v>
      </c>
      <c r="H497" t="str">
        <f t="shared" si="43"/>
        <v>Kolkata Knight Riders</v>
      </c>
      <c r="I497" t="s">
        <v>174</v>
      </c>
      <c r="J497" t="str">
        <f t="shared" si="44"/>
        <v>Eden Gardens, Kolkata</v>
      </c>
      <c r="K497" t="s">
        <v>147</v>
      </c>
      <c r="L497" t="str">
        <f t="shared" si="45"/>
        <v>Punjab Kings</v>
      </c>
      <c r="M497" t="s">
        <v>28</v>
      </c>
      <c r="N497" t="s">
        <v>22</v>
      </c>
      <c r="O497" t="s">
        <v>51</v>
      </c>
      <c r="P497" t="str">
        <f t="shared" si="46"/>
        <v>Kolkata Knight Riders</v>
      </c>
      <c r="Q497" t="str">
        <f>IF(Table1[[#This Row],[TossWinner]]=Table1[[#This Row],[WinningTeam]],"Yes","No")</f>
        <v>No</v>
      </c>
      <c r="R497" t="s">
        <v>34</v>
      </c>
      <c r="S497">
        <v>28</v>
      </c>
      <c r="T497" t="str">
        <f t="shared" si="47"/>
        <v>Won By 28 Runs</v>
      </c>
      <c r="U497" t="s">
        <v>24</v>
      </c>
      <c r="V497" t="s">
        <v>98</v>
      </c>
      <c r="W497">
        <f>IF(Table1[[#This Row],[WonBy]]="Wickets",Table1[[#This Row],[Margin]],0)</f>
        <v>0</v>
      </c>
    </row>
    <row r="498" spans="1:23" x14ac:dyDescent="0.25">
      <c r="A498">
        <v>734041</v>
      </c>
      <c r="B498" t="s">
        <v>38</v>
      </c>
      <c r="C498" s="1">
        <v>41784</v>
      </c>
      <c r="D498">
        <v>2014</v>
      </c>
      <c r="E498" t="s">
        <v>44</v>
      </c>
      <c r="F498" t="str">
        <f t="shared" si="42"/>
        <v>Mumbai Indians</v>
      </c>
      <c r="G498" t="s">
        <v>18</v>
      </c>
      <c r="H498" t="str">
        <f t="shared" si="43"/>
        <v>Rajasthan Royals</v>
      </c>
      <c r="I498" t="s">
        <v>167</v>
      </c>
      <c r="J498" t="str">
        <f t="shared" si="44"/>
        <v>Wankhede Stadium, Mumbai</v>
      </c>
      <c r="K498" t="s">
        <v>44</v>
      </c>
      <c r="L498" t="str">
        <f t="shared" si="45"/>
        <v>Mumbai Indians</v>
      </c>
      <c r="M498" t="s">
        <v>28</v>
      </c>
      <c r="N498" t="s">
        <v>22</v>
      </c>
      <c r="O498" t="s">
        <v>44</v>
      </c>
      <c r="P498" t="str">
        <f t="shared" si="46"/>
        <v>Mumbai Indians</v>
      </c>
      <c r="Q498" t="str">
        <f>IF(Table1[[#This Row],[TossWinner]]=Table1[[#This Row],[WinningTeam]],"Yes","No")</f>
        <v>Yes</v>
      </c>
      <c r="R498" t="s">
        <v>23</v>
      </c>
      <c r="S498">
        <v>5</v>
      </c>
      <c r="T498" t="str">
        <f t="shared" si="47"/>
        <v>Won By 5 Wickets</v>
      </c>
      <c r="U498" t="s">
        <v>24</v>
      </c>
      <c r="V498" t="s">
        <v>226</v>
      </c>
      <c r="W498">
        <f>IF(Table1[[#This Row],[WonBy]]="Wickets",Table1[[#This Row],[Margin]],0)</f>
        <v>5</v>
      </c>
    </row>
    <row r="499" spans="1:23" x14ac:dyDescent="0.25">
      <c r="A499">
        <v>734039</v>
      </c>
      <c r="B499" t="s">
        <v>165</v>
      </c>
      <c r="C499" s="1">
        <v>41784</v>
      </c>
      <c r="D499">
        <v>2014</v>
      </c>
      <c r="E499" t="s">
        <v>147</v>
      </c>
      <c r="F499" t="str">
        <f t="shared" si="42"/>
        <v>Punjab Kings</v>
      </c>
      <c r="G499" t="s">
        <v>191</v>
      </c>
      <c r="H499" t="str">
        <f t="shared" si="43"/>
        <v>Delhi Capitals</v>
      </c>
      <c r="I499" t="s">
        <v>248</v>
      </c>
      <c r="J499" t="str">
        <f t="shared" si="44"/>
        <v>Punjab Cricket Association IS Bindra Stadium, Mohali</v>
      </c>
      <c r="K499" t="s">
        <v>147</v>
      </c>
      <c r="L499" t="str">
        <f t="shared" si="45"/>
        <v>Punjab Kings</v>
      </c>
      <c r="M499" t="s">
        <v>28</v>
      </c>
      <c r="N499" t="s">
        <v>22</v>
      </c>
      <c r="O499" t="s">
        <v>147</v>
      </c>
      <c r="P499" t="str">
        <f t="shared" si="46"/>
        <v>Kings XI Punjab</v>
      </c>
      <c r="Q499" t="str">
        <f>IF(Table1[[#This Row],[TossWinner]]=Table1[[#This Row],[WinningTeam]],"Yes","No")</f>
        <v>Yes</v>
      </c>
      <c r="R499" t="s">
        <v>23</v>
      </c>
      <c r="S499">
        <v>7</v>
      </c>
      <c r="T499" t="str">
        <f t="shared" si="47"/>
        <v>Won By 7 Wickets</v>
      </c>
      <c r="U499" t="s">
        <v>24</v>
      </c>
      <c r="V499" t="s">
        <v>243</v>
      </c>
      <c r="W499">
        <f>IF(Table1[[#This Row],[WonBy]]="Wickets",Table1[[#This Row],[Margin]],0)</f>
        <v>7</v>
      </c>
    </row>
    <row r="500" spans="1:23" x14ac:dyDescent="0.25">
      <c r="A500">
        <v>734035</v>
      </c>
      <c r="B500" t="s">
        <v>204</v>
      </c>
      <c r="C500" s="1">
        <v>41783</v>
      </c>
      <c r="D500">
        <v>2014</v>
      </c>
      <c r="E500" t="s">
        <v>27</v>
      </c>
      <c r="F500" t="str">
        <f t="shared" si="42"/>
        <v>Royal Challengers Bangalore</v>
      </c>
      <c r="G500" t="s">
        <v>46</v>
      </c>
      <c r="H500" t="str">
        <f t="shared" si="43"/>
        <v>Chennai Super Kings</v>
      </c>
      <c r="I500" t="s">
        <v>205</v>
      </c>
      <c r="J500" t="str">
        <f t="shared" si="44"/>
        <v>M.Chinnaswamy Stadium</v>
      </c>
      <c r="K500" t="s">
        <v>46</v>
      </c>
      <c r="L500" t="str">
        <f t="shared" si="45"/>
        <v>Chennai Super Kings</v>
      </c>
      <c r="M500" t="s">
        <v>28</v>
      </c>
      <c r="N500" t="s">
        <v>22</v>
      </c>
      <c r="O500" t="s">
        <v>46</v>
      </c>
      <c r="P500" t="str">
        <f t="shared" si="46"/>
        <v>Chennai Super Kings</v>
      </c>
      <c r="Q500" t="str">
        <f>IF(Table1[[#This Row],[TossWinner]]=Table1[[#This Row],[WinningTeam]],"Yes","No")</f>
        <v>Yes</v>
      </c>
      <c r="R500" t="s">
        <v>23</v>
      </c>
      <c r="S500">
        <v>8</v>
      </c>
      <c r="T500" t="str">
        <f t="shared" si="47"/>
        <v>Won By 8 Wickets</v>
      </c>
      <c r="U500" t="s">
        <v>24</v>
      </c>
      <c r="V500" t="s">
        <v>172</v>
      </c>
      <c r="W500">
        <f>IF(Table1[[#This Row],[WonBy]]="Wickets",Table1[[#This Row],[Margin]],0)</f>
        <v>8</v>
      </c>
    </row>
    <row r="501" spans="1:23" x14ac:dyDescent="0.25">
      <c r="A501">
        <v>734037</v>
      </c>
      <c r="B501" t="s">
        <v>30</v>
      </c>
      <c r="C501" s="1">
        <v>41783</v>
      </c>
      <c r="D501">
        <v>2014</v>
      </c>
      <c r="E501" t="s">
        <v>51</v>
      </c>
      <c r="F501" t="str">
        <f t="shared" si="42"/>
        <v>Kolkata Knight Riders</v>
      </c>
      <c r="G501" t="s">
        <v>39</v>
      </c>
      <c r="H501" t="str">
        <f t="shared" si="43"/>
        <v>Sunrisers Hyderabad</v>
      </c>
      <c r="I501" t="s">
        <v>174</v>
      </c>
      <c r="J501" t="str">
        <f t="shared" si="44"/>
        <v>Eden Gardens, Kolkata</v>
      </c>
      <c r="K501" t="s">
        <v>51</v>
      </c>
      <c r="L501" t="str">
        <f t="shared" si="45"/>
        <v>Kolkata Knight Riders</v>
      </c>
      <c r="M501" t="s">
        <v>28</v>
      </c>
      <c r="N501" t="s">
        <v>22</v>
      </c>
      <c r="O501" t="s">
        <v>51</v>
      </c>
      <c r="P501" t="str">
        <f t="shared" si="46"/>
        <v>Kolkata Knight Riders</v>
      </c>
      <c r="Q501" t="str">
        <f>IF(Table1[[#This Row],[TossWinner]]=Table1[[#This Row],[WinningTeam]],"Yes","No")</f>
        <v>Yes</v>
      </c>
      <c r="R501" t="s">
        <v>23</v>
      </c>
      <c r="S501">
        <v>4</v>
      </c>
      <c r="T501" t="str">
        <f t="shared" si="47"/>
        <v>Won By 4 Wickets</v>
      </c>
      <c r="U501" t="s">
        <v>24</v>
      </c>
      <c r="V501" t="s">
        <v>234</v>
      </c>
      <c r="W501">
        <f>IF(Table1[[#This Row],[WonBy]]="Wickets",Table1[[#This Row],[Margin]],0)</f>
        <v>4</v>
      </c>
    </row>
    <row r="502" spans="1:23" x14ac:dyDescent="0.25">
      <c r="A502">
        <v>734031</v>
      </c>
      <c r="B502" t="s">
        <v>38</v>
      </c>
      <c r="C502" s="1">
        <v>41782</v>
      </c>
      <c r="D502">
        <v>2014</v>
      </c>
      <c r="E502" t="s">
        <v>44</v>
      </c>
      <c r="F502" t="str">
        <f t="shared" si="42"/>
        <v>Mumbai Indians</v>
      </c>
      <c r="G502" t="s">
        <v>191</v>
      </c>
      <c r="H502" t="str">
        <f t="shared" si="43"/>
        <v>Delhi Capitals</v>
      </c>
      <c r="I502" t="s">
        <v>167</v>
      </c>
      <c r="J502" t="str">
        <f t="shared" si="44"/>
        <v>Wankhede Stadium, Mumbai</v>
      </c>
      <c r="K502" t="s">
        <v>191</v>
      </c>
      <c r="L502" t="str">
        <f t="shared" si="45"/>
        <v>Delhi Capitals</v>
      </c>
      <c r="M502" t="s">
        <v>28</v>
      </c>
      <c r="N502" t="s">
        <v>22</v>
      </c>
      <c r="O502" t="s">
        <v>44</v>
      </c>
      <c r="P502" t="str">
        <f t="shared" si="46"/>
        <v>Mumbai Indians</v>
      </c>
      <c r="Q502" t="str">
        <f>IF(Table1[[#This Row],[TossWinner]]=Table1[[#This Row],[WinningTeam]],"Yes","No")</f>
        <v>No</v>
      </c>
      <c r="R502" t="s">
        <v>34</v>
      </c>
      <c r="S502">
        <v>15</v>
      </c>
      <c r="T502" t="str">
        <f t="shared" si="47"/>
        <v>Won By 15 Runs</v>
      </c>
      <c r="U502" t="s">
        <v>24</v>
      </c>
      <c r="V502" t="s">
        <v>264</v>
      </c>
      <c r="W502">
        <f>IF(Table1[[#This Row],[WonBy]]="Wickets",Table1[[#This Row],[Margin]],0)</f>
        <v>0</v>
      </c>
    </row>
    <row r="503" spans="1:23" x14ac:dyDescent="0.25">
      <c r="A503">
        <v>734033</v>
      </c>
      <c r="B503" t="s">
        <v>165</v>
      </c>
      <c r="C503" s="1">
        <v>41782</v>
      </c>
      <c r="D503">
        <v>2014</v>
      </c>
      <c r="E503" t="s">
        <v>147</v>
      </c>
      <c r="F503" t="str">
        <f t="shared" si="42"/>
        <v>Punjab Kings</v>
      </c>
      <c r="G503" t="s">
        <v>18</v>
      </c>
      <c r="H503" t="str">
        <f t="shared" si="43"/>
        <v>Rajasthan Royals</v>
      </c>
      <c r="I503" t="s">
        <v>248</v>
      </c>
      <c r="J503" t="str">
        <f t="shared" si="44"/>
        <v>Punjab Cricket Association IS Bindra Stadium, Mohali</v>
      </c>
      <c r="K503" t="s">
        <v>18</v>
      </c>
      <c r="L503" t="str">
        <f t="shared" si="45"/>
        <v>Rajasthan Royals</v>
      </c>
      <c r="M503" t="s">
        <v>28</v>
      </c>
      <c r="N503" t="s">
        <v>22</v>
      </c>
      <c r="O503" t="s">
        <v>147</v>
      </c>
      <c r="P503" t="str">
        <f t="shared" si="46"/>
        <v>Kings XI Punjab</v>
      </c>
      <c r="Q503" t="str">
        <f>IF(Table1[[#This Row],[TossWinner]]=Table1[[#This Row],[WinningTeam]],"Yes","No")</f>
        <v>No</v>
      </c>
      <c r="R503" t="s">
        <v>34</v>
      </c>
      <c r="S503">
        <v>16</v>
      </c>
      <c r="T503" t="str">
        <f t="shared" si="47"/>
        <v>Won By 16 Runs</v>
      </c>
      <c r="U503" t="s">
        <v>24</v>
      </c>
      <c r="V503" t="s">
        <v>257</v>
      </c>
      <c r="W503">
        <f>IF(Table1[[#This Row],[WonBy]]="Wickets",Table1[[#This Row],[Margin]],0)</f>
        <v>0</v>
      </c>
    </row>
    <row r="504" spans="1:23" x14ac:dyDescent="0.25">
      <c r="A504">
        <v>734027</v>
      </c>
      <c r="B504" t="s">
        <v>30</v>
      </c>
      <c r="C504" s="1">
        <v>41781</v>
      </c>
      <c r="D504">
        <v>2014</v>
      </c>
      <c r="E504" t="s">
        <v>51</v>
      </c>
      <c r="F504" t="str">
        <f t="shared" si="42"/>
        <v>Kolkata Knight Riders</v>
      </c>
      <c r="G504" t="s">
        <v>27</v>
      </c>
      <c r="H504" t="str">
        <f t="shared" si="43"/>
        <v>Royal Challengers Bangalore</v>
      </c>
      <c r="I504" t="s">
        <v>174</v>
      </c>
      <c r="J504" t="str">
        <f t="shared" si="44"/>
        <v>Eden Gardens, Kolkata</v>
      </c>
      <c r="K504" t="s">
        <v>27</v>
      </c>
      <c r="L504" t="str">
        <f t="shared" si="45"/>
        <v>Royal Challengers Bangalore</v>
      </c>
      <c r="M504" t="s">
        <v>28</v>
      </c>
      <c r="N504" t="s">
        <v>22</v>
      </c>
      <c r="O504" t="s">
        <v>51</v>
      </c>
      <c r="P504" t="str">
        <f t="shared" si="46"/>
        <v>Kolkata Knight Riders</v>
      </c>
      <c r="Q504" t="str">
        <f>IF(Table1[[#This Row],[TossWinner]]=Table1[[#This Row],[WinningTeam]],"Yes","No")</f>
        <v>No</v>
      </c>
      <c r="R504" t="s">
        <v>34</v>
      </c>
      <c r="S504">
        <v>30</v>
      </c>
      <c r="T504" t="str">
        <f t="shared" si="47"/>
        <v>Won By 30 Runs</v>
      </c>
      <c r="U504" t="s">
        <v>24</v>
      </c>
      <c r="V504" t="s">
        <v>221</v>
      </c>
      <c r="W504">
        <f>IF(Table1[[#This Row],[WonBy]]="Wickets",Table1[[#This Row],[Margin]],0)</f>
        <v>0</v>
      </c>
    </row>
    <row r="505" spans="1:23" x14ac:dyDescent="0.25">
      <c r="A505">
        <v>734029</v>
      </c>
      <c r="B505" t="s">
        <v>245</v>
      </c>
      <c r="C505" s="1">
        <v>41781</v>
      </c>
      <c r="D505">
        <v>2014</v>
      </c>
      <c r="E505" t="s">
        <v>46</v>
      </c>
      <c r="F505" t="str">
        <f t="shared" si="42"/>
        <v>Chennai Super Kings</v>
      </c>
      <c r="G505" t="s">
        <v>39</v>
      </c>
      <c r="H505" t="str">
        <f t="shared" si="43"/>
        <v>Sunrisers Hyderabad</v>
      </c>
      <c r="I505" t="s">
        <v>246</v>
      </c>
      <c r="J505" t="str">
        <f t="shared" si="44"/>
        <v>JSCA International Stadium Complex</v>
      </c>
      <c r="K505" t="s">
        <v>39</v>
      </c>
      <c r="L505" t="str">
        <f t="shared" si="45"/>
        <v>Sunrisers Hyderabad</v>
      </c>
      <c r="M505" t="s">
        <v>28</v>
      </c>
      <c r="N505" t="s">
        <v>22</v>
      </c>
      <c r="O505" t="s">
        <v>39</v>
      </c>
      <c r="P505" t="str">
        <f t="shared" si="46"/>
        <v>Sunrisers Hyderabad</v>
      </c>
      <c r="Q505" t="str">
        <f>IF(Table1[[#This Row],[TossWinner]]=Table1[[#This Row],[WinningTeam]],"Yes","No")</f>
        <v>Yes</v>
      </c>
      <c r="R505" t="s">
        <v>23</v>
      </c>
      <c r="S505">
        <v>6</v>
      </c>
      <c r="T505" t="str">
        <f t="shared" si="47"/>
        <v>Won By 6 Wickets</v>
      </c>
      <c r="U505" t="s">
        <v>24</v>
      </c>
      <c r="V505" t="s">
        <v>70</v>
      </c>
      <c r="W505">
        <f>IF(Table1[[#This Row],[WonBy]]="Wickets",Table1[[#This Row],[Margin]],0)</f>
        <v>6</v>
      </c>
    </row>
    <row r="506" spans="1:23" x14ac:dyDescent="0.25">
      <c r="A506">
        <v>734025</v>
      </c>
      <c r="B506" t="s">
        <v>165</v>
      </c>
      <c r="C506" s="1">
        <v>41780</v>
      </c>
      <c r="D506">
        <v>2014</v>
      </c>
      <c r="E506" t="s">
        <v>147</v>
      </c>
      <c r="F506" t="str">
        <f t="shared" si="42"/>
        <v>Punjab Kings</v>
      </c>
      <c r="G506" t="s">
        <v>44</v>
      </c>
      <c r="H506" t="str">
        <f t="shared" si="43"/>
        <v>Mumbai Indians</v>
      </c>
      <c r="I506" t="s">
        <v>248</v>
      </c>
      <c r="J506" t="str">
        <f t="shared" si="44"/>
        <v>Punjab Cricket Association IS Bindra Stadium, Mohali</v>
      </c>
      <c r="K506" t="s">
        <v>44</v>
      </c>
      <c r="L506" t="str">
        <f t="shared" si="45"/>
        <v>Mumbai Indians</v>
      </c>
      <c r="M506" t="s">
        <v>28</v>
      </c>
      <c r="N506" t="s">
        <v>22</v>
      </c>
      <c r="O506" t="s">
        <v>44</v>
      </c>
      <c r="P506" t="str">
        <f t="shared" si="46"/>
        <v>Mumbai Indians</v>
      </c>
      <c r="Q506" t="str">
        <f>IF(Table1[[#This Row],[TossWinner]]=Table1[[#This Row],[WinningTeam]],"Yes","No")</f>
        <v>Yes</v>
      </c>
      <c r="R506" t="s">
        <v>23</v>
      </c>
      <c r="S506">
        <v>7</v>
      </c>
      <c r="T506" t="str">
        <f t="shared" si="47"/>
        <v>Won By 7 Wickets</v>
      </c>
      <c r="U506" t="s">
        <v>24</v>
      </c>
      <c r="V506" t="s">
        <v>216</v>
      </c>
      <c r="W506">
        <f>IF(Table1[[#This Row],[WonBy]]="Wickets",Table1[[#This Row],[Margin]],0)</f>
        <v>7</v>
      </c>
    </row>
    <row r="507" spans="1:23" x14ac:dyDescent="0.25">
      <c r="A507">
        <v>734023</v>
      </c>
      <c r="B507" t="s">
        <v>30</v>
      </c>
      <c r="C507" s="1">
        <v>41779</v>
      </c>
      <c r="D507">
        <v>2014</v>
      </c>
      <c r="E507" t="s">
        <v>51</v>
      </c>
      <c r="F507" t="str">
        <f t="shared" si="42"/>
        <v>Kolkata Knight Riders</v>
      </c>
      <c r="G507" t="s">
        <v>46</v>
      </c>
      <c r="H507" t="str">
        <f t="shared" si="43"/>
        <v>Chennai Super Kings</v>
      </c>
      <c r="I507" t="s">
        <v>174</v>
      </c>
      <c r="J507" t="str">
        <f t="shared" si="44"/>
        <v>Eden Gardens, Kolkata</v>
      </c>
      <c r="K507" t="s">
        <v>51</v>
      </c>
      <c r="L507" t="str">
        <f t="shared" si="45"/>
        <v>Kolkata Knight Riders</v>
      </c>
      <c r="M507" t="s">
        <v>28</v>
      </c>
      <c r="N507" t="s">
        <v>22</v>
      </c>
      <c r="O507" t="s">
        <v>51</v>
      </c>
      <c r="P507" t="str">
        <f t="shared" si="46"/>
        <v>Kolkata Knight Riders</v>
      </c>
      <c r="Q507" t="str">
        <f>IF(Table1[[#This Row],[TossWinner]]=Table1[[#This Row],[WinningTeam]],"Yes","No")</f>
        <v>Yes</v>
      </c>
      <c r="R507" t="s">
        <v>23</v>
      </c>
      <c r="S507">
        <v>8</v>
      </c>
      <c r="T507" t="str">
        <f t="shared" si="47"/>
        <v>Won By 8 Wickets</v>
      </c>
      <c r="U507" t="s">
        <v>24</v>
      </c>
      <c r="V507" t="s">
        <v>221</v>
      </c>
      <c r="W507">
        <f>IF(Table1[[#This Row],[WonBy]]="Wickets",Table1[[#This Row],[Margin]],0)</f>
        <v>8</v>
      </c>
    </row>
    <row r="508" spans="1:23" x14ac:dyDescent="0.25">
      <c r="A508">
        <v>734021</v>
      </c>
      <c r="B508" t="s">
        <v>158</v>
      </c>
      <c r="C508" s="1">
        <v>41779</v>
      </c>
      <c r="D508">
        <v>2014</v>
      </c>
      <c r="E508" t="s">
        <v>39</v>
      </c>
      <c r="F508" t="str">
        <f t="shared" si="42"/>
        <v>Sunrisers Hyderabad</v>
      </c>
      <c r="G508" t="s">
        <v>27</v>
      </c>
      <c r="H508" t="str">
        <f t="shared" si="43"/>
        <v>Royal Challengers Bangalore</v>
      </c>
      <c r="I508" t="s">
        <v>203</v>
      </c>
      <c r="J508" t="str">
        <f t="shared" si="44"/>
        <v>Rajiv Gandhi International Stadium, Uppal</v>
      </c>
      <c r="K508" t="s">
        <v>27</v>
      </c>
      <c r="L508" t="str">
        <f t="shared" si="45"/>
        <v>Royal Challengers Bangalore</v>
      </c>
      <c r="M508" t="s">
        <v>21</v>
      </c>
      <c r="N508" t="s">
        <v>22</v>
      </c>
      <c r="O508" t="s">
        <v>39</v>
      </c>
      <c r="P508" t="str">
        <f t="shared" si="46"/>
        <v>Sunrisers Hyderabad</v>
      </c>
      <c r="Q508" t="str">
        <f>IF(Table1[[#This Row],[TossWinner]]=Table1[[#This Row],[WinningTeam]],"Yes","No")</f>
        <v>No</v>
      </c>
      <c r="R508" t="s">
        <v>23</v>
      </c>
      <c r="S508">
        <v>7</v>
      </c>
      <c r="T508" t="str">
        <f t="shared" si="47"/>
        <v>Won By 7 Wickets</v>
      </c>
      <c r="U508" t="s">
        <v>24</v>
      </c>
      <c r="V508" t="s">
        <v>70</v>
      </c>
      <c r="W508">
        <f>IF(Table1[[#This Row],[WonBy]]="Wickets",Table1[[#This Row],[Margin]],0)</f>
        <v>7</v>
      </c>
    </row>
    <row r="509" spans="1:23" x14ac:dyDescent="0.25">
      <c r="A509">
        <v>734019</v>
      </c>
      <c r="B509" t="s">
        <v>127</v>
      </c>
      <c r="C509" s="1">
        <v>41778</v>
      </c>
      <c r="D509">
        <v>2014</v>
      </c>
      <c r="E509" t="s">
        <v>191</v>
      </c>
      <c r="F509" t="str">
        <f t="shared" si="42"/>
        <v>Delhi Capitals</v>
      </c>
      <c r="G509" t="s">
        <v>147</v>
      </c>
      <c r="H509" t="str">
        <f t="shared" si="43"/>
        <v>Punjab Kings</v>
      </c>
      <c r="I509" t="s">
        <v>208</v>
      </c>
      <c r="J509" t="str">
        <f t="shared" si="44"/>
        <v>Feroz Shah Kotla</v>
      </c>
      <c r="K509" t="s">
        <v>147</v>
      </c>
      <c r="L509" t="str">
        <f t="shared" si="45"/>
        <v>Punjab Kings</v>
      </c>
      <c r="M509" t="s">
        <v>28</v>
      </c>
      <c r="N509" t="s">
        <v>22</v>
      </c>
      <c r="O509" t="s">
        <v>147</v>
      </c>
      <c r="P509" t="str">
        <f t="shared" si="46"/>
        <v>Kings XI Punjab</v>
      </c>
      <c r="Q509" t="str">
        <f>IF(Table1[[#This Row],[TossWinner]]=Table1[[#This Row],[WinningTeam]],"Yes","No")</f>
        <v>Yes</v>
      </c>
      <c r="R509" t="s">
        <v>23</v>
      </c>
      <c r="S509">
        <v>4</v>
      </c>
      <c r="T509" t="str">
        <f t="shared" si="47"/>
        <v>Won By 4 Wickets</v>
      </c>
      <c r="U509" t="s">
        <v>24</v>
      </c>
      <c r="V509" t="s">
        <v>115</v>
      </c>
      <c r="W509">
        <f>IF(Table1[[#This Row],[WonBy]]="Wickets",Table1[[#This Row],[Margin]],0)</f>
        <v>4</v>
      </c>
    </row>
    <row r="510" spans="1:23" x14ac:dyDescent="0.25">
      <c r="A510">
        <v>734017</v>
      </c>
      <c r="B510" t="s">
        <v>16</v>
      </c>
      <c r="C510" s="1">
        <v>41778</v>
      </c>
      <c r="D510">
        <v>2014</v>
      </c>
      <c r="E510" t="s">
        <v>18</v>
      </c>
      <c r="F510" t="str">
        <f t="shared" si="42"/>
        <v>Rajasthan Royals</v>
      </c>
      <c r="G510" t="s">
        <v>44</v>
      </c>
      <c r="H510" t="str">
        <f t="shared" si="43"/>
        <v>Mumbai Indians</v>
      </c>
      <c r="I510" t="s">
        <v>255</v>
      </c>
      <c r="J510" t="str">
        <f t="shared" si="44"/>
        <v>Sardar Patel Stadium, Motera</v>
      </c>
      <c r="K510" t="s">
        <v>44</v>
      </c>
      <c r="L510" t="str">
        <f t="shared" si="45"/>
        <v>Mumbai Indians</v>
      </c>
      <c r="M510" t="s">
        <v>21</v>
      </c>
      <c r="N510" t="s">
        <v>22</v>
      </c>
      <c r="O510" t="s">
        <v>44</v>
      </c>
      <c r="P510" t="str">
        <f t="shared" si="46"/>
        <v>Mumbai Indians</v>
      </c>
      <c r="Q510" t="str">
        <f>IF(Table1[[#This Row],[TossWinner]]=Table1[[#This Row],[WinningTeam]],"Yes","No")</f>
        <v>Yes</v>
      </c>
      <c r="R510" t="s">
        <v>34</v>
      </c>
      <c r="S510">
        <v>25</v>
      </c>
      <c r="T510" t="str">
        <f t="shared" si="47"/>
        <v>Won By 25 Runs</v>
      </c>
      <c r="U510" t="s">
        <v>24</v>
      </c>
      <c r="V510" t="s">
        <v>264</v>
      </c>
      <c r="W510">
        <f>IF(Table1[[#This Row],[WonBy]]="Wickets",Table1[[#This Row],[Margin]],0)</f>
        <v>0</v>
      </c>
    </row>
    <row r="511" spans="1:23" x14ac:dyDescent="0.25">
      <c r="A511">
        <v>734013</v>
      </c>
      <c r="B511" t="s">
        <v>245</v>
      </c>
      <c r="C511" s="1">
        <v>41777</v>
      </c>
      <c r="D511">
        <v>2014</v>
      </c>
      <c r="E511" t="s">
        <v>46</v>
      </c>
      <c r="F511" t="str">
        <f t="shared" si="42"/>
        <v>Chennai Super Kings</v>
      </c>
      <c r="G511" t="s">
        <v>27</v>
      </c>
      <c r="H511" t="str">
        <f t="shared" si="43"/>
        <v>Royal Challengers Bangalore</v>
      </c>
      <c r="I511" t="s">
        <v>246</v>
      </c>
      <c r="J511" t="str">
        <f t="shared" si="44"/>
        <v>JSCA International Stadium Complex</v>
      </c>
      <c r="K511" t="s">
        <v>46</v>
      </c>
      <c r="L511" t="str">
        <f t="shared" si="45"/>
        <v>Chennai Super Kings</v>
      </c>
      <c r="M511" t="s">
        <v>21</v>
      </c>
      <c r="N511" t="s">
        <v>22</v>
      </c>
      <c r="O511" t="s">
        <v>27</v>
      </c>
      <c r="P511" t="str">
        <f t="shared" si="46"/>
        <v>Royal Challengers Bangalore</v>
      </c>
      <c r="Q511" t="str">
        <f>IF(Table1[[#This Row],[TossWinner]]=Table1[[#This Row],[WinningTeam]],"Yes","No")</f>
        <v>No</v>
      </c>
      <c r="R511" t="s">
        <v>23</v>
      </c>
      <c r="S511">
        <v>5</v>
      </c>
      <c r="T511" t="str">
        <f t="shared" si="47"/>
        <v>Won By 5 Wickets</v>
      </c>
      <c r="U511" t="s">
        <v>24</v>
      </c>
      <c r="V511" t="s">
        <v>130</v>
      </c>
      <c r="W511">
        <f>IF(Table1[[#This Row],[WonBy]]="Wickets",Table1[[#This Row],[Margin]],0)</f>
        <v>5</v>
      </c>
    </row>
    <row r="512" spans="1:23" x14ac:dyDescent="0.25">
      <c r="A512">
        <v>734015</v>
      </c>
      <c r="B512" t="s">
        <v>158</v>
      </c>
      <c r="C512" s="1">
        <v>41777</v>
      </c>
      <c r="D512">
        <v>2014</v>
      </c>
      <c r="E512" t="s">
        <v>39</v>
      </c>
      <c r="F512" t="str">
        <f t="shared" si="42"/>
        <v>Sunrisers Hyderabad</v>
      </c>
      <c r="G512" t="s">
        <v>51</v>
      </c>
      <c r="H512" t="str">
        <f t="shared" si="43"/>
        <v>Kolkata Knight Riders</v>
      </c>
      <c r="I512" t="s">
        <v>203</v>
      </c>
      <c r="J512" t="str">
        <f t="shared" si="44"/>
        <v>Rajiv Gandhi International Stadium, Uppal</v>
      </c>
      <c r="K512" t="s">
        <v>39</v>
      </c>
      <c r="L512" t="str">
        <f t="shared" si="45"/>
        <v>Sunrisers Hyderabad</v>
      </c>
      <c r="M512" t="s">
        <v>21</v>
      </c>
      <c r="N512" t="s">
        <v>22</v>
      </c>
      <c r="O512" t="s">
        <v>51</v>
      </c>
      <c r="P512" t="str">
        <f t="shared" si="46"/>
        <v>Kolkata Knight Riders</v>
      </c>
      <c r="Q512" t="str">
        <f>IF(Table1[[#This Row],[TossWinner]]=Table1[[#This Row],[WinningTeam]],"Yes","No")</f>
        <v>No</v>
      </c>
      <c r="R512" t="s">
        <v>23</v>
      </c>
      <c r="S512">
        <v>7</v>
      </c>
      <c r="T512" t="str">
        <f t="shared" si="47"/>
        <v>Won By 7 Wickets</v>
      </c>
      <c r="U512" t="s">
        <v>24</v>
      </c>
      <c r="V512" t="s">
        <v>98</v>
      </c>
      <c r="W512">
        <f>IF(Table1[[#This Row],[WonBy]]="Wickets",Table1[[#This Row],[Margin]],0)</f>
        <v>7</v>
      </c>
    </row>
    <row r="513" spans="1:23" x14ac:dyDescent="0.25">
      <c r="A513">
        <v>734011</v>
      </c>
      <c r="B513" t="s">
        <v>16</v>
      </c>
      <c r="C513" s="1">
        <v>41774</v>
      </c>
      <c r="D513">
        <v>2014</v>
      </c>
      <c r="E513" t="s">
        <v>18</v>
      </c>
      <c r="F513" t="str">
        <f t="shared" si="42"/>
        <v>Rajasthan Royals</v>
      </c>
      <c r="G513" t="s">
        <v>191</v>
      </c>
      <c r="H513" t="str">
        <f t="shared" si="43"/>
        <v>Delhi Capitals</v>
      </c>
      <c r="I513" t="s">
        <v>255</v>
      </c>
      <c r="J513" t="str">
        <f t="shared" si="44"/>
        <v>Sardar Patel Stadium, Motera</v>
      </c>
      <c r="K513" t="s">
        <v>191</v>
      </c>
      <c r="L513" t="str">
        <f t="shared" si="45"/>
        <v>Delhi Capitals</v>
      </c>
      <c r="M513" t="s">
        <v>28</v>
      </c>
      <c r="N513" t="s">
        <v>22</v>
      </c>
      <c r="O513" t="s">
        <v>18</v>
      </c>
      <c r="P513" t="str">
        <f t="shared" si="46"/>
        <v>Rajasthan Royals</v>
      </c>
      <c r="Q513" t="str">
        <f>IF(Table1[[#This Row],[TossWinner]]=Table1[[#This Row],[WinningTeam]],"Yes","No")</f>
        <v>No</v>
      </c>
      <c r="R513" t="s">
        <v>34</v>
      </c>
      <c r="S513">
        <v>62</v>
      </c>
      <c r="T513" t="str">
        <f t="shared" si="47"/>
        <v>Won By 62 Runs</v>
      </c>
      <c r="U513" t="s">
        <v>24</v>
      </c>
      <c r="V513" t="s">
        <v>240</v>
      </c>
      <c r="W513">
        <f>IF(Table1[[#This Row],[WonBy]]="Wickets",Table1[[#This Row],[Margin]],0)</f>
        <v>0</v>
      </c>
    </row>
    <row r="514" spans="1:23" x14ac:dyDescent="0.25">
      <c r="A514">
        <v>734009</v>
      </c>
      <c r="B514" t="s">
        <v>265</v>
      </c>
      <c r="C514" s="1">
        <v>41773</v>
      </c>
      <c r="D514">
        <v>2014</v>
      </c>
      <c r="E514" t="s">
        <v>51</v>
      </c>
      <c r="F514" t="str">
        <f t="shared" ref="F514:F577" si="48">_xlfn.XLOOKUP(TRIM(E514), $AA$22:$AA$32,$AB$22:$AB$32, TRIM(E514))</f>
        <v>Kolkata Knight Riders</v>
      </c>
      <c r="G514" t="s">
        <v>44</v>
      </c>
      <c r="H514" t="str">
        <f t="shared" ref="H514:H577" si="49">_xlfn.XLOOKUP(TRIM(G514), $AA$22:$AA$32,$AB$22:$AB$32, TRIM(G514))</f>
        <v>Mumbai Indians</v>
      </c>
      <c r="I514" t="s">
        <v>266</v>
      </c>
      <c r="J514" t="str">
        <f t="shared" ref="J514:J577" si="50">_xlfn.XLOOKUP(TRIM(I514), $Z$43:$Z$54,$AA$43:$AA$54, TRIM(I514))</f>
        <v>Barabati Stadium</v>
      </c>
      <c r="K514" t="s">
        <v>51</v>
      </c>
      <c r="L514" t="str">
        <f t="shared" ref="L514:L577" si="51">_xlfn.XLOOKUP(TRIM(K514), $AA$22:$AA$32,$AB$22:$AB$32, TRIM(K514))</f>
        <v>Kolkata Knight Riders</v>
      </c>
      <c r="M514" t="s">
        <v>28</v>
      </c>
      <c r="N514" t="s">
        <v>22</v>
      </c>
      <c r="O514" t="s">
        <v>51</v>
      </c>
      <c r="P514" t="str">
        <f t="shared" ref="P514:P577" si="52">_xlfn.XLOOKUP(TRIM(O514), $Z$22:$Z$32,$AA$22:$AA$32, TRIM(O514))</f>
        <v>Kolkata Knight Riders</v>
      </c>
      <c r="Q514" t="str">
        <f>IF(Table1[[#This Row],[TossWinner]]=Table1[[#This Row],[WinningTeam]],"Yes","No")</f>
        <v>Yes</v>
      </c>
      <c r="R514" t="s">
        <v>23</v>
      </c>
      <c r="S514">
        <v>6</v>
      </c>
      <c r="T514" t="str">
        <f t="shared" si="47"/>
        <v>Won By 6 Wickets</v>
      </c>
      <c r="U514" t="s">
        <v>24</v>
      </c>
      <c r="V514" t="s">
        <v>221</v>
      </c>
      <c r="W514">
        <f>IF(Table1[[#This Row],[WonBy]]="Wickets",Table1[[#This Row],[Margin]],0)</f>
        <v>6</v>
      </c>
    </row>
    <row r="515" spans="1:23" x14ac:dyDescent="0.25">
      <c r="A515">
        <v>734007</v>
      </c>
      <c r="B515" t="s">
        <v>158</v>
      </c>
      <c r="C515" s="1">
        <v>41773</v>
      </c>
      <c r="D515">
        <v>2014</v>
      </c>
      <c r="E515" t="s">
        <v>39</v>
      </c>
      <c r="F515" t="str">
        <f t="shared" si="48"/>
        <v>Sunrisers Hyderabad</v>
      </c>
      <c r="G515" t="s">
        <v>147</v>
      </c>
      <c r="H515" t="str">
        <f t="shared" si="49"/>
        <v>Punjab Kings</v>
      </c>
      <c r="I515" t="s">
        <v>203</v>
      </c>
      <c r="J515" t="str">
        <f t="shared" si="50"/>
        <v>Rajiv Gandhi International Stadium, Uppal</v>
      </c>
      <c r="K515" t="s">
        <v>147</v>
      </c>
      <c r="L515" t="str">
        <f t="shared" si="51"/>
        <v>Punjab Kings</v>
      </c>
      <c r="M515" t="s">
        <v>28</v>
      </c>
      <c r="N515" t="s">
        <v>22</v>
      </c>
      <c r="O515" t="s">
        <v>147</v>
      </c>
      <c r="P515" t="str">
        <f t="shared" si="52"/>
        <v>Kings XI Punjab</v>
      </c>
      <c r="Q515" t="str">
        <f>IF(Table1[[#This Row],[TossWinner]]=Table1[[#This Row],[WinningTeam]],"Yes","No")</f>
        <v>Yes</v>
      </c>
      <c r="R515" t="s">
        <v>23</v>
      </c>
      <c r="S515">
        <v>6</v>
      </c>
      <c r="T515" t="str">
        <f t="shared" ref="T515:T578" si="53">CONCATENATE("Won By"," ",S515," ",R515)</f>
        <v>Won By 6 Wickets</v>
      </c>
      <c r="U515" t="s">
        <v>24</v>
      </c>
      <c r="V515" t="s">
        <v>57</v>
      </c>
      <c r="W515">
        <f>IF(Table1[[#This Row],[WonBy]]="Wickets",Table1[[#This Row],[Margin]],0)</f>
        <v>6</v>
      </c>
    </row>
    <row r="516" spans="1:23" x14ac:dyDescent="0.25">
      <c r="A516">
        <v>734005</v>
      </c>
      <c r="B516" t="s">
        <v>204</v>
      </c>
      <c r="C516" s="1">
        <v>41772</v>
      </c>
      <c r="D516">
        <v>2014</v>
      </c>
      <c r="E516" t="s">
        <v>27</v>
      </c>
      <c r="F516" t="str">
        <f t="shared" si="48"/>
        <v>Royal Challengers Bangalore</v>
      </c>
      <c r="G516" t="s">
        <v>191</v>
      </c>
      <c r="H516" t="str">
        <f t="shared" si="49"/>
        <v>Delhi Capitals</v>
      </c>
      <c r="I516" t="s">
        <v>205</v>
      </c>
      <c r="J516" t="str">
        <f t="shared" si="50"/>
        <v>M.Chinnaswamy Stadium</v>
      </c>
      <c r="K516" t="s">
        <v>191</v>
      </c>
      <c r="L516" t="str">
        <f t="shared" si="51"/>
        <v>Delhi Capitals</v>
      </c>
      <c r="M516" t="s">
        <v>28</v>
      </c>
      <c r="N516" t="s">
        <v>22</v>
      </c>
      <c r="O516" t="s">
        <v>27</v>
      </c>
      <c r="P516" t="str">
        <f t="shared" si="52"/>
        <v>Royal Challengers Bangalore</v>
      </c>
      <c r="Q516" t="str">
        <f>IF(Table1[[#This Row],[TossWinner]]=Table1[[#This Row],[WinningTeam]],"Yes","No")</f>
        <v>No</v>
      </c>
      <c r="R516" t="s">
        <v>34</v>
      </c>
      <c r="S516">
        <v>16</v>
      </c>
      <c r="T516" t="str">
        <f t="shared" si="53"/>
        <v>Won By 16 Runs</v>
      </c>
      <c r="U516" t="s">
        <v>24</v>
      </c>
      <c r="V516" t="s">
        <v>228</v>
      </c>
      <c r="W516">
        <f>IF(Table1[[#This Row],[WonBy]]="Wickets",Table1[[#This Row],[Margin]],0)</f>
        <v>0</v>
      </c>
    </row>
    <row r="517" spans="1:23" x14ac:dyDescent="0.25">
      <c r="A517">
        <v>734003</v>
      </c>
      <c r="B517" t="s">
        <v>245</v>
      </c>
      <c r="C517" s="1">
        <v>41772</v>
      </c>
      <c r="D517">
        <v>2014</v>
      </c>
      <c r="E517" t="s">
        <v>46</v>
      </c>
      <c r="F517" t="str">
        <f t="shared" si="48"/>
        <v>Chennai Super Kings</v>
      </c>
      <c r="G517" t="s">
        <v>18</v>
      </c>
      <c r="H517" t="str">
        <f t="shared" si="49"/>
        <v>Rajasthan Royals</v>
      </c>
      <c r="I517" t="s">
        <v>246</v>
      </c>
      <c r="J517" t="str">
        <f t="shared" si="50"/>
        <v>JSCA International Stadium Complex</v>
      </c>
      <c r="K517" t="s">
        <v>18</v>
      </c>
      <c r="L517" t="str">
        <f t="shared" si="51"/>
        <v>Rajasthan Royals</v>
      </c>
      <c r="M517" t="s">
        <v>21</v>
      </c>
      <c r="N517" t="s">
        <v>22</v>
      </c>
      <c r="O517" t="s">
        <v>46</v>
      </c>
      <c r="P517" t="str">
        <f t="shared" si="52"/>
        <v>Chennai Super Kings</v>
      </c>
      <c r="Q517" t="str">
        <f>IF(Table1[[#This Row],[TossWinner]]=Table1[[#This Row],[WinningTeam]],"Yes","No")</f>
        <v>No</v>
      </c>
      <c r="R517" t="s">
        <v>23</v>
      </c>
      <c r="S517">
        <v>5</v>
      </c>
      <c r="T517" t="str">
        <f t="shared" si="53"/>
        <v>Won By 5 Wickets</v>
      </c>
      <c r="U517" t="s">
        <v>24</v>
      </c>
      <c r="V517" t="s">
        <v>120</v>
      </c>
      <c r="W517">
        <f>IF(Table1[[#This Row],[WonBy]]="Wickets",Table1[[#This Row],[Margin]],0)</f>
        <v>5</v>
      </c>
    </row>
    <row r="518" spans="1:23" x14ac:dyDescent="0.25">
      <c r="A518">
        <v>734001</v>
      </c>
      <c r="B518" t="s">
        <v>158</v>
      </c>
      <c r="C518" s="1">
        <v>41771</v>
      </c>
      <c r="D518">
        <v>2014</v>
      </c>
      <c r="E518" t="s">
        <v>39</v>
      </c>
      <c r="F518" t="str">
        <f t="shared" si="48"/>
        <v>Sunrisers Hyderabad</v>
      </c>
      <c r="G518" t="s">
        <v>44</v>
      </c>
      <c r="H518" t="str">
        <f t="shared" si="49"/>
        <v>Mumbai Indians</v>
      </c>
      <c r="I518" t="s">
        <v>203</v>
      </c>
      <c r="J518" t="str">
        <f t="shared" si="50"/>
        <v>Rajiv Gandhi International Stadium, Uppal</v>
      </c>
      <c r="K518" t="s">
        <v>39</v>
      </c>
      <c r="L518" t="str">
        <f t="shared" si="51"/>
        <v>Sunrisers Hyderabad</v>
      </c>
      <c r="M518" t="s">
        <v>21</v>
      </c>
      <c r="N518" t="s">
        <v>22</v>
      </c>
      <c r="O518" t="s">
        <v>44</v>
      </c>
      <c r="P518" t="str">
        <f t="shared" si="52"/>
        <v>Mumbai Indians</v>
      </c>
      <c r="Q518" t="str">
        <f>IF(Table1[[#This Row],[TossWinner]]=Table1[[#This Row],[WinningTeam]],"Yes","No")</f>
        <v>No</v>
      </c>
      <c r="R518" t="s">
        <v>23</v>
      </c>
      <c r="S518">
        <v>7</v>
      </c>
      <c r="T518" t="str">
        <f t="shared" si="53"/>
        <v>Won By 7 Wickets</v>
      </c>
      <c r="U518" t="s">
        <v>24</v>
      </c>
      <c r="V518" t="s">
        <v>157</v>
      </c>
      <c r="W518">
        <f>IF(Table1[[#This Row],[WonBy]]="Wickets",Table1[[#This Row],[Margin]],0)</f>
        <v>7</v>
      </c>
    </row>
    <row r="519" spans="1:23" x14ac:dyDescent="0.25">
      <c r="A519">
        <v>733997</v>
      </c>
      <c r="B519" t="s">
        <v>265</v>
      </c>
      <c r="C519" s="1">
        <v>41770</v>
      </c>
      <c r="D519">
        <v>2014</v>
      </c>
      <c r="E519" t="s">
        <v>147</v>
      </c>
      <c r="F519" t="str">
        <f t="shared" si="48"/>
        <v>Punjab Kings</v>
      </c>
      <c r="G519" t="s">
        <v>51</v>
      </c>
      <c r="H519" t="str">
        <f t="shared" si="49"/>
        <v>Kolkata Knight Riders</v>
      </c>
      <c r="I519" t="s">
        <v>266</v>
      </c>
      <c r="J519" t="str">
        <f t="shared" si="50"/>
        <v>Barabati Stadium</v>
      </c>
      <c r="K519" t="s">
        <v>51</v>
      </c>
      <c r="L519" t="str">
        <f t="shared" si="51"/>
        <v>Kolkata Knight Riders</v>
      </c>
      <c r="M519" t="s">
        <v>28</v>
      </c>
      <c r="N519" t="s">
        <v>22</v>
      </c>
      <c r="O519" t="s">
        <v>51</v>
      </c>
      <c r="P519" t="str">
        <f t="shared" si="52"/>
        <v>Kolkata Knight Riders</v>
      </c>
      <c r="Q519" t="str">
        <f>IF(Table1[[#This Row],[TossWinner]]=Table1[[#This Row],[WinningTeam]],"Yes","No")</f>
        <v>Yes</v>
      </c>
      <c r="R519" t="s">
        <v>23</v>
      </c>
      <c r="S519">
        <v>9</v>
      </c>
      <c r="T519" t="str">
        <f t="shared" si="53"/>
        <v>Won By 9 Wickets</v>
      </c>
      <c r="U519" t="s">
        <v>24</v>
      </c>
      <c r="V519" t="s">
        <v>219</v>
      </c>
      <c r="W519">
        <f>IF(Table1[[#This Row],[WonBy]]="Wickets",Table1[[#This Row],[Margin]],0)</f>
        <v>9</v>
      </c>
    </row>
    <row r="520" spans="1:23" x14ac:dyDescent="0.25">
      <c r="A520">
        <v>733999</v>
      </c>
      <c r="B520" t="s">
        <v>204</v>
      </c>
      <c r="C520" s="1">
        <v>41770</v>
      </c>
      <c r="D520">
        <v>2014</v>
      </c>
      <c r="E520" t="s">
        <v>27</v>
      </c>
      <c r="F520" t="str">
        <f t="shared" si="48"/>
        <v>Royal Challengers Bangalore</v>
      </c>
      <c r="G520" t="s">
        <v>18</v>
      </c>
      <c r="H520" t="str">
        <f t="shared" si="49"/>
        <v>Rajasthan Royals</v>
      </c>
      <c r="I520" t="s">
        <v>205</v>
      </c>
      <c r="J520" t="str">
        <f t="shared" si="50"/>
        <v>M.Chinnaswamy Stadium</v>
      </c>
      <c r="K520" t="s">
        <v>27</v>
      </c>
      <c r="L520" t="str">
        <f t="shared" si="51"/>
        <v>Royal Challengers Bangalore</v>
      </c>
      <c r="M520" t="s">
        <v>21</v>
      </c>
      <c r="N520" t="s">
        <v>22</v>
      </c>
      <c r="O520" t="s">
        <v>18</v>
      </c>
      <c r="P520" t="str">
        <f t="shared" si="52"/>
        <v>Rajasthan Royals</v>
      </c>
      <c r="Q520" t="str">
        <f>IF(Table1[[#This Row],[TossWinner]]=Table1[[#This Row],[WinningTeam]],"Yes","No")</f>
        <v>No</v>
      </c>
      <c r="R520" t="s">
        <v>23</v>
      </c>
      <c r="S520">
        <v>5</v>
      </c>
      <c r="T520" t="str">
        <f t="shared" si="53"/>
        <v>Won By 5 Wickets</v>
      </c>
      <c r="U520" t="s">
        <v>24</v>
      </c>
      <c r="V520" t="s">
        <v>261</v>
      </c>
      <c r="W520">
        <f>IF(Table1[[#This Row],[WonBy]]="Wickets",Table1[[#This Row],[Margin]],0)</f>
        <v>5</v>
      </c>
    </row>
    <row r="521" spans="1:23" x14ac:dyDescent="0.25">
      <c r="A521">
        <v>733995</v>
      </c>
      <c r="B521" t="s">
        <v>38</v>
      </c>
      <c r="C521" s="1">
        <v>41769</v>
      </c>
      <c r="D521">
        <v>2014</v>
      </c>
      <c r="E521" t="s">
        <v>44</v>
      </c>
      <c r="F521" t="str">
        <f t="shared" si="48"/>
        <v>Mumbai Indians</v>
      </c>
      <c r="G521" t="s">
        <v>46</v>
      </c>
      <c r="H521" t="str">
        <f t="shared" si="49"/>
        <v>Chennai Super Kings</v>
      </c>
      <c r="I521" t="s">
        <v>167</v>
      </c>
      <c r="J521" t="str">
        <f t="shared" si="50"/>
        <v>Wankhede Stadium, Mumbai</v>
      </c>
      <c r="K521" t="s">
        <v>46</v>
      </c>
      <c r="L521" t="str">
        <f t="shared" si="51"/>
        <v>Chennai Super Kings</v>
      </c>
      <c r="M521" t="s">
        <v>28</v>
      </c>
      <c r="N521" t="s">
        <v>22</v>
      </c>
      <c r="O521" t="s">
        <v>46</v>
      </c>
      <c r="P521" t="str">
        <f t="shared" si="52"/>
        <v>Chennai Super Kings</v>
      </c>
      <c r="Q521" t="str">
        <f>IF(Table1[[#This Row],[TossWinner]]=Table1[[#This Row],[WinningTeam]],"Yes","No")</f>
        <v>Yes</v>
      </c>
      <c r="R521" t="s">
        <v>23</v>
      </c>
      <c r="S521">
        <v>4</v>
      </c>
      <c r="T521" t="str">
        <f t="shared" si="53"/>
        <v>Won By 4 Wickets</v>
      </c>
      <c r="U521" t="s">
        <v>24</v>
      </c>
      <c r="V521" t="s">
        <v>215</v>
      </c>
      <c r="W521">
        <f>IF(Table1[[#This Row],[WonBy]]="Wickets",Table1[[#This Row],[Margin]],0)</f>
        <v>4</v>
      </c>
    </row>
    <row r="522" spans="1:23" x14ac:dyDescent="0.25">
      <c r="A522">
        <v>733993</v>
      </c>
      <c r="B522" t="s">
        <v>127</v>
      </c>
      <c r="C522" s="1">
        <v>41769</v>
      </c>
      <c r="D522">
        <v>2014</v>
      </c>
      <c r="E522" t="s">
        <v>191</v>
      </c>
      <c r="F522" t="str">
        <f t="shared" si="48"/>
        <v>Delhi Capitals</v>
      </c>
      <c r="G522" t="s">
        <v>39</v>
      </c>
      <c r="H522" t="str">
        <f t="shared" si="49"/>
        <v>Sunrisers Hyderabad</v>
      </c>
      <c r="I522" t="s">
        <v>208</v>
      </c>
      <c r="J522" t="str">
        <f t="shared" si="50"/>
        <v>Feroz Shah Kotla</v>
      </c>
      <c r="K522" t="s">
        <v>39</v>
      </c>
      <c r="L522" t="str">
        <f t="shared" si="51"/>
        <v>Sunrisers Hyderabad</v>
      </c>
      <c r="M522" t="s">
        <v>28</v>
      </c>
      <c r="N522" t="s">
        <v>22</v>
      </c>
      <c r="O522" t="s">
        <v>39</v>
      </c>
      <c r="P522" t="str">
        <f t="shared" si="52"/>
        <v>Sunrisers Hyderabad</v>
      </c>
      <c r="Q522" t="str">
        <f>IF(Table1[[#This Row],[TossWinner]]=Table1[[#This Row],[WinningTeam]],"Yes","No")</f>
        <v>Yes</v>
      </c>
      <c r="R522" t="s">
        <v>23</v>
      </c>
      <c r="S522">
        <v>8</v>
      </c>
      <c r="T522" t="str">
        <f t="shared" si="53"/>
        <v>Won By 8 Wickets</v>
      </c>
      <c r="U522" t="s">
        <v>196</v>
      </c>
      <c r="V522" t="s">
        <v>267</v>
      </c>
      <c r="W522">
        <f>IF(Table1[[#This Row],[WonBy]]="Wickets",Table1[[#This Row],[Margin]],0)</f>
        <v>8</v>
      </c>
    </row>
    <row r="523" spans="1:23" x14ac:dyDescent="0.25">
      <c r="A523">
        <v>733991</v>
      </c>
      <c r="B523" t="s">
        <v>204</v>
      </c>
      <c r="C523" s="1">
        <v>41768</v>
      </c>
      <c r="D523">
        <v>2014</v>
      </c>
      <c r="E523" t="s">
        <v>27</v>
      </c>
      <c r="F523" t="str">
        <f t="shared" si="48"/>
        <v>Royal Challengers Bangalore</v>
      </c>
      <c r="G523" t="s">
        <v>147</v>
      </c>
      <c r="H523" t="str">
        <f t="shared" si="49"/>
        <v>Punjab Kings</v>
      </c>
      <c r="I523" t="s">
        <v>205</v>
      </c>
      <c r="J523" t="str">
        <f t="shared" si="50"/>
        <v>M.Chinnaswamy Stadium</v>
      </c>
      <c r="K523" t="s">
        <v>27</v>
      </c>
      <c r="L523" t="str">
        <f t="shared" si="51"/>
        <v>Royal Challengers Bangalore</v>
      </c>
      <c r="M523" t="s">
        <v>28</v>
      </c>
      <c r="N523" t="s">
        <v>22</v>
      </c>
      <c r="O523" t="s">
        <v>147</v>
      </c>
      <c r="P523" t="str">
        <f t="shared" si="52"/>
        <v>Kings XI Punjab</v>
      </c>
      <c r="Q523" t="str">
        <f>IF(Table1[[#This Row],[TossWinner]]=Table1[[#This Row],[WinningTeam]],"Yes","No")</f>
        <v>No</v>
      </c>
      <c r="R523" t="s">
        <v>34</v>
      </c>
      <c r="S523">
        <v>32</v>
      </c>
      <c r="T523" t="str">
        <f t="shared" si="53"/>
        <v>Won By 32 Runs</v>
      </c>
      <c r="U523" t="s">
        <v>24</v>
      </c>
      <c r="V523" t="s">
        <v>148</v>
      </c>
      <c r="W523">
        <f>IF(Table1[[#This Row],[WonBy]]="Wickets",Table1[[#This Row],[Margin]],0)</f>
        <v>0</v>
      </c>
    </row>
    <row r="524" spans="1:23" x14ac:dyDescent="0.25">
      <c r="A524">
        <v>733989</v>
      </c>
      <c r="B524" t="s">
        <v>16</v>
      </c>
      <c r="C524" s="1">
        <v>41767</v>
      </c>
      <c r="D524">
        <v>2014</v>
      </c>
      <c r="E524" t="s">
        <v>18</v>
      </c>
      <c r="F524" t="str">
        <f t="shared" si="48"/>
        <v>Rajasthan Royals</v>
      </c>
      <c r="G524" t="s">
        <v>39</v>
      </c>
      <c r="H524" t="str">
        <f t="shared" si="49"/>
        <v>Sunrisers Hyderabad</v>
      </c>
      <c r="I524" t="s">
        <v>255</v>
      </c>
      <c r="J524" t="str">
        <f t="shared" si="50"/>
        <v>Sardar Patel Stadium, Motera</v>
      </c>
      <c r="K524" t="s">
        <v>18</v>
      </c>
      <c r="L524" t="str">
        <f t="shared" si="51"/>
        <v>Rajasthan Royals</v>
      </c>
      <c r="M524" t="s">
        <v>28</v>
      </c>
      <c r="N524" t="s">
        <v>22</v>
      </c>
      <c r="O524" t="s">
        <v>39</v>
      </c>
      <c r="P524" t="str">
        <f t="shared" si="52"/>
        <v>Sunrisers Hyderabad</v>
      </c>
      <c r="Q524" t="str">
        <f>IF(Table1[[#This Row],[TossWinner]]=Table1[[#This Row],[WinningTeam]],"Yes","No")</f>
        <v>No</v>
      </c>
      <c r="R524" t="s">
        <v>34</v>
      </c>
      <c r="S524">
        <v>32</v>
      </c>
      <c r="T524" t="str">
        <f t="shared" si="53"/>
        <v>Won By 32 Runs</v>
      </c>
      <c r="U524" t="s">
        <v>24</v>
      </c>
      <c r="V524" t="s">
        <v>225</v>
      </c>
      <c r="W524">
        <f>IF(Table1[[#This Row],[WonBy]]="Wickets",Table1[[#This Row],[Margin]],0)</f>
        <v>0</v>
      </c>
    </row>
    <row r="525" spans="1:23" x14ac:dyDescent="0.25">
      <c r="A525">
        <v>733985</v>
      </c>
      <c r="B525" t="s">
        <v>127</v>
      </c>
      <c r="C525" s="1">
        <v>41766</v>
      </c>
      <c r="D525">
        <v>2014</v>
      </c>
      <c r="E525" t="s">
        <v>191</v>
      </c>
      <c r="F525" t="str">
        <f t="shared" si="48"/>
        <v>Delhi Capitals</v>
      </c>
      <c r="G525" t="s">
        <v>51</v>
      </c>
      <c r="H525" t="str">
        <f t="shared" si="49"/>
        <v>Kolkata Knight Riders</v>
      </c>
      <c r="I525" t="s">
        <v>208</v>
      </c>
      <c r="J525" t="str">
        <f t="shared" si="50"/>
        <v>Feroz Shah Kotla</v>
      </c>
      <c r="K525" t="s">
        <v>191</v>
      </c>
      <c r="L525" t="str">
        <f t="shared" si="51"/>
        <v>Delhi Capitals</v>
      </c>
      <c r="M525" t="s">
        <v>21</v>
      </c>
      <c r="N525" t="s">
        <v>22</v>
      </c>
      <c r="O525" t="s">
        <v>51</v>
      </c>
      <c r="P525" t="str">
        <f t="shared" si="52"/>
        <v>Kolkata Knight Riders</v>
      </c>
      <c r="Q525" t="str">
        <f>IF(Table1[[#This Row],[TossWinner]]=Table1[[#This Row],[WinningTeam]],"Yes","No")</f>
        <v>No</v>
      </c>
      <c r="R525" t="s">
        <v>23</v>
      </c>
      <c r="S525">
        <v>8</v>
      </c>
      <c r="T525" t="str">
        <f t="shared" si="53"/>
        <v>Won By 8 Wickets</v>
      </c>
      <c r="U525" t="s">
        <v>24</v>
      </c>
      <c r="V525" t="s">
        <v>219</v>
      </c>
      <c r="W525">
        <f>IF(Table1[[#This Row],[WonBy]]="Wickets",Table1[[#This Row],[Margin]],0)</f>
        <v>8</v>
      </c>
    </row>
    <row r="526" spans="1:23" x14ac:dyDescent="0.25">
      <c r="A526">
        <v>733987</v>
      </c>
      <c r="B526" t="s">
        <v>265</v>
      </c>
      <c r="C526" s="1">
        <v>41766</v>
      </c>
      <c r="D526">
        <v>2014</v>
      </c>
      <c r="E526" t="s">
        <v>147</v>
      </c>
      <c r="F526" t="str">
        <f t="shared" si="48"/>
        <v>Punjab Kings</v>
      </c>
      <c r="G526" t="s">
        <v>46</v>
      </c>
      <c r="H526" t="str">
        <f t="shared" si="49"/>
        <v>Chennai Super Kings</v>
      </c>
      <c r="I526" t="s">
        <v>266</v>
      </c>
      <c r="J526" t="str">
        <f t="shared" si="50"/>
        <v>Barabati Stadium</v>
      </c>
      <c r="K526" t="s">
        <v>46</v>
      </c>
      <c r="L526" t="str">
        <f t="shared" si="51"/>
        <v>Chennai Super Kings</v>
      </c>
      <c r="M526" t="s">
        <v>28</v>
      </c>
      <c r="N526" t="s">
        <v>22</v>
      </c>
      <c r="O526" t="s">
        <v>147</v>
      </c>
      <c r="P526" t="str">
        <f t="shared" si="52"/>
        <v>Kings XI Punjab</v>
      </c>
      <c r="Q526" t="str">
        <f>IF(Table1[[#This Row],[TossWinner]]=Table1[[#This Row],[WinningTeam]],"Yes","No")</f>
        <v>No</v>
      </c>
      <c r="R526" t="s">
        <v>34</v>
      </c>
      <c r="S526">
        <v>44</v>
      </c>
      <c r="T526" t="str">
        <f t="shared" si="53"/>
        <v>Won By 44 Runs</v>
      </c>
      <c r="U526" t="s">
        <v>24</v>
      </c>
      <c r="V526" t="s">
        <v>116</v>
      </c>
      <c r="W526">
        <f>IF(Table1[[#This Row],[WonBy]]="Wickets",Table1[[#This Row],[Margin]],0)</f>
        <v>0</v>
      </c>
    </row>
    <row r="527" spans="1:23" x14ac:dyDescent="0.25">
      <c r="A527">
        <v>733983</v>
      </c>
      <c r="B527" t="s">
        <v>38</v>
      </c>
      <c r="C527" s="1">
        <v>41765</v>
      </c>
      <c r="D527">
        <v>2014</v>
      </c>
      <c r="E527" t="s">
        <v>44</v>
      </c>
      <c r="F527" t="str">
        <f t="shared" si="48"/>
        <v>Mumbai Indians</v>
      </c>
      <c r="G527" t="s">
        <v>27</v>
      </c>
      <c r="H527" t="str">
        <f t="shared" si="49"/>
        <v>Royal Challengers Bangalore</v>
      </c>
      <c r="I527" t="s">
        <v>167</v>
      </c>
      <c r="J527" t="str">
        <f t="shared" si="50"/>
        <v>Wankhede Stadium, Mumbai</v>
      </c>
      <c r="K527" t="s">
        <v>27</v>
      </c>
      <c r="L527" t="str">
        <f t="shared" si="51"/>
        <v>Royal Challengers Bangalore</v>
      </c>
      <c r="M527" t="s">
        <v>28</v>
      </c>
      <c r="N527" t="s">
        <v>22</v>
      </c>
      <c r="O527" t="s">
        <v>44</v>
      </c>
      <c r="P527" t="str">
        <f t="shared" si="52"/>
        <v>Mumbai Indians</v>
      </c>
      <c r="Q527" t="str">
        <f>IF(Table1[[#This Row],[TossWinner]]=Table1[[#This Row],[WinningTeam]],"Yes","No")</f>
        <v>No</v>
      </c>
      <c r="R527" t="s">
        <v>34</v>
      </c>
      <c r="S527">
        <v>19</v>
      </c>
      <c r="T527" t="str">
        <f t="shared" si="53"/>
        <v>Won By 19 Runs</v>
      </c>
      <c r="U527" t="s">
        <v>24</v>
      </c>
      <c r="V527" t="s">
        <v>156</v>
      </c>
      <c r="W527">
        <f>IF(Table1[[#This Row],[WonBy]]="Wickets",Table1[[#This Row],[Margin]],0)</f>
        <v>0</v>
      </c>
    </row>
    <row r="528" spans="1:23" x14ac:dyDescent="0.25">
      <c r="A528">
        <v>733981</v>
      </c>
      <c r="B528" t="s">
        <v>127</v>
      </c>
      <c r="C528" s="1">
        <v>41764</v>
      </c>
      <c r="D528">
        <v>2014</v>
      </c>
      <c r="E528" t="s">
        <v>191</v>
      </c>
      <c r="F528" t="str">
        <f t="shared" si="48"/>
        <v>Delhi Capitals</v>
      </c>
      <c r="G528" t="s">
        <v>46</v>
      </c>
      <c r="H528" t="str">
        <f t="shared" si="49"/>
        <v>Chennai Super Kings</v>
      </c>
      <c r="I528" t="s">
        <v>208</v>
      </c>
      <c r="J528" t="str">
        <f t="shared" si="50"/>
        <v>Feroz Shah Kotla</v>
      </c>
      <c r="K528" t="s">
        <v>46</v>
      </c>
      <c r="L528" t="str">
        <f t="shared" si="51"/>
        <v>Chennai Super Kings</v>
      </c>
      <c r="M528" t="s">
        <v>28</v>
      </c>
      <c r="N528" t="s">
        <v>22</v>
      </c>
      <c r="O528" t="s">
        <v>46</v>
      </c>
      <c r="P528" t="str">
        <f t="shared" si="52"/>
        <v>Chennai Super Kings</v>
      </c>
      <c r="Q528" t="str">
        <f>IF(Table1[[#This Row],[TossWinner]]=Table1[[#This Row],[WinningTeam]],"Yes","No")</f>
        <v>Yes</v>
      </c>
      <c r="R528" t="s">
        <v>23</v>
      </c>
      <c r="S528">
        <v>8</v>
      </c>
      <c r="T528" t="str">
        <f t="shared" si="53"/>
        <v>Won By 8 Wickets</v>
      </c>
      <c r="U528" t="s">
        <v>24</v>
      </c>
      <c r="V528" t="s">
        <v>215</v>
      </c>
      <c r="W528">
        <f>IF(Table1[[#This Row],[WonBy]]="Wickets",Table1[[#This Row],[Margin]],0)</f>
        <v>8</v>
      </c>
    </row>
    <row r="529" spans="1:23" x14ac:dyDescent="0.25">
      <c r="A529">
        <v>733979</v>
      </c>
      <c r="B529" t="s">
        <v>16</v>
      </c>
      <c r="C529" s="1">
        <v>41764</v>
      </c>
      <c r="D529">
        <v>2014</v>
      </c>
      <c r="E529" t="s">
        <v>18</v>
      </c>
      <c r="F529" t="str">
        <f t="shared" si="48"/>
        <v>Rajasthan Royals</v>
      </c>
      <c r="G529" t="s">
        <v>51</v>
      </c>
      <c r="H529" t="str">
        <f t="shared" si="49"/>
        <v>Kolkata Knight Riders</v>
      </c>
      <c r="I529" t="s">
        <v>255</v>
      </c>
      <c r="J529" t="str">
        <f t="shared" si="50"/>
        <v>Sardar Patel Stadium, Motera</v>
      </c>
      <c r="K529" t="s">
        <v>51</v>
      </c>
      <c r="L529" t="str">
        <f t="shared" si="51"/>
        <v>Kolkata Knight Riders</v>
      </c>
      <c r="M529" t="s">
        <v>28</v>
      </c>
      <c r="N529" t="s">
        <v>22</v>
      </c>
      <c r="O529" t="s">
        <v>18</v>
      </c>
      <c r="P529" t="str">
        <f t="shared" si="52"/>
        <v>Rajasthan Royals</v>
      </c>
      <c r="Q529" t="str">
        <f>IF(Table1[[#This Row],[TossWinner]]=Table1[[#This Row],[WinningTeam]],"Yes","No")</f>
        <v>No</v>
      </c>
      <c r="R529" t="s">
        <v>34</v>
      </c>
      <c r="S529">
        <v>10</v>
      </c>
      <c r="T529" t="str">
        <f t="shared" si="53"/>
        <v>Won By 10 Runs</v>
      </c>
      <c r="U529" t="s">
        <v>24</v>
      </c>
      <c r="V529" t="s">
        <v>268</v>
      </c>
      <c r="W529">
        <f>IF(Table1[[#This Row],[WonBy]]="Wickets",Table1[[#This Row],[Margin]],0)</f>
        <v>0</v>
      </c>
    </row>
    <row r="530" spans="1:23" x14ac:dyDescent="0.25">
      <c r="A530">
        <v>733977</v>
      </c>
      <c r="B530" t="s">
        <v>204</v>
      </c>
      <c r="C530" s="1">
        <v>41763</v>
      </c>
      <c r="D530">
        <v>2014</v>
      </c>
      <c r="E530" t="s">
        <v>27</v>
      </c>
      <c r="F530" t="str">
        <f t="shared" si="48"/>
        <v>Royal Challengers Bangalore</v>
      </c>
      <c r="G530" t="s">
        <v>39</v>
      </c>
      <c r="H530" t="str">
        <f t="shared" si="49"/>
        <v>Sunrisers Hyderabad</v>
      </c>
      <c r="I530" t="s">
        <v>205</v>
      </c>
      <c r="J530" t="str">
        <f t="shared" si="50"/>
        <v>M.Chinnaswamy Stadium</v>
      </c>
      <c r="K530" t="s">
        <v>27</v>
      </c>
      <c r="L530" t="str">
        <f t="shared" si="51"/>
        <v>Royal Challengers Bangalore</v>
      </c>
      <c r="M530" t="s">
        <v>28</v>
      </c>
      <c r="N530" t="s">
        <v>22</v>
      </c>
      <c r="O530" t="s">
        <v>27</v>
      </c>
      <c r="P530" t="str">
        <f t="shared" si="52"/>
        <v>Royal Challengers Bangalore</v>
      </c>
      <c r="Q530" t="str">
        <f>IF(Table1[[#This Row],[TossWinner]]=Table1[[#This Row],[WinningTeam]],"Yes","No")</f>
        <v>Yes</v>
      </c>
      <c r="R530" t="s">
        <v>23</v>
      </c>
      <c r="S530">
        <v>4</v>
      </c>
      <c r="T530" t="str">
        <f t="shared" si="53"/>
        <v>Won By 4 Wickets</v>
      </c>
      <c r="U530" t="s">
        <v>24</v>
      </c>
      <c r="V530" t="s">
        <v>130</v>
      </c>
      <c r="W530">
        <f>IF(Table1[[#This Row],[WonBy]]="Wickets",Table1[[#This Row],[Margin]],0)</f>
        <v>4</v>
      </c>
    </row>
    <row r="531" spans="1:23" x14ac:dyDescent="0.25">
      <c r="A531">
        <v>733975</v>
      </c>
      <c r="B531" t="s">
        <v>127</v>
      </c>
      <c r="C531" s="1">
        <v>41762</v>
      </c>
      <c r="D531">
        <v>2014</v>
      </c>
      <c r="E531" t="s">
        <v>191</v>
      </c>
      <c r="F531" t="str">
        <f t="shared" si="48"/>
        <v>Delhi Capitals</v>
      </c>
      <c r="G531" t="s">
        <v>18</v>
      </c>
      <c r="H531" t="str">
        <f t="shared" si="49"/>
        <v>Rajasthan Royals</v>
      </c>
      <c r="I531" t="s">
        <v>208</v>
      </c>
      <c r="J531" t="str">
        <f t="shared" si="50"/>
        <v>Feroz Shah Kotla</v>
      </c>
      <c r="K531" t="s">
        <v>18</v>
      </c>
      <c r="L531" t="str">
        <f t="shared" si="51"/>
        <v>Rajasthan Royals</v>
      </c>
      <c r="M531" t="s">
        <v>28</v>
      </c>
      <c r="N531" t="s">
        <v>22</v>
      </c>
      <c r="O531" t="s">
        <v>18</v>
      </c>
      <c r="P531" t="str">
        <f t="shared" si="52"/>
        <v>Rajasthan Royals</v>
      </c>
      <c r="Q531" t="str">
        <f>IF(Table1[[#This Row],[TossWinner]]=Table1[[#This Row],[WinningTeam]],"Yes","No")</f>
        <v>Yes</v>
      </c>
      <c r="R531" t="s">
        <v>23</v>
      </c>
      <c r="S531">
        <v>7</v>
      </c>
      <c r="T531" t="str">
        <f t="shared" si="53"/>
        <v>Won By 7 Wickets</v>
      </c>
      <c r="U531" t="s">
        <v>24</v>
      </c>
      <c r="V531" t="s">
        <v>212</v>
      </c>
      <c r="W531">
        <f>IF(Table1[[#This Row],[WonBy]]="Wickets",Table1[[#This Row],[Margin]],0)</f>
        <v>7</v>
      </c>
    </row>
    <row r="532" spans="1:23" x14ac:dyDescent="0.25">
      <c r="A532">
        <v>733973</v>
      </c>
      <c r="B532" t="s">
        <v>38</v>
      </c>
      <c r="C532" s="1">
        <v>41762</v>
      </c>
      <c r="D532">
        <v>2014</v>
      </c>
      <c r="E532" t="s">
        <v>44</v>
      </c>
      <c r="F532" t="str">
        <f t="shared" si="48"/>
        <v>Mumbai Indians</v>
      </c>
      <c r="G532" t="s">
        <v>147</v>
      </c>
      <c r="H532" t="str">
        <f t="shared" si="49"/>
        <v>Punjab Kings</v>
      </c>
      <c r="I532" t="s">
        <v>167</v>
      </c>
      <c r="J532" t="str">
        <f t="shared" si="50"/>
        <v>Wankhede Stadium, Mumbai</v>
      </c>
      <c r="K532" t="s">
        <v>147</v>
      </c>
      <c r="L532" t="str">
        <f t="shared" si="51"/>
        <v>Punjab Kings</v>
      </c>
      <c r="M532" t="s">
        <v>21</v>
      </c>
      <c r="N532" t="s">
        <v>22</v>
      </c>
      <c r="O532" t="s">
        <v>44</v>
      </c>
      <c r="P532" t="str">
        <f t="shared" si="52"/>
        <v>Mumbai Indians</v>
      </c>
      <c r="Q532" t="str">
        <f>IF(Table1[[#This Row],[TossWinner]]=Table1[[#This Row],[WinningTeam]],"Yes","No")</f>
        <v>No</v>
      </c>
      <c r="R532" t="s">
        <v>23</v>
      </c>
      <c r="S532">
        <v>5</v>
      </c>
      <c r="T532" t="str">
        <f t="shared" si="53"/>
        <v>Won By 5 Wickets</v>
      </c>
      <c r="U532" t="s">
        <v>24</v>
      </c>
      <c r="V532" t="s">
        <v>226</v>
      </c>
      <c r="W532">
        <f>IF(Table1[[#This Row],[WonBy]]="Wickets",Table1[[#This Row],[Margin]],0)</f>
        <v>5</v>
      </c>
    </row>
    <row r="533" spans="1:23" x14ac:dyDescent="0.25">
      <c r="A533">
        <v>733971</v>
      </c>
      <c r="B533" t="s">
        <v>245</v>
      </c>
      <c r="C533" s="1">
        <v>41761</v>
      </c>
      <c r="D533">
        <v>2014</v>
      </c>
      <c r="E533" t="s">
        <v>46</v>
      </c>
      <c r="F533" t="str">
        <f t="shared" si="48"/>
        <v>Chennai Super Kings</v>
      </c>
      <c r="G533" t="s">
        <v>51</v>
      </c>
      <c r="H533" t="str">
        <f t="shared" si="49"/>
        <v>Kolkata Knight Riders</v>
      </c>
      <c r="I533" t="s">
        <v>246</v>
      </c>
      <c r="J533" t="str">
        <f t="shared" si="50"/>
        <v>JSCA International Stadium Complex</v>
      </c>
      <c r="K533" t="s">
        <v>46</v>
      </c>
      <c r="L533" t="str">
        <f t="shared" si="51"/>
        <v>Chennai Super Kings</v>
      </c>
      <c r="M533" t="s">
        <v>21</v>
      </c>
      <c r="N533" t="s">
        <v>22</v>
      </c>
      <c r="O533" t="s">
        <v>46</v>
      </c>
      <c r="P533" t="str">
        <f t="shared" si="52"/>
        <v>Chennai Super Kings</v>
      </c>
      <c r="Q533" t="str">
        <f>IF(Table1[[#This Row],[TossWinner]]=Table1[[#This Row],[WinningTeam]],"Yes","No")</f>
        <v>Yes</v>
      </c>
      <c r="R533" t="s">
        <v>34</v>
      </c>
      <c r="S533">
        <v>34</v>
      </c>
      <c r="T533" t="str">
        <f t="shared" si="53"/>
        <v>Won By 34 Runs</v>
      </c>
      <c r="U533" t="s">
        <v>24</v>
      </c>
      <c r="V533" t="s">
        <v>120</v>
      </c>
      <c r="W533">
        <f>IF(Table1[[#This Row],[WonBy]]="Wickets",Table1[[#This Row],[Margin]],0)</f>
        <v>0</v>
      </c>
    </row>
    <row r="534" spans="1:23" x14ac:dyDescent="0.25">
      <c r="A534">
        <v>729317</v>
      </c>
      <c r="B534" t="s">
        <v>24</v>
      </c>
      <c r="C534" s="1">
        <v>41759</v>
      </c>
      <c r="D534">
        <v>2014</v>
      </c>
      <c r="E534" t="s">
        <v>44</v>
      </c>
      <c r="F534" t="str">
        <f t="shared" si="48"/>
        <v>Mumbai Indians</v>
      </c>
      <c r="G534" t="s">
        <v>39</v>
      </c>
      <c r="H534" t="str">
        <f t="shared" si="49"/>
        <v>Sunrisers Hyderabad</v>
      </c>
      <c r="I534" t="s">
        <v>104</v>
      </c>
      <c r="J534" t="str">
        <f t="shared" si="50"/>
        <v>Dubai International Cricket Stadium</v>
      </c>
      <c r="K534" t="s">
        <v>44</v>
      </c>
      <c r="L534" t="str">
        <f t="shared" si="51"/>
        <v>Mumbai Indians</v>
      </c>
      <c r="M534" t="s">
        <v>28</v>
      </c>
      <c r="N534" t="s">
        <v>22</v>
      </c>
      <c r="O534" t="s">
        <v>39</v>
      </c>
      <c r="P534" t="str">
        <f t="shared" si="52"/>
        <v>Sunrisers Hyderabad</v>
      </c>
      <c r="Q534" t="str">
        <f>IF(Table1[[#This Row],[TossWinner]]=Table1[[#This Row],[WinningTeam]],"Yes","No")</f>
        <v>No</v>
      </c>
      <c r="R534" t="s">
        <v>34</v>
      </c>
      <c r="S534">
        <v>15</v>
      </c>
      <c r="T534" t="str">
        <f t="shared" si="53"/>
        <v>Won By 15 Runs</v>
      </c>
      <c r="U534" t="s">
        <v>24</v>
      </c>
      <c r="V534" t="s">
        <v>225</v>
      </c>
      <c r="W534">
        <f>IF(Table1[[#This Row],[WonBy]]="Wickets",Table1[[#This Row],[Margin]],0)</f>
        <v>0</v>
      </c>
    </row>
    <row r="535" spans="1:23" x14ac:dyDescent="0.25">
      <c r="A535">
        <v>729315</v>
      </c>
      <c r="B535" t="s">
        <v>110</v>
      </c>
      <c r="C535" s="1">
        <v>41758</v>
      </c>
      <c r="D535">
        <v>2014</v>
      </c>
      <c r="E535" t="s">
        <v>51</v>
      </c>
      <c r="F535" t="str">
        <f t="shared" si="48"/>
        <v>Kolkata Knight Riders</v>
      </c>
      <c r="G535" t="s">
        <v>18</v>
      </c>
      <c r="H535" t="str">
        <f t="shared" si="49"/>
        <v>Rajasthan Royals</v>
      </c>
      <c r="I535" t="s">
        <v>144</v>
      </c>
      <c r="J535" t="str">
        <f t="shared" si="50"/>
        <v>Sheikh Zayed Stadium</v>
      </c>
      <c r="K535" t="s">
        <v>18</v>
      </c>
      <c r="L535" t="str">
        <f t="shared" si="51"/>
        <v>Rajasthan Royals</v>
      </c>
      <c r="M535" t="s">
        <v>21</v>
      </c>
      <c r="N535" t="s">
        <v>134</v>
      </c>
      <c r="O535" t="s">
        <v>18</v>
      </c>
      <c r="P535" t="str">
        <f t="shared" si="52"/>
        <v>Rajasthan Royals</v>
      </c>
      <c r="Q535" t="str">
        <f>IF(Table1[[#This Row],[TossWinner]]=Table1[[#This Row],[WinningTeam]],"Yes","No")</f>
        <v>Yes</v>
      </c>
      <c r="R535" t="s">
        <v>10</v>
      </c>
      <c r="S535" t="s">
        <v>24</v>
      </c>
      <c r="T535" t="str">
        <f t="shared" si="53"/>
        <v>Won By NA SuperOver</v>
      </c>
      <c r="U535" t="s">
        <v>24</v>
      </c>
      <c r="V535" t="s">
        <v>261</v>
      </c>
      <c r="W535">
        <f>IF(Table1[[#This Row],[WonBy]]="Wickets",Table1[[#This Row],[Margin]],0)</f>
        <v>0</v>
      </c>
    </row>
    <row r="536" spans="1:23" x14ac:dyDescent="0.25">
      <c r="A536">
        <v>729313</v>
      </c>
      <c r="B536" t="s">
        <v>24</v>
      </c>
      <c r="C536" s="1">
        <v>41757</v>
      </c>
      <c r="D536">
        <v>2014</v>
      </c>
      <c r="E536" t="s">
        <v>147</v>
      </c>
      <c r="F536" t="str">
        <f t="shared" si="48"/>
        <v>Punjab Kings</v>
      </c>
      <c r="G536" t="s">
        <v>27</v>
      </c>
      <c r="H536" t="str">
        <f t="shared" si="49"/>
        <v>Royal Challengers Bangalore</v>
      </c>
      <c r="I536" t="s">
        <v>104</v>
      </c>
      <c r="J536" t="str">
        <f t="shared" si="50"/>
        <v>Dubai International Cricket Stadium</v>
      </c>
      <c r="K536" t="s">
        <v>147</v>
      </c>
      <c r="L536" t="str">
        <f t="shared" si="51"/>
        <v>Punjab Kings</v>
      </c>
      <c r="M536" t="s">
        <v>28</v>
      </c>
      <c r="N536" t="s">
        <v>22</v>
      </c>
      <c r="O536" t="s">
        <v>147</v>
      </c>
      <c r="P536" t="str">
        <f t="shared" si="52"/>
        <v>Kings XI Punjab</v>
      </c>
      <c r="Q536" t="str">
        <f>IF(Table1[[#This Row],[TossWinner]]=Table1[[#This Row],[WinningTeam]],"Yes","No")</f>
        <v>Yes</v>
      </c>
      <c r="R536" t="s">
        <v>23</v>
      </c>
      <c r="S536">
        <v>5</v>
      </c>
      <c r="T536" t="str">
        <f t="shared" si="53"/>
        <v>Won By 5 Wickets</v>
      </c>
      <c r="U536" t="s">
        <v>24</v>
      </c>
      <c r="V536" t="s">
        <v>148</v>
      </c>
      <c r="W536">
        <f>IF(Table1[[#This Row],[WonBy]]="Wickets",Table1[[#This Row],[Margin]],0)</f>
        <v>5</v>
      </c>
    </row>
    <row r="537" spans="1:23" x14ac:dyDescent="0.25">
      <c r="A537">
        <v>729311</v>
      </c>
      <c r="B537" t="s">
        <v>24</v>
      </c>
      <c r="C537" s="1">
        <v>41756</v>
      </c>
      <c r="D537">
        <v>2014</v>
      </c>
      <c r="E537" t="s">
        <v>39</v>
      </c>
      <c r="F537" t="str">
        <f t="shared" si="48"/>
        <v>Sunrisers Hyderabad</v>
      </c>
      <c r="G537" t="s">
        <v>46</v>
      </c>
      <c r="H537" t="str">
        <f t="shared" si="49"/>
        <v>Chennai Super Kings</v>
      </c>
      <c r="I537" t="s">
        <v>106</v>
      </c>
      <c r="J537" t="str">
        <f t="shared" si="50"/>
        <v>Sharjah Cricket Stadium</v>
      </c>
      <c r="K537" t="s">
        <v>39</v>
      </c>
      <c r="L537" t="str">
        <f t="shared" si="51"/>
        <v>Sunrisers Hyderabad</v>
      </c>
      <c r="M537" t="s">
        <v>21</v>
      </c>
      <c r="N537" t="s">
        <v>22</v>
      </c>
      <c r="O537" t="s">
        <v>46</v>
      </c>
      <c r="P537" t="str">
        <f t="shared" si="52"/>
        <v>Chennai Super Kings</v>
      </c>
      <c r="Q537" t="str">
        <f>IF(Table1[[#This Row],[TossWinner]]=Table1[[#This Row],[WinningTeam]],"Yes","No")</f>
        <v>No</v>
      </c>
      <c r="R537" t="s">
        <v>23</v>
      </c>
      <c r="S537">
        <v>5</v>
      </c>
      <c r="T537" t="str">
        <f t="shared" si="53"/>
        <v>Won By 5 Wickets</v>
      </c>
      <c r="U537" t="s">
        <v>24</v>
      </c>
      <c r="V537" t="s">
        <v>215</v>
      </c>
      <c r="W537">
        <f>IF(Table1[[#This Row],[WonBy]]="Wickets",Table1[[#This Row],[Margin]],0)</f>
        <v>5</v>
      </c>
    </row>
    <row r="538" spans="1:23" x14ac:dyDescent="0.25">
      <c r="A538">
        <v>729309</v>
      </c>
      <c r="B538" t="s">
        <v>24</v>
      </c>
      <c r="C538" s="1">
        <v>41756</v>
      </c>
      <c r="D538">
        <v>2014</v>
      </c>
      <c r="E538" t="s">
        <v>191</v>
      </c>
      <c r="F538" t="str">
        <f t="shared" si="48"/>
        <v>Delhi Capitals</v>
      </c>
      <c r="G538" t="s">
        <v>44</v>
      </c>
      <c r="H538" t="str">
        <f t="shared" si="49"/>
        <v>Mumbai Indians</v>
      </c>
      <c r="I538" t="s">
        <v>106</v>
      </c>
      <c r="J538" t="str">
        <f t="shared" si="50"/>
        <v>Sharjah Cricket Stadium</v>
      </c>
      <c r="K538" t="s">
        <v>44</v>
      </c>
      <c r="L538" t="str">
        <f t="shared" si="51"/>
        <v>Mumbai Indians</v>
      </c>
      <c r="M538" t="s">
        <v>21</v>
      </c>
      <c r="N538" t="s">
        <v>22</v>
      </c>
      <c r="O538" t="s">
        <v>191</v>
      </c>
      <c r="P538" t="str">
        <f t="shared" si="52"/>
        <v>Delhi Daredevils</v>
      </c>
      <c r="Q538" t="str">
        <f>IF(Table1[[#This Row],[TossWinner]]=Table1[[#This Row],[WinningTeam]],"Yes","No")</f>
        <v>No</v>
      </c>
      <c r="R538" t="s">
        <v>23</v>
      </c>
      <c r="S538">
        <v>6</v>
      </c>
      <c r="T538" t="str">
        <f t="shared" si="53"/>
        <v>Won By 6 Wickets</v>
      </c>
      <c r="U538" t="s">
        <v>24</v>
      </c>
      <c r="V538" t="s">
        <v>269</v>
      </c>
      <c r="W538">
        <f>IF(Table1[[#This Row],[WonBy]]="Wickets",Table1[[#This Row],[Margin]],0)</f>
        <v>6</v>
      </c>
    </row>
    <row r="539" spans="1:23" x14ac:dyDescent="0.25">
      <c r="A539">
        <v>729307</v>
      </c>
      <c r="B539" t="s">
        <v>110</v>
      </c>
      <c r="C539" s="1">
        <v>41755</v>
      </c>
      <c r="D539">
        <v>2014</v>
      </c>
      <c r="E539" t="s">
        <v>51</v>
      </c>
      <c r="F539" t="str">
        <f t="shared" si="48"/>
        <v>Kolkata Knight Riders</v>
      </c>
      <c r="G539" t="s">
        <v>147</v>
      </c>
      <c r="H539" t="str">
        <f t="shared" si="49"/>
        <v>Punjab Kings</v>
      </c>
      <c r="I539" t="s">
        <v>144</v>
      </c>
      <c r="J539" t="str">
        <f t="shared" si="50"/>
        <v>Sheikh Zayed Stadium</v>
      </c>
      <c r="K539" t="s">
        <v>51</v>
      </c>
      <c r="L539" t="str">
        <f t="shared" si="51"/>
        <v>Kolkata Knight Riders</v>
      </c>
      <c r="M539" t="s">
        <v>28</v>
      </c>
      <c r="N539" t="s">
        <v>22</v>
      </c>
      <c r="O539" t="s">
        <v>147</v>
      </c>
      <c r="P539" t="str">
        <f t="shared" si="52"/>
        <v>Kings XI Punjab</v>
      </c>
      <c r="Q539" t="str">
        <f>IF(Table1[[#This Row],[TossWinner]]=Table1[[#This Row],[WinningTeam]],"Yes","No")</f>
        <v>No</v>
      </c>
      <c r="R539" t="s">
        <v>34</v>
      </c>
      <c r="S539">
        <v>23</v>
      </c>
      <c r="T539" t="str">
        <f t="shared" si="53"/>
        <v>Won By 23 Runs</v>
      </c>
      <c r="U539" t="s">
        <v>24</v>
      </c>
      <c r="V539" t="s">
        <v>148</v>
      </c>
      <c r="W539">
        <f>IF(Table1[[#This Row],[WonBy]]="Wickets",Table1[[#This Row],[Margin]],0)</f>
        <v>0</v>
      </c>
    </row>
    <row r="540" spans="1:23" x14ac:dyDescent="0.25">
      <c r="A540">
        <v>729305</v>
      </c>
      <c r="B540" t="s">
        <v>110</v>
      </c>
      <c r="C540" s="1">
        <v>41755</v>
      </c>
      <c r="D540">
        <v>2014</v>
      </c>
      <c r="E540" t="s">
        <v>18</v>
      </c>
      <c r="F540" t="str">
        <f t="shared" si="48"/>
        <v>Rajasthan Royals</v>
      </c>
      <c r="G540" t="s">
        <v>27</v>
      </c>
      <c r="H540" t="str">
        <f t="shared" si="49"/>
        <v>Royal Challengers Bangalore</v>
      </c>
      <c r="I540" t="s">
        <v>144</v>
      </c>
      <c r="J540" t="str">
        <f t="shared" si="50"/>
        <v>Sheikh Zayed Stadium</v>
      </c>
      <c r="K540" t="s">
        <v>18</v>
      </c>
      <c r="L540" t="str">
        <f t="shared" si="51"/>
        <v>Rajasthan Royals</v>
      </c>
      <c r="M540" t="s">
        <v>28</v>
      </c>
      <c r="N540" t="s">
        <v>22</v>
      </c>
      <c r="O540" t="s">
        <v>18</v>
      </c>
      <c r="P540" t="str">
        <f t="shared" si="52"/>
        <v>Rajasthan Royals</v>
      </c>
      <c r="Q540" t="str">
        <f>IF(Table1[[#This Row],[TossWinner]]=Table1[[#This Row],[WinningTeam]],"Yes","No")</f>
        <v>Yes</v>
      </c>
      <c r="R540" t="s">
        <v>23</v>
      </c>
      <c r="S540">
        <v>6</v>
      </c>
      <c r="T540" t="str">
        <f t="shared" si="53"/>
        <v>Won By 6 Wickets</v>
      </c>
      <c r="U540" t="s">
        <v>24</v>
      </c>
      <c r="V540" t="s">
        <v>268</v>
      </c>
      <c r="W540">
        <f>IF(Table1[[#This Row],[WonBy]]="Wickets",Table1[[#This Row],[Margin]],0)</f>
        <v>6</v>
      </c>
    </row>
    <row r="541" spans="1:23" x14ac:dyDescent="0.25">
      <c r="A541">
        <v>729301</v>
      </c>
      <c r="B541" t="s">
        <v>24</v>
      </c>
      <c r="C541" s="1">
        <v>41754</v>
      </c>
      <c r="D541">
        <v>2014</v>
      </c>
      <c r="E541" t="s">
        <v>39</v>
      </c>
      <c r="F541" t="str">
        <f t="shared" si="48"/>
        <v>Sunrisers Hyderabad</v>
      </c>
      <c r="G541" t="s">
        <v>191</v>
      </c>
      <c r="H541" t="str">
        <f t="shared" si="49"/>
        <v>Delhi Capitals</v>
      </c>
      <c r="I541" t="s">
        <v>104</v>
      </c>
      <c r="J541" t="str">
        <f t="shared" si="50"/>
        <v>Dubai International Cricket Stadium</v>
      </c>
      <c r="K541" t="s">
        <v>39</v>
      </c>
      <c r="L541" t="str">
        <f t="shared" si="51"/>
        <v>Sunrisers Hyderabad</v>
      </c>
      <c r="M541" t="s">
        <v>21</v>
      </c>
      <c r="N541" t="s">
        <v>22</v>
      </c>
      <c r="O541" t="s">
        <v>39</v>
      </c>
      <c r="P541" t="str">
        <f t="shared" si="52"/>
        <v>Sunrisers Hyderabad</v>
      </c>
      <c r="Q541" t="str">
        <f>IF(Table1[[#This Row],[TossWinner]]=Table1[[#This Row],[WinningTeam]],"Yes","No")</f>
        <v>Yes</v>
      </c>
      <c r="R541" t="s">
        <v>34</v>
      </c>
      <c r="S541">
        <v>4</v>
      </c>
      <c r="T541" t="str">
        <f t="shared" si="53"/>
        <v>Won By 4 Runs</v>
      </c>
      <c r="U541" t="s">
        <v>24</v>
      </c>
      <c r="V541" t="s">
        <v>244</v>
      </c>
      <c r="W541">
        <f>IF(Table1[[#This Row],[WonBy]]="Wickets",Table1[[#This Row],[Margin]],0)</f>
        <v>0</v>
      </c>
    </row>
    <row r="542" spans="1:23" x14ac:dyDescent="0.25">
      <c r="A542">
        <v>729303</v>
      </c>
      <c r="B542" t="s">
        <v>24</v>
      </c>
      <c r="C542" s="1">
        <v>41754</v>
      </c>
      <c r="D542">
        <v>2014</v>
      </c>
      <c r="E542" t="s">
        <v>46</v>
      </c>
      <c r="F542" t="str">
        <f t="shared" si="48"/>
        <v>Chennai Super Kings</v>
      </c>
      <c r="G542" t="s">
        <v>44</v>
      </c>
      <c r="H542" t="str">
        <f t="shared" si="49"/>
        <v>Mumbai Indians</v>
      </c>
      <c r="I542" t="s">
        <v>104</v>
      </c>
      <c r="J542" t="str">
        <f t="shared" si="50"/>
        <v>Dubai International Cricket Stadium</v>
      </c>
      <c r="K542" t="s">
        <v>44</v>
      </c>
      <c r="L542" t="str">
        <f t="shared" si="51"/>
        <v>Mumbai Indians</v>
      </c>
      <c r="M542" t="s">
        <v>21</v>
      </c>
      <c r="N542" t="s">
        <v>22</v>
      </c>
      <c r="O542" t="s">
        <v>46</v>
      </c>
      <c r="P542" t="str">
        <f t="shared" si="52"/>
        <v>Chennai Super Kings</v>
      </c>
      <c r="Q542" t="str">
        <f>IF(Table1[[#This Row],[TossWinner]]=Table1[[#This Row],[WinningTeam]],"Yes","No")</f>
        <v>No</v>
      </c>
      <c r="R542" t="s">
        <v>23</v>
      </c>
      <c r="S542">
        <v>7</v>
      </c>
      <c r="T542" t="str">
        <f t="shared" si="53"/>
        <v>Won By 7 Wickets</v>
      </c>
      <c r="U542" t="s">
        <v>24</v>
      </c>
      <c r="V542" t="s">
        <v>214</v>
      </c>
      <c r="W542">
        <f>IF(Table1[[#This Row],[WonBy]]="Wickets",Table1[[#This Row],[Margin]],0)</f>
        <v>7</v>
      </c>
    </row>
    <row r="543" spans="1:23" x14ac:dyDescent="0.25">
      <c r="A543">
        <v>729299</v>
      </c>
      <c r="B543" t="s">
        <v>24</v>
      </c>
      <c r="C543" s="1">
        <v>41753</v>
      </c>
      <c r="D543">
        <v>2014</v>
      </c>
      <c r="E543" t="s">
        <v>27</v>
      </c>
      <c r="F543" t="str">
        <f t="shared" si="48"/>
        <v>Royal Challengers Bangalore</v>
      </c>
      <c r="G543" t="s">
        <v>51</v>
      </c>
      <c r="H543" t="str">
        <f t="shared" si="49"/>
        <v>Kolkata Knight Riders</v>
      </c>
      <c r="I543" t="s">
        <v>106</v>
      </c>
      <c r="J543" t="str">
        <f t="shared" si="50"/>
        <v>Sharjah Cricket Stadium</v>
      </c>
      <c r="K543" t="s">
        <v>27</v>
      </c>
      <c r="L543" t="str">
        <f t="shared" si="51"/>
        <v>Royal Challengers Bangalore</v>
      </c>
      <c r="M543" t="s">
        <v>28</v>
      </c>
      <c r="N543" t="s">
        <v>22</v>
      </c>
      <c r="O543" t="s">
        <v>51</v>
      </c>
      <c r="P543" t="str">
        <f t="shared" si="52"/>
        <v>Kolkata Knight Riders</v>
      </c>
      <c r="Q543" t="str">
        <f>IF(Table1[[#This Row],[TossWinner]]=Table1[[#This Row],[WinningTeam]],"Yes","No")</f>
        <v>No</v>
      </c>
      <c r="R543" t="s">
        <v>34</v>
      </c>
      <c r="S543">
        <v>2</v>
      </c>
      <c r="T543" t="str">
        <f t="shared" si="53"/>
        <v>Won By 2 Runs</v>
      </c>
      <c r="U543" t="s">
        <v>24</v>
      </c>
      <c r="V543" t="s">
        <v>192</v>
      </c>
      <c r="W543">
        <f>IF(Table1[[#This Row],[WonBy]]="Wickets",Table1[[#This Row],[Margin]],0)</f>
        <v>0</v>
      </c>
    </row>
    <row r="544" spans="1:23" x14ac:dyDescent="0.25">
      <c r="A544">
        <v>729297</v>
      </c>
      <c r="B544" t="s">
        <v>24</v>
      </c>
      <c r="C544" s="1">
        <v>41752</v>
      </c>
      <c r="D544">
        <v>2014</v>
      </c>
      <c r="E544" t="s">
        <v>18</v>
      </c>
      <c r="F544" t="str">
        <f t="shared" si="48"/>
        <v>Rajasthan Royals</v>
      </c>
      <c r="G544" t="s">
        <v>46</v>
      </c>
      <c r="H544" t="str">
        <f t="shared" si="49"/>
        <v>Chennai Super Kings</v>
      </c>
      <c r="I544" t="s">
        <v>104</v>
      </c>
      <c r="J544" t="str">
        <f t="shared" si="50"/>
        <v>Dubai International Cricket Stadium</v>
      </c>
      <c r="K544" t="s">
        <v>18</v>
      </c>
      <c r="L544" t="str">
        <f t="shared" si="51"/>
        <v>Rajasthan Royals</v>
      </c>
      <c r="M544" t="s">
        <v>28</v>
      </c>
      <c r="N544" t="s">
        <v>22</v>
      </c>
      <c r="O544" t="s">
        <v>46</v>
      </c>
      <c r="P544" t="str">
        <f t="shared" si="52"/>
        <v>Chennai Super Kings</v>
      </c>
      <c r="Q544" t="str">
        <f>IF(Table1[[#This Row],[TossWinner]]=Table1[[#This Row],[WinningTeam]],"Yes","No")</f>
        <v>No</v>
      </c>
      <c r="R544" t="s">
        <v>34</v>
      </c>
      <c r="S544">
        <v>7</v>
      </c>
      <c r="T544" t="str">
        <f t="shared" si="53"/>
        <v>Won By 7 Runs</v>
      </c>
      <c r="U544" t="s">
        <v>24</v>
      </c>
      <c r="V544" t="s">
        <v>120</v>
      </c>
      <c r="W544">
        <f>IF(Table1[[#This Row],[WonBy]]="Wickets",Table1[[#This Row],[Margin]],0)</f>
        <v>0</v>
      </c>
    </row>
    <row r="545" spans="1:23" x14ac:dyDescent="0.25">
      <c r="A545">
        <v>729295</v>
      </c>
      <c r="B545" t="s">
        <v>24</v>
      </c>
      <c r="C545" s="1">
        <v>41751</v>
      </c>
      <c r="D545">
        <v>2014</v>
      </c>
      <c r="E545" t="s">
        <v>147</v>
      </c>
      <c r="F545" t="str">
        <f t="shared" si="48"/>
        <v>Punjab Kings</v>
      </c>
      <c r="G545" t="s">
        <v>39</v>
      </c>
      <c r="H545" t="str">
        <f t="shared" si="49"/>
        <v>Sunrisers Hyderabad</v>
      </c>
      <c r="I545" t="s">
        <v>106</v>
      </c>
      <c r="J545" t="str">
        <f t="shared" si="50"/>
        <v>Sharjah Cricket Stadium</v>
      </c>
      <c r="K545" t="s">
        <v>39</v>
      </c>
      <c r="L545" t="str">
        <f t="shared" si="51"/>
        <v>Sunrisers Hyderabad</v>
      </c>
      <c r="M545" t="s">
        <v>28</v>
      </c>
      <c r="N545" t="s">
        <v>22</v>
      </c>
      <c r="O545" t="s">
        <v>147</v>
      </c>
      <c r="P545" t="str">
        <f t="shared" si="52"/>
        <v>Kings XI Punjab</v>
      </c>
      <c r="Q545" t="str">
        <f>IF(Table1[[#This Row],[TossWinner]]=Table1[[#This Row],[WinningTeam]],"Yes","No")</f>
        <v>No</v>
      </c>
      <c r="R545" t="s">
        <v>34</v>
      </c>
      <c r="S545">
        <v>72</v>
      </c>
      <c r="T545" t="str">
        <f t="shared" si="53"/>
        <v>Won By 72 Runs</v>
      </c>
      <c r="U545" t="s">
        <v>24</v>
      </c>
      <c r="V545" t="s">
        <v>116</v>
      </c>
      <c r="W545">
        <f>IF(Table1[[#This Row],[WonBy]]="Wickets",Table1[[#This Row],[Margin]],0)</f>
        <v>0</v>
      </c>
    </row>
    <row r="546" spans="1:23" x14ac:dyDescent="0.25">
      <c r="A546">
        <v>729293</v>
      </c>
      <c r="B546" t="s">
        <v>110</v>
      </c>
      <c r="C546" s="1">
        <v>41750</v>
      </c>
      <c r="D546">
        <v>2014</v>
      </c>
      <c r="E546" t="s">
        <v>46</v>
      </c>
      <c r="F546" t="str">
        <f t="shared" si="48"/>
        <v>Chennai Super Kings</v>
      </c>
      <c r="G546" t="s">
        <v>191</v>
      </c>
      <c r="H546" t="str">
        <f t="shared" si="49"/>
        <v>Delhi Capitals</v>
      </c>
      <c r="I546" t="s">
        <v>144</v>
      </c>
      <c r="J546" t="str">
        <f t="shared" si="50"/>
        <v>Sheikh Zayed Stadium</v>
      </c>
      <c r="K546" t="s">
        <v>46</v>
      </c>
      <c r="L546" t="str">
        <f t="shared" si="51"/>
        <v>Chennai Super Kings</v>
      </c>
      <c r="M546" t="s">
        <v>21</v>
      </c>
      <c r="N546" t="s">
        <v>22</v>
      </c>
      <c r="O546" t="s">
        <v>46</v>
      </c>
      <c r="P546" t="str">
        <f t="shared" si="52"/>
        <v>Chennai Super Kings</v>
      </c>
      <c r="Q546" t="str">
        <f>IF(Table1[[#This Row],[TossWinner]]=Table1[[#This Row],[WinningTeam]],"Yes","No")</f>
        <v>Yes</v>
      </c>
      <c r="R546" t="s">
        <v>34</v>
      </c>
      <c r="S546">
        <v>93</v>
      </c>
      <c r="T546" t="str">
        <f t="shared" si="53"/>
        <v>Won By 93 Runs</v>
      </c>
      <c r="U546" t="s">
        <v>24</v>
      </c>
      <c r="V546" t="s">
        <v>224</v>
      </c>
      <c r="W546">
        <f>IF(Table1[[#This Row],[WonBy]]="Wickets",Table1[[#This Row],[Margin]],0)</f>
        <v>0</v>
      </c>
    </row>
    <row r="547" spans="1:23" x14ac:dyDescent="0.25">
      <c r="A547">
        <v>729291</v>
      </c>
      <c r="B547" t="s">
        <v>24</v>
      </c>
      <c r="C547" s="1">
        <v>41749</v>
      </c>
      <c r="D547">
        <v>2014</v>
      </c>
      <c r="E547" t="s">
        <v>18</v>
      </c>
      <c r="F547" t="str">
        <f t="shared" si="48"/>
        <v>Rajasthan Royals</v>
      </c>
      <c r="G547" t="s">
        <v>147</v>
      </c>
      <c r="H547" t="str">
        <f t="shared" si="49"/>
        <v>Punjab Kings</v>
      </c>
      <c r="I547" t="s">
        <v>106</v>
      </c>
      <c r="J547" t="str">
        <f t="shared" si="50"/>
        <v>Sharjah Cricket Stadium</v>
      </c>
      <c r="K547" t="s">
        <v>147</v>
      </c>
      <c r="L547" t="str">
        <f t="shared" si="51"/>
        <v>Punjab Kings</v>
      </c>
      <c r="M547" t="s">
        <v>28</v>
      </c>
      <c r="N547" t="s">
        <v>22</v>
      </c>
      <c r="O547" t="s">
        <v>147</v>
      </c>
      <c r="P547" t="str">
        <f t="shared" si="52"/>
        <v>Kings XI Punjab</v>
      </c>
      <c r="Q547" t="str">
        <f>IF(Table1[[#This Row],[TossWinner]]=Table1[[#This Row],[WinningTeam]],"Yes","No")</f>
        <v>Yes</v>
      </c>
      <c r="R547" t="s">
        <v>23</v>
      </c>
      <c r="S547">
        <v>7</v>
      </c>
      <c r="T547" t="str">
        <f t="shared" si="53"/>
        <v>Won By 7 Wickets</v>
      </c>
      <c r="U547" t="s">
        <v>24</v>
      </c>
      <c r="V547" t="s">
        <v>116</v>
      </c>
      <c r="W547">
        <f>IF(Table1[[#This Row],[WonBy]]="Wickets",Table1[[#This Row],[Margin]],0)</f>
        <v>7</v>
      </c>
    </row>
    <row r="548" spans="1:23" x14ac:dyDescent="0.25">
      <c r="A548">
        <v>729289</v>
      </c>
      <c r="B548" t="s">
        <v>24</v>
      </c>
      <c r="C548" s="1">
        <v>41748</v>
      </c>
      <c r="D548">
        <v>2014</v>
      </c>
      <c r="E548" t="s">
        <v>51</v>
      </c>
      <c r="F548" t="str">
        <f t="shared" si="48"/>
        <v>Kolkata Knight Riders</v>
      </c>
      <c r="G548" t="s">
        <v>191</v>
      </c>
      <c r="H548" t="str">
        <f t="shared" si="49"/>
        <v>Delhi Capitals</v>
      </c>
      <c r="I548" t="s">
        <v>104</v>
      </c>
      <c r="J548" t="str">
        <f t="shared" si="50"/>
        <v>Dubai International Cricket Stadium</v>
      </c>
      <c r="K548" t="s">
        <v>51</v>
      </c>
      <c r="L548" t="str">
        <f t="shared" si="51"/>
        <v>Kolkata Knight Riders</v>
      </c>
      <c r="M548" t="s">
        <v>21</v>
      </c>
      <c r="N548" t="s">
        <v>22</v>
      </c>
      <c r="O548" t="s">
        <v>191</v>
      </c>
      <c r="P548" t="str">
        <f t="shared" si="52"/>
        <v>Delhi Daredevils</v>
      </c>
      <c r="Q548" t="str">
        <f>IF(Table1[[#This Row],[TossWinner]]=Table1[[#This Row],[WinningTeam]],"Yes","No")</f>
        <v>No</v>
      </c>
      <c r="R548" t="s">
        <v>23</v>
      </c>
      <c r="S548">
        <v>4</v>
      </c>
      <c r="T548" t="str">
        <f t="shared" si="53"/>
        <v>Won By 4 Wickets</v>
      </c>
      <c r="U548" t="s">
        <v>24</v>
      </c>
      <c r="V548" t="s">
        <v>258</v>
      </c>
      <c r="W548">
        <f>IF(Table1[[#This Row],[WonBy]]="Wickets",Table1[[#This Row],[Margin]],0)</f>
        <v>4</v>
      </c>
    </row>
    <row r="549" spans="1:23" x14ac:dyDescent="0.25">
      <c r="A549">
        <v>729287</v>
      </c>
      <c r="B549" t="s">
        <v>24</v>
      </c>
      <c r="C549" s="1">
        <v>41748</v>
      </c>
      <c r="D549">
        <v>2014</v>
      </c>
      <c r="E549" t="s">
        <v>27</v>
      </c>
      <c r="F549" t="str">
        <f t="shared" si="48"/>
        <v>Royal Challengers Bangalore</v>
      </c>
      <c r="G549" t="s">
        <v>44</v>
      </c>
      <c r="H549" t="str">
        <f t="shared" si="49"/>
        <v>Mumbai Indians</v>
      </c>
      <c r="I549" t="s">
        <v>104</v>
      </c>
      <c r="J549" t="str">
        <f t="shared" si="50"/>
        <v>Dubai International Cricket Stadium</v>
      </c>
      <c r="K549" t="s">
        <v>27</v>
      </c>
      <c r="L549" t="str">
        <f t="shared" si="51"/>
        <v>Royal Challengers Bangalore</v>
      </c>
      <c r="M549" t="s">
        <v>28</v>
      </c>
      <c r="N549" t="s">
        <v>22</v>
      </c>
      <c r="O549" t="s">
        <v>27</v>
      </c>
      <c r="P549" t="str">
        <f t="shared" si="52"/>
        <v>Royal Challengers Bangalore</v>
      </c>
      <c r="Q549" t="str">
        <f>IF(Table1[[#This Row],[TossWinner]]=Table1[[#This Row],[WinningTeam]],"Yes","No")</f>
        <v>Yes</v>
      </c>
      <c r="R549" t="s">
        <v>23</v>
      </c>
      <c r="S549">
        <v>7</v>
      </c>
      <c r="T549" t="str">
        <f t="shared" si="53"/>
        <v>Won By 7 Wickets</v>
      </c>
      <c r="U549" t="s">
        <v>24</v>
      </c>
      <c r="V549" t="s">
        <v>179</v>
      </c>
      <c r="W549">
        <f>IF(Table1[[#This Row],[WonBy]]="Wickets",Table1[[#This Row],[Margin]],0)</f>
        <v>7</v>
      </c>
    </row>
    <row r="550" spans="1:23" x14ac:dyDescent="0.25">
      <c r="A550">
        <v>729285</v>
      </c>
      <c r="B550" t="s">
        <v>110</v>
      </c>
      <c r="C550" s="1">
        <v>41747</v>
      </c>
      <c r="D550">
        <v>2014</v>
      </c>
      <c r="E550" t="s">
        <v>39</v>
      </c>
      <c r="F550" t="str">
        <f t="shared" si="48"/>
        <v>Sunrisers Hyderabad</v>
      </c>
      <c r="G550" t="s">
        <v>18</v>
      </c>
      <c r="H550" t="str">
        <f t="shared" si="49"/>
        <v>Rajasthan Royals</v>
      </c>
      <c r="I550" t="s">
        <v>144</v>
      </c>
      <c r="J550" t="str">
        <f t="shared" si="50"/>
        <v>Sheikh Zayed Stadium</v>
      </c>
      <c r="K550" t="s">
        <v>18</v>
      </c>
      <c r="L550" t="str">
        <f t="shared" si="51"/>
        <v>Rajasthan Royals</v>
      </c>
      <c r="M550" t="s">
        <v>28</v>
      </c>
      <c r="N550" t="s">
        <v>22</v>
      </c>
      <c r="O550" t="s">
        <v>18</v>
      </c>
      <c r="P550" t="str">
        <f t="shared" si="52"/>
        <v>Rajasthan Royals</v>
      </c>
      <c r="Q550" t="str">
        <f>IF(Table1[[#This Row],[TossWinner]]=Table1[[#This Row],[WinningTeam]],"Yes","No")</f>
        <v>Yes</v>
      </c>
      <c r="R550" t="s">
        <v>23</v>
      </c>
      <c r="S550">
        <v>4</v>
      </c>
      <c r="T550" t="str">
        <f t="shared" si="53"/>
        <v>Won By 4 Wickets</v>
      </c>
      <c r="U550" t="s">
        <v>24</v>
      </c>
      <c r="V550" t="s">
        <v>240</v>
      </c>
      <c r="W550">
        <f>IF(Table1[[#This Row],[WonBy]]="Wickets",Table1[[#This Row],[Margin]],0)</f>
        <v>4</v>
      </c>
    </row>
    <row r="551" spans="1:23" x14ac:dyDescent="0.25">
      <c r="A551">
        <v>729283</v>
      </c>
      <c r="B551" t="s">
        <v>110</v>
      </c>
      <c r="C551" s="1">
        <v>41747</v>
      </c>
      <c r="D551">
        <v>2014</v>
      </c>
      <c r="E551" t="s">
        <v>46</v>
      </c>
      <c r="F551" t="str">
        <f t="shared" si="48"/>
        <v>Chennai Super Kings</v>
      </c>
      <c r="G551" t="s">
        <v>147</v>
      </c>
      <c r="H551" t="str">
        <f t="shared" si="49"/>
        <v>Punjab Kings</v>
      </c>
      <c r="I551" t="s">
        <v>144</v>
      </c>
      <c r="J551" t="str">
        <f t="shared" si="50"/>
        <v>Sheikh Zayed Stadium</v>
      </c>
      <c r="K551" t="s">
        <v>46</v>
      </c>
      <c r="L551" t="str">
        <f t="shared" si="51"/>
        <v>Chennai Super Kings</v>
      </c>
      <c r="M551" t="s">
        <v>21</v>
      </c>
      <c r="N551" t="s">
        <v>22</v>
      </c>
      <c r="O551" t="s">
        <v>147</v>
      </c>
      <c r="P551" t="str">
        <f t="shared" si="52"/>
        <v>Kings XI Punjab</v>
      </c>
      <c r="Q551" t="str">
        <f>IF(Table1[[#This Row],[TossWinner]]=Table1[[#This Row],[WinningTeam]],"Yes","No")</f>
        <v>No</v>
      </c>
      <c r="R551" t="s">
        <v>23</v>
      </c>
      <c r="S551">
        <v>6</v>
      </c>
      <c r="T551" t="str">
        <f t="shared" si="53"/>
        <v>Won By 6 Wickets</v>
      </c>
      <c r="U551" t="s">
        <v>24</v>
      </c>
      <c r="V551" t="s">
        <v>116</v>
      </c>
      <c r="W551">
        <f>IF(Table1[[#This Row],[WonBy]]="Wickets",Table1[[#This Row],[Margin]],0)</f>
        <v>6</v>
      </c>
    </row>
    <row r="552" spans="1:23" x14ac:dyDescent="0.25">
      <c r="A552">
        <v>729281</v>
      </c>
      <c r="B552" t="s">
        <v>24</v>
      </c>
      <c r="C552" s="1">
        <v>41746</v>
      </c>
      <c r="D552">
        <v>2014</v>
      </c>
      <c r="E552" t="s">
        <v>191</v>
      </c>
      <c r="F552" t="str">
        <f t="shared" si="48"/>
        <v>Delhi Capitals</v>
      </c>
      <c r="G552" t="s">
        <v>27</v>
      </c>
      <c r="H552" t="str">
        <f t="shared" si="49"/>
        <v>Royal Challengers Bangalore</v>
      </c>
      <c r="I552" t="s">
        <v>106</v>
      </c>
      <c r="J552" t="str">
        <f t="shared" si="50"/>
        <v>Sharjah Cricket Stadium</v>
      </c>
      <c r="K552" t="s">
        <v>27</v>
      </c>
      <c r="L552" t="str">
        <f t="shared" si="51"/>
        <v>Royal Challengers Bangalore</v>
      </c>
      <c r="M552" t="s">
        <v>28</v>
      </c>
      <c r="N552" t="s">
        <v>22</v>
      </c>
      <c r="O552" t="s">
        <v>27</v>
      </c>
      <c r="P552" t="str">
        <f t="shared" si="52"/>
        <v>Royal Challengers Bangalore</v>
      </c>
      <c r="Q552" t="str">
        <f>IF(Table1[[#This Row],[TossWinner]]=Table1[[#This Row],[WinningTeam]],"Yes","No")</f>
        <v>Yes</v>
      </c>
      <c r="R552" t="s">
        <v>23</v>
      </c>
      <c r="S552">
        <v>8</v>
      </c>
      <c r="T552" t="str">
        <f t="shared" si="53"/>
        <v>Won By 8 Wickets</v>
      </c>
      <c r="U552" t="s">
        <v>24</v>
      </c>
      <c r="V552" t="s">
        <v>88</v>
      </c>
      <c r="W552">
        <f>IF(Table1[[#This Row],[WonBy]]="Wickets",Table1[[#This Row],[Margin]],0)</f>
        <v>8</v>
      </c>
    </row>
    <row r="553" spans="1:23" x14ac:dyDescent="0.25">
      <c r="A553">
        <v>729279</v>
      </c>
      <c r="B553" t="s">
        <v>110</v>
      </c>
      <c r="C553" s="1">
        <v>41745</v>
      </c>
      <c r="D553">
        <v>2014</v>
      </c>
      <c r="E553" t="s">
        <v>44</v>
      </c>
      <c r="F553" t="str">
        <f t="shared" si="48"/>
        <v>Mumbai Indians</v>
      </c>
      <c r="G553" t="s">
        <v>51</v>
      </c>
      <c r="H553" t="str">
        <f t="shared" si="49"/>
        <v>Kolkata Knight Riders</v>
      </c>
      <c r="I553" t="s">
        <v>144</v>
      </c>
      <c r="J553" t="str">
        <f t="shared" si="50"/>
        <v>Sheikh Zayed Stadium</v>
      </c>
      <c r="K553" t="s">
        <v>51</v>
      </c>
      <c r="L553" t="str">
        <f t="shared" si="51"/>
        <v>Kolkata Knight Riders</v>
      </c>
      <c r="M553" t="s">
        <v>21</v>
      </c>
      <c r="N553" t="s">
        <v>22</v>
      </c>
      <c r="O553" t="s">
        <v>51</v>
      </c>
      <c r="P553" t="str">
        <f t="shared" si="52"/>
        <v>Kolkata Knight Riders</v>
      </c>
      <c r="Q553" t="str">
        <f>IF(Table1[[#This Row],[TossWinner]]=Table1[[#This Row],[WinningTeam]],"Yes","No")</f>
        <v>Yes</v>
      </c>
      <c r="R553" t="s">
        <v>34</v>
      </c>
      <c r="S553">
        <v>41</v>
      </c>
      <c r="T553" t="str">
        <f t="shared" si="53"/>
        <v>Won By 41 Runs</v>
      </c>
      <c r="U553" t="s">
        <v>24</v>
      </c>
      <c r="V553" t="s">
        <v>270</v>
      </c>
      <c r="W553">
        <f>IF(Table1[[#This Row],[WonBy]]="Wickets",Table1[[#This Row],[Margin]],0)</f>
        <v>0</v>
      </c>
    </row>
    <row r="554" spans="1:23" x14ac:dyDescent="0.25">
      <c r="A554">
        <v>598073</v>
      </c>
      <c r="B554" t="s">
        <v>30</v>
      </c>
      <c r="C554" s="1">
        <v>41420</v>
      </c>
      <c r="D554">
        <v>2013</v>
      </c>
      <c r="E554" t="s">
        <v>46</v>
      </c>
      <c r="F554" t="str">
        <f t="shared" si="48"/>
        <v>Chennai Super Kings</v>
      </c>
      <c r="G554" t="s">
        <v>44</v>
      </c>
      <c r="H554" t="str">
        <f t="shared" si="49"/>
        <v>Mumbai Indians</v>
      </c>
      <c r="I554" t="s">
        <v>174</v>
      </c>
      <c r="J554" t="str">
        <f t="shared" si="50"/>
        <v>Eden Gardens, Kolkata</v>
      </c>
      <c r="K554" t="s">
        <v>44</v>
      </c>
      <c r="L554" t="str">
        <f t="shared" si="51"/>
        <v>Mumbai Indians</v>
      </c>
      <c r="M554" t="s">
        <v>21</v>
      </c>
      <c r="N554" t="s">
        <v>22</v>
      </c>
      <c r="O554" t="s">
        <v>44</v>
      </c>
      <c r="P554" t="str">
        <f t="shared" si="52"/>
        <v>Mumbai Indians</v>
      </c>
      <c r="Q554" t="str">
        <f>IF(Table1[[#This Row],[TossWinner]]=Table1[[#This Row],[WinningTeam]],"Yes","No")</f>
        <v>Yes</v>
      </c>
      <c r="R554" t="s">
        <v>34</v>
      </c>
      <c r="S554">
        <v>23</v>
      </c>
      <c r="T554" t="str">
        <f t="shared" si="53"/>
        <v>Won By 23 Runs</v>
      </c>
      <c r="U554" t="s">
        <v>24</v>
      </c>
      <c r="V554" t="s">
        <v>118</v>
      </c>
      <c r="W554">
        <f>IF(Table1[[#This Row],[WonBy]]="Wickets",Table1[[#This Row],[Margin]],0)</f>
        <v>0</v>
      </c>
    </row>
    <row r="555" spans="1:23" x14ac:dyDescent="0.25">
      <c r="A555">
        <v>598072</v>
      </c>
      <c r="B555" t="s">
        <v>30</v>
      </c>
      <c r="C555" s="1">
        <v>41418</v>
      </c>
      <c r="D555">
        <v>2013</v>
      </c>
      <c r="E555" t="s">
        <v>44</v>
      </c>
      <c r="F555" t="str">
        <f t="shared" si="48"/>
        <v>Mumbai Indians</v>
      </c>
      <c r="G555" t="s">
        <v>18</v>
      </c>
      <c r="H555" t="str">
        <f t="shared" si="49"/>
        <v>Rajasthan Royals</v>
      </c>
      <c r="I555" t="s">
        <v>174</v>
      </c>
      <c r="J555" t="str">
        <f t="shared" si="50"/>
        <v>Eden Gardens, Kolkata</v>
      </c>
      <c r="K555" t="s">
        <v>18</v>
      </c>
      <c r="L555" t="str">
        <f t="shared" si="51"/>
        <v>Rajasthan Royals</v>
      </c>
      <c r="M555" t="s">
        <v>21</v>
      </c>
      <c r="N555" t="s">
        <v>22</v>
      </c>
      <c r="O555" t="s">
        <v>44</v>
      </c>
      <c r="P555" t="str">
        <f t="shared" si="52"/>
        <v>Mumbai Indians</v>
      </c>
      <c r="Q555" t="str">
        <f>IF(Table1[[#This Row],[TossWinner]]=Table1[[#This Row],[WinningTeam]],"Yes","No")</f>
        <v>No</v>
      </c>
      <c r="R555" t="s">
        <v>23</v>
      </c>
      <c r="S555">
        <v>4</v>
      </c>
      <c r="T555" t="str">
        <f t="shared" si="53"/>
        <v>Won By 4 Wickets</v>
      </c>
      <c r="U555" t="s">
        <v>24</v>
      </c>
      <c r="V555" t="s">
        <v>186</v>
      </c>
      <c r="W555">
        <f>IF(Table1[[#This Row],[WonBy]]="Wickets",Table1[[#This Row],[Margin]],0)</f>
        <v>4</v>
      </c>
    </row>
    <row r="556" spans="1:23" x14ac:dyDescent="0.25">
      <c r="A556">
        <v>598071</v>
      </c>
      <c r="B556" t="s">
        <v>127</v>
      </c>
      <c r="C556" s="1">
        <v>41416</v>
      </c>
      <c r="D556">
        <v>2013</v>
      </c>
      <c r="E556" t="s">
        <v>18</v>
      </c>
      <c r="F556" t="str">
        <f t="shared" si="48"/>
        <v>Rajasthan Royals</v>
      </c>
      <c r="G556" t="s">
        <v>39</v>
      </c>
      <c r="H556" t="str">
        <f t="shared" si="49"/>
        <v>Sunrisers Hyderabad</v>
      </c>
      <c r="I556" t="s">
        <v>208</v>
      </c>
      <c r="J556" t="str">
        <f t="shared" si="50"/>
        <v>Feroz Shah Kotla</v>
      </c>
      <c r="K556" t="s">
        <v>39</v>
      </c>
      <c r="L556" t="str">
        <f t="shared" si="51"/>
        <v>Sunrisers Hyderabad</v>
      </c>
      <c r="M556" t="s">
        <v>21</v>
      </c>
      <c r="N556" t="s">
        <v>22</v>
      </c>
      <c r="O556" t="s">
        <v>18</v>
      </c>
      <c r="P556" t="str">
        <f t="shared" si="52"/>
        <v>Rajasthan Royals</v>
      </c>
      <c r="Q556" t="str">
        <f>IF(Table1[[#This Row],[TossWinner]]=Table1[[#This Row],[WinningTeam]],"Yes","No")</f>
        <v>No</v>
      </c>
      <c r="R556" t="s">
        <v>23</v>
      </c>
      <c r="S556">
        <v>4</v>
      </c>
      <c r="T556" t="str">
        <f t="shared" si="53"/>
        <v>Won By 4 Wickets</v>
      </c>
      <c r="U556" t="s">
        <v>24</v>
      </c>
      <c r="V556" t="s">
        <v>271</v>
      </c>
      <c r="W556">
        <f>IF(Table1[[#This Row],[WonBy]]="Wickets",Table1[[#This Row],[Margin]],0)</f>
        <v>4</v>
      </c>
    </row>
    <row r="557" spans="1:23" x14ac:dyDescent="0.25">
      <c r="A557">
        <v>598070</v>
      </c>
      <c r="B557" t="s">
        <v>127</v>
      </c>
      <c r="C557" s="1">
        <v>41415</v>
      </c>
      <c r="D557">
        <v>2013</v>
      </c>
      <c r="E557" t="s">
        <v>46</v>
      </c>
      <c r="F557" t="str">
        <f t="shared" si="48"/>
        <v>Chennai Super Kings</v>
      </c>
      <c r="G557" t="s">
        <v>44</v>
      </c>
      <c r="H557" t="str">
        <f t="shared" si="49"/>
        <v>Mumbai Indians</v>
      </c>
      <c r="I557" t="s">
        <v>208</v>
      </c>
      <c r="J557" t="str">
        <f t="shared" si="50"/>
        <v>Feroz Shah Kotla</v>
      </c>
      <c r="K557" t="s">
        <v>46</v>
      </c>
      <c r="L557" t="str">
        <f t="shared" si="51"/>
        <v>Chennai Super Kings</v>
      </c>
      <c r="M557" t="s">
        <v>21</v>
      </c>
      <c r="N557" t="s">
        <v>22</v>
      </c>
      <c r="O557" t="s">
        <v>46</v>
      </c>
      <c r="P557" t="str">
        <f t="shared" si="52"/>
        <v>Chennai Super Kings</v>
      </c>
      <c r="Q557" t="str">
        <f>IF(Table1[[#This Row],[TossWinner]]=Table1[[#This Row],[WinningTeam]],"Yes","No")</f>
        <v>Yes</v>
      </c>
      <c r="R557" t="s">
        <v>34</v>
      </c>
      <c r="S557">
        <v>48</v>
      </c>
      <c r="T557" t="str">
        <f t="shared" si="53"/>
        <v>Won By 48 Runs</v>
      </c>
      <c r="U557" t="s">
        <v>24</v>
      </c>
      <c r="V557" t="s">
        <v>264</v>
      </c>
      <c r="W557">
        <f>IF(Table1[[#This Row],[WonBy]]="Wickets",Table1[[#This Row],[Margin]],0)</f>
        <v>0</v>
      </c>
    </row>
    <row r="558" spans="1:23" x14ac:dyDescent="0.25">
      <c r="A558">
        <v>598069</v>
      </c>
      <c r="B558" t="s">
        <v>158</v>
      </c>
      <c r="C558" s="1">
        <v>41413</v>
      </c>
      <c r="D558">
        <v>2013</v>
      </c>
      <c r="E558" t="s">
        <v>39</v>
      </c>
      <c r="F558" t="str">
        <f t="shared" si="48"/>
        <v>Sunrisers Hyderabad</v>
      </c>
      <c r="G558" t="s">
        <v>51</v>
      </c>
      <c r="H558" t="str">
        <f t="shared" si="49"/>
        <v>Kolkata Knight Riders</v>
      </c>
      <c r="I558" t="s">
        <v>203</v>
      </c>
      <c r="J558" t="str">
        <f t="shared" si="50"/>
        <v>Rajiv Gandhi International Stadium, Uppal</v>
      </c>
      <c r="K558" t="s">
        <v>51</v>
      </c>
      <c r="L558" t="str">
        <f t="shared" si="51"/>
        <v>Kolkata Knight Riders</v>
      </c>
      <c r="M558" t="s">
        <v>21</v>
      </c>
      <c r="N558" t="s">
        <v>22</v>
      </c>
      <c r="O558" t="s">
        <v>39</v>
      </c>
      <c r="P558" t="str">
        <f t="shared" si="52"/>
        <v>Sunrisers Hyderabad</v>
      </c>
      <c r="Q558" t="str">
        <f>IF(Table1[[#This Row],[TossWinner]]=Table1[[#This Row],[WinningTeam]],"Yes","No")</f>
        <v>No</v>
      </c>
      <c r="R558" t="s">
        <v>23</v>
      </c>
      <c r="S558">
        <v>5</v>
      </c>
      <c r="T558" t="str">
        <f t="shared" si="53"/>
        <v>Won By 5 Wickets</v>
      </c>
      <c r="U558" t="s">
        <v>24</v>
      </c>
      <c r="V558" t="s">
        <v>179</v>
      </c>
      <c r="W558">
        <f>IF(Table1[[#This Row],[WonBy]]="Wickets",Table1[[#This Row],[Margin]],0)</f>
        <v>5</v>
      </c>
    </row>
    <row r="559" spans="1:23" x14ac:dyDescent="0.25">
      <c r="A559">
        <v>598067</v>
      </c>
      <c r="B559" t="s">
        <v>58</v>
      </c>
      <c r="C559" s="1">
        <v>41413</v>
      </c>
      <c r="D559">
        <v>2013</v>
      </c>
      <c r="E559" t="s">
        <v>272</v>
      </c>
      <c r="F559" t="str">
        <f t="shared" si="48"/>
        <v>Rising Pune Supergiants</v>
      </c>
      <c r="G559" t="s">
        <v>191</v>
      </c>
      <c r="H559" t="str">
        <f t="shared" si="49"/>
        <v>Delhi Capitals</v>
      </c>
      <c r="I559" t="s">
        <v>273</v>
      </c>
      <c r="J559" t="str">
        <f t="shared" si="50"/>
        <v>Subrata Roy Sahara Stadium</v>
      </c>
      <c r="K559" t="s">
        <v>272</v>
      </c>
      <c r="L559" t="str">
        <f t="shared" si="51"/>
        <v>Rising Pune Supergiants</v>
      </c>
      <c r="M559" t="s">
        <v>21</v>
      </c>
      <c r="N559" t="s">
        <v>22</v>
      </c>
      <c r="O559" t="s">
        <v>272</v>
      </c>
      <c r="P559" t="str">
        <f t="shared" si="52"/>
        <v>Pune Warriors</v>
      </c>
      <c r="Q559" t="str">
        <f>IF(Table1[[#This Row],[TossWinner]]=Table1[[#This Row],[WinningTeam]],"Yes","No")</f>
        <v>Yes</v>
      </c>
      <c r="R559" t="s">
        <v>34</v>
      </c>
      <c r="S559">
        <v>38</v>
      </c>
      <c r="T559" t="str">
        <f t="shared" si="53"/>
        <v>Won By 38 Runs</v>
      </c>
      <c r="U559" t="s">
        <v>24</v>
      </c>
      <c r="V559" t="s">
        <v>274</v>
      </c>
      <c r="W559">
        <f>IF(Table1[[#This Row],[WonBy]]="Wickets",Table1[[#This Row],[Margin]],0)</f>
        <v>0</v>
      </c>
    </row>
    <row r="560" spans="1:23" x14ac:dyDescent="0.25">
      <c r="A560">
        <v>598068</v>
      </c>
      <c r="B560" t="s">
        <v>204</v>
      </c>
      <c r="C560" s="1">
        <v>41412</v>
      </c>
      <c r="D560">
        <v>2013</v>
      </c>
      <c r="E560" t="s">
        <v>27</v>
      </c>
      <c r="F560" t="str">
        <f t="shared" si="48"/>
        <v>Royal Challengers Bangalore</v>
      </c>
      <c r="G560" t="s">
        <v>46</v>
      </c>
      <c r="H560" t="str">
        <f t="shared" si="49"/>
        <v>Chennai Super Kings</v>
      </c>
      <c r="I560" t="s">
        <v>205</v>
      </c>
      <c r="J560" t="str">
        <f t="shared" si="50"/>
        <v>M.Chinnaswamy Stadium</v>
      </c>
      <c r="K560" t="s">
        <v>46</v>
      </c>
      <c r="L560" t="str">
        <f t="shared" si="51"/>
        <v>Chennai Super Kings</v>
      </c>
      <c r="M560" t="s">
        <v>28</v>
      </c>
      <c r="N560" t="s">
        <v>22</v>
      </c>
      <c r="O560" t="s">
        <v>27</v>
      </c>
      <c r="P560" t="str">
        <f t="shared" si="52"/>
        <v>Royal Challengers Bangalore</v>
      </c>
      <c r="Q560" t="str">
        <f>IF(Table1[[#This Row],[TossWinner]]=Table1[[#This Row],[WinningTeam]],"Yes","No")</f>
        <v>No</v>
      </c>
      <c r="R560" t="s">
        <v>34</v>
      </c>
      <c r="S560">
        <v>24</v>
      </c>
      <c r="T560" t="str">
        <f t="shared" si="53"/>
        <v>Won By 24 Runs</v>
      </c>
      <c r="U560" t="s">
        <v>24</v>
      </c>
      <c r="V560" t="s">
        <v>49</v>
      </c>
      <c r="W560">
        <f>IF(Table1[[#This Row],[WonBy]]="Wickets",Table1[[#This Row],[Margin]],0)</f>
        <v>0</v>
      </c>
    </row>
    <row r="561" spans="1:23" x14ac:dyDescent="0.25">
      <c r="A561">
        <v>598066</v>
      </c>
      <c r="B561" t="s">
        <v>275</v>
      </c>
      <c r="C561" s="1">
        <v>41412</v>
      </c>
      <c r="D561">
        <v>2013</v>
      </c>
      <c r="E561" t="s">
        <v>147</v>
      </c>
      <c r="F561" t="str">
        <f t="shared" si="48"/>
        <v>Punjab Kings</v>
      </c>
      <c r="G561" t="s">
        <v>44</v>
      </c>
      <c r="H561" t="str">
        <f t="shared" si="49"/>
        <v>Mumbai Indians</v>
      </c>
      <c r="I561" t="s">
        <v>276</v>
      </c>
      <c r="J561" t="str">
        <f t="shared" si="50"/>
        <v>Himachal Pradesh Cricket Association Stadium</v>
      </c>
      <c r="K561" t="s">
        <v>44</v>
      </c>
      <c r="L561" t="str">
        <f t="shared" si="51"/>
        <v>Mumbai Indians</v>
      </c>
      <c r="M561" t="s">
        <v>28</v>
      </c>
      <c r="N561" t="s">
        <v>22</v>
      </c>
      <c r="O561" t="s">
        <v>147</v>
      </c>
      <c r="P561" t="str">
        <f t="shared" si="52"/>
        <v>Kings XI Punjab</v>
      </c>
      <c r="Q561" t="str">
        <f>IF(Table1[[#This Row],[TossWinner]]=Table1[[#This Row],[WinningTeam]],"Yes","No")</f>
        <v>No</v>
      </c>
      <c r="R561" t="s">
        <v>34</v>
      </c>
      <c r="S561">
        <v>50</v>
      </c>
      <c r="T561" t="str">
        <f t="shared" si="53"/>
        <v>Won By 50 Runs</v>
      </c>
      <c r="U561" t="s">
        <v>24</v>
      </c>
      <c r="V561" t="s">
        <v>277</v>
      </c>
      <c r="W561">
        <f>IF(Table1[[#This Row],[WonBy]]="Wickets",Table1[[#This Row],[Margin]],0)</f>
        <v>0</v>
      </c>
    </row>
    <row r="562" spans="1:23" x14ac:dyDescent="0.25">
      <c r="A562">
        <v>598065</v>
      </c>
      <c r="B562" t="s">
        <v>158</v>
      </c>
      <c r="C562" s="1">
        <v>41411</v>
      </c>
      <c r="D562">
        <v>2013</v>
      </c>
      <c r="E562" t="s">
        <v>39</v>
      </c>
      <c r="F562" t="str">
        <f t="shared" si="48"/>
        <v>Sunrisers Hyderabad</v>
      </c>
      <c r="G562" t="s">
        <v>18</v>
      </c>
      <c r="H562" t="str">
        <f t="shared" si="49"/>
        <v>Rajasthan Royals</v>
      </c>
      <c r="I562" t="s">
        <v>203</v>
      </c>
      <c r="J562" t="str">
        <f t="shared" si="50"/>
        <v>Rajiv Gandhi International Stadium, Uppal</v>
      </c>
      <c r="K562" t="s">
        <v>39</v>
      </c>
      <c r="L562" t="str">
        <f t="shared" si="51"/>
        <v>Sunrisers Hyderabad</v>
      </c>
      <c r="M562" t="s">
        <v>21</v>
      </c>
      <c r="N562" t="s">
        <v>22</v>
      </c>
      <c r="O562" t="s">
        <v>39</v>
      </c>
      <c r="P562" t="str">
        <f t="shared" si="52"/>
        <v>Sunrisers Hyderabad</v>
      </c>
      <c r="Q562" t="str">
        <f>IF(Table1[[#This Row],[TossWinner]]=Table1[[#This Row],[WinningTeam]],"Yes","No")</f>
        <v>Yes</v>
      </c>
      <c r="R562" t="s">
        <v>34</v>
      </c>
      <c r="S562">
        <v>23</v>
      </c>
      <c r="T562" t="str">
        <f t="shared" si="53"/>
        <v>Won By 23 Runs</v>
      </c>
      <c r="U562" t="s">
        <v>24</v>
      </c>
      <c r="V562" t="s">
        <v>137</v>
      </c>
      <c r="W562">
        <f>IF(Table1[[#This Row],[WonBy]]="Wickets",Table1[[#This Row],[Margin]],0)</f>
        <v>0</v>
      </c>
    </row>
    <row r="563" spans="1:23" x14ac:dyDescent="0.25">
      <c r="A563">
        <v>598028</v>
      </c>
      <c r="B563" t="s">
        <v>275</v>
      </c>
      <c r="C563" s="1">
        <v>41410</v>
      </c>
      <c r="D563">
        <v>2013</v>
      </c>
      <c r="E563" t="s">
        <v>147</v>
      </c>
      <c r="F563" t="str">
        <f t="shared" si="48"/>
        <v>Punjab Kings</v>
      </c>
      <c r="G563" t="s">
        <v>191</v>
      </c>
      <c r="H563" t="str">
        <f t="shared" si="49"/>
        <v>Delhi Capitals</v>
      </c>
      <c r="I563" t="s">
        <v>276</v>
      </c>
      <c r="J563" t="str">
        <f t="shared" si="50"/>
        <v>Himachal Pradesh Cricket Association Stadium</v>
      </c>
      <c r="K563" t="s">
        <v>191</v>
      </c>
      <c r="L563" t="str">
        <f t="shared" si="51"/>
        <v>Delhi Capitals</v>
      </c>
      <c r="M563" t="s">
        <v>28</v>
      </c>
      <c r="N563" t="s">
        <v>22</v>
      </c>
      <c r="O563" t="s">
        <v>147</v>
      </c>
      <c r="P563" t="str">
        <f t="shared" si="52"/>
        <v>Kings XI Punjab</v>
      </c>
      <c r="Q563" t="str">
        <f>IF(Table1[[#This Row],[TossWinner]]=Table1[[#This Row],[WinningTeam]],"Yes","No")</f>
        <v>No</v>
      </c>
      <c r="R563" t="s">
        <v>34</v>
      </c>
      <c r="S563">
        <v>7</v>
      </c>
      <c r="T563" t="str">
        <f t="shared" si="53"/>
        <v>Won By 7 Runs</v>
      </c>
      <c r="U563" t="s">
        <v>24</v>
      </c>
      <c r="V563" t="s">
        <v>37</v>
      </c>
      <c r="W563">
        <f>IF(Table1[[#This Row],[WonBy]]="Wickets",Table1[[#This Row],[Margin]],0)</f>
        <v>0</v>
      </c>
    </row>
    <row r="564" spans="1:23" x14ac:dyDescent="0.25">
      <c r="A564">
        <v>598063</v>
      </c>
      <c r="B564" t="s">
        <v>38</v>
      </c>
      <c r="C564" s="1">
        <v>41409</v>
      </c>
      <c r="D564">
        <v>2013</v>
      </c>
      <c r="E564" t="s">
        <v>44</v>
      </c>
      <c r="F564" t="str">
        <f t="shared" si="48"/>
        <v>Mumbai Indians</v>
      </c>
      <c r="G564" t="s">
        <v>18</v>
      </c>
      <c r="H564" t="str">
        <f t="shared" si="49"/>
        <v>Rajasthan Royals</v>
      </c>
      <c r="I564" t="s">
        <v>167</v>
      </c>
      <c r="J564" t="str">
        <f t="shared" si="50"/>
        <v>Wankhede Stadium, Mumbai</v>
      </c>
      <c r="K564" t="s">
        <v>18</v>
      </c>
      <c r="L564" t="str">
        <f t="shared" si="51"/>
        <v>Rajasthan Royals</v>
      </c>
      <c r="M564" t="s">
        <v>28</v>
      </c>
      <c r="N564" t="s">
        <v>22</v>
      </c>
      <c r="O564" t="s">
        <v>44</v>
      </c>
      <c r="P564" t="str">
        <f t="shared" si="52"/>
        <v>Mumbai Indians</v>
      </c>
      <c r="Q564" t="str">
        <f>IF(Table1[[#This Row],[TossWinner]]=Table1[[#This Row],[WinningTeam]],"Yes","No")</f>
        <v>No</v>
      </c>
      <c r="R564" t="s">
        <v>34</v>
      </c>
      <c r="S564">
        <v>14</v>
      </c>
      <c r="T564" t="str">
        <f t="shared" si="53"/>
        <v>Won By 14 Runs</v>
      </c>
      <c r="U564" t="s">
        <v>24</v>
      </c>
      <c r="V564" t="s">
        <v>278</v>
      </c>
      <c r="W564">
        <f>IF(Table1[[#This Row],[WonBy]]="Wickets",Table1[[#This Row],[Margin]],0)</f>
        <v>0</v>
      </c>
    </row>
    <row r="565" spans="1:23" x14ac:dyDescent="0.25">
      <c r="A565">
        <v>598061</v>
      </c>
      <c r="B565" t="s">
        <v>245</v>
      </c>
      <c r="C565" s="1">
        <v>41409</v>
      </c>
      <c r="D565">
        <v>2013</v>
      </c>
      <c r="E565" t="s">
        <v>51</v>
      </c>
      <c r="F565" t="str">
        <f t="shared" si="48"/>
        <v>Kolkata Knight Riders</v>
      </c>
      <c r="G565" t="s">
        <v>272</v>
      </c>
      <c r="H565" t="str">
        <f t="shared" si="49"/>
        <v>Rising Pune Supergiants</v>
      </c>
      <c r="I565" t="s">
        <v>246</v>
      </c>
      <c r="J565" t="str">
        <f t="shared" si="50"/>
        <v>JSCA International Stadium Complex</v>
      </c>
      <c r="K565" t="s">
        <v>51</v>
      </c>
      <c r="L565" t="str">
        <f t="shared" si="51"/>
        <v>Kolkata Knight Riders</v>
      </c>
      <c r="M565" t="s">
        <v>28</v>
      </c>
      <c r="N565" t="s">
        <v>22</v>
      </c>
      <c r="O565" t="s">
        <v>272</v>
      </c>
      <c r="P565" t="str">
        <f t="shared" si="52"/>
        <v>Pune Warriors</v>
      </c>
      <c r="Q565" t="str">
        <f>IF(Table1[[#This Row],[TossWinner]]=Table1[[#This Row],[WinningTeam]],"Yes","No")</f>
        <v>No</v>
      </c>
      <c r="R565" t="s">
        <v>34</v>
      </c>
      <c r="S565">
        <v>7</v>
      </c>
      <c r="T565" t="str">
        <f t="shared" si="53"/>
        <v>Won By 7 Runs</v>
      </c>
      <c r="U565" t="s">
        <v>24</v>
      </c>
      <c r="V565" t="s">
        <v>152</v>
      </c>
      <c r="W565">
        <f>IF(Table1[[#This Row],[WonBy]]="Wickets",Table1[[#This Row],[Margin]],0)</f>
        <v>0</v>
      </c>
    </row>
    <row r="566" spans="1:23" x14ac:dyDescent="0.25">
      <c r="A566">
        <v>598062</v>
      </c>
      <c r="B566" t="s">
        <v>132</v>
      </c>
      <c r="C566" s="1">
        <v>41408</v>
      </c>
      <c r="D566">
        <v>2013</v>
      </c>
      <c r="E566" t="s">
        <v>46</v>
      </c>
      <c r="F566" t="str">
        <f t="shared" si="48"/>
        <v>Chennai Super Kings</v>
      </c>
      <c r="G566" t="s">
        <v>191</v>
      </c>
      <c r="H566" t="str">
        <f t="shared" si="49"/>
        <v>Delhi Capitals</v>
      </c>
      <c r="I566" t="s">
        <v>251</v>
      </c>
      <c r="J566" t="str">
        <f t="shared" si="50"/>
        <v>MA Chidambaram Stadium, Chepauk, Chennai</v>
      </c>
      <c r="K566" t="s">
        <v>46</v>
      </c>
      <c r="L566" t="str">
        <f t="shared" si="51"/>
        <v>Chennai Super Kings</v>
      </c>
      <c r="M566" t="s">
        <v>21</v>
      </c>
      <c r="N566" t="s">
        <v>22</v>
      </c>
      <c r="O566" t="s">
        <v>46</v>
      </c>
      <c r="P566" t="str">
        <f t="shared" si="52"/>
        <v>Chennai Super Kings</v>
      </c>
      <c r="Q566" t="str">
        <f>IF(Table1[[#This Row],[TossWinner]]=Table1[[#This Row],[WinningTeam]],"Yes","No")</f>
        <v>Yes</v>
      </c>
      <c r="R566" t="s">
        <v>34</v>
      </c>
      <c r="S566">
        <v>33</v>
      </c>
      <c r="T566" t="str">
        <f t="shared" si="53"/>
        <v>Won By 33 Runs</v>
      </c>
      <c r="U566" t="s">
        <v>24</v>
      </c>
      <c r="V566" t="s">
        <v>172</v>
      </c>
      <c r="W566">
        <f>IF(Table1[[#This Row],[WonBy]]="Wickets",Table1[[#This Row],[Margin]],0)</f>
        <v>0</v>
      </c>
    </row>
    <row r="567" spans="1:23" x14ac:dyDescent="0.25">
      <c r="A567">
        <v>598045</v>
      </c>
      <c r="B567" t="s">
        <v>204</v>
      </c>
      <c r="C567" s="1">
        <v>41408</v>
      </c>
      <c r="D567">
        <v>2013</v>
      </c>
      <c r="E567" t="s">
        <v>27</v>
      </c>
      <c r="F567" t="str">
        <f t="shared" si="48"/>
        <v>Royal Challengers Bangalore</v>
      </c>
      <c r="G567" t="s">
        <v>147</v>
      </c>
      <c r="H567" t="str">
        <f t="shared" si="49"/>
        <v>Punjab Kings</v>
      </c>
      <c r="I567" t="s">
        <v>205</v>
      </c>
      <c r="J567" t="str">
        <f t="shared" si="50"/>
        <v>M.Chinnaswamy Stadium</v>
      </c>
      <c r="K567" t="s">
        <v>147</v>
      </c>
      <c r="L567" t="str">
        <f t="shared" si="51"/>
        <v>Punjab Kings</v>
      </c>
      <c r="M567" t="s">
        <v>28</v>
      </c>
      <c r="N567" t="s">
        <v>22</v>
      </c>
      <c r="O567" t="s">
        <v>147</v>
      </c>
      <c r="P567" t="str">
        <f t="shared" si="52"/>
        <v>Kings XI Punjab</v>
      </c>
      <c r="Q567" t="str">
        <f>IF(Table1[[#This Row],[TossWinner]]=Table1[[#This Row],[WinningTeam]],"Yes","No")</f>
        <v>Yes</v>
      </c>
      <c r="R567" t="s">
        <v>23</v>
      </c>
      <c r="S567">
        <v>7</v>
      </c>
      <c r="T567" t="str">
        <f t="shared" si="53"/>
        <v>Won By 7 Wickets</v>
      </c>
      <c r="U567" t="s">
        <v>24</v>
      </c>
      <c r="V567" t="s">
        <v>279</v>
      </c>
      <c r="W567">
        <f>IF(Table1[[#This Row],[WonBy]]="Wickets",Table1[[#This Row],[Margin]],0)</f>
        <v>7</v>
      </c>
    </row>
    <row r="568" spans="1:23" x14ac:dyDescent="0.25">
      <c r="A568">
        <v>598060</v>
      </c>
      <c r="B568" t="s">
        <v>38</v>
      </c>
      <c r="C568" s="1">
        <v>41407</v>
      </c>
      <c r="D568">
        <v>2013</v>
      </c>
      <c r="E568" t="s">
        <v>44</v>
      </c>
      <c r="F568" t="str">
        <f t="shared" si="48"/>
        <v>Mumbai Indians</v>
      </c>
      <c r="G568" t="s">
        <v>39</v>
      </c>
      <c r="H568" t="str">
        <f t="shared" si="49"/>
        <v>Sunrisers Hyderabad</v>
      </c>
      <c r="I568" t="s">
        <v>167</v>
      </c>
      <c r="J568" t="str">
        <f t="shared" si="50"/>
        <v>Wankhede Stadium, Mumbai</v>
      </c>
      <c r="K568" t="s">
        <v>39</v>
      </c>
      <c r="L568" t="str">
        <f t="shared" si="51"/>
        <v>Sunrisers Hyderabad</v>
      </c>
      <c r="M568" t="s">
        <v>21</v>
      </c>
      <c r="N568" t="s">
        <v>22</v>
      </c>
      <c r="O568" t="s">
        <v>44</v>
      </c>
      <c r="P568" t="str">
        <f t="shared" si="52"/>
        <v>Mumbai Indians</v>
      </c>
      <c r="Q568" t="str">
        <f>IF(Table1[[#This Row],[TossWinner]]=Table1[[#This Row],[WinningTeam]],"Yes","No")</f>
        <v>No</v>
      </c>
      <c r="R568" t="s">
        <v>23</v>
      </c>
      <c r="S568">
        <v>7</v>
      </c>
      <c r="T568" t="str">
        <f t="shared" si="53"/>
        <v>Won By 7 Wickets</v>
      </c>
      <c r="U568" t="s">
        <v>24</v>
      </c>
      <c r="V568" t="s">
        <v>118</v>
      </c>
      <c r="W568">
        <f>IF(Table1[[#This Row],[WonBy]]="Wickets",Table1[[#This Row],[Margin]],0)</f>
        <v>7</v>
      </c>
    </row>
    <row r="569" spans="1:23" x14ac:dyDescent="0.25">
      <c r="A569">
        <v>598058</v>
      </c>
      <c r="B569" t="s">
        <v>175</v>
      </c>
      <c r="C569" s="1">
        <v>41406</v>
      </c>
      <c r="D569">
        <v>2013</v>
      </c>
      <c r="E569" t="s">
        <v>18</v>
      </c>
      <c r="F569" t="str">
        <f t="shared" si="48"/>
        <v>Rajasthan Royals</v>
      </c>
      <c r="G569" t="s">
        <v>46</v>
      </c>
      <c r="H569" t="str">
        <f t="shared" si="49"/>
        <v>Chennai Super Kings</v>
      </c>
      <c r="I569" t="s">
        <v>176</v>
      </c>
      <c r="J569" t="str">
        <f t="shared" si="50"/>
        <v>Sawai Mansingh Stadium</v>
      </c>
      <c r="K569" t="s">
        <v>18</v>
      </c>
      <c r="L569" t="str">
        <f t="shared" si="51"/>
        <v>Rajasthan Royals</v>
      </c>
      <c r="M569" t="s">
        <v>28</v>
      </c>
      <c r="N569" t="s">
        <v>22</v>
      </c>
      <c r="O569" t="s">
        <v>18</v>
      </c>
      <c r="P569" t="str">
        <f t="shared" si="52"/>
        <v>Rajasthan Royals</v>
      </c>
      <c r="Q569" t="str">
        <f>IF(Table1[[#This Row],[TossWinner]]=Table1[[#This Row],[WinningTeam]],"Yes","No")</f>
        <v>Yes</v>
      </c>
      <c r="R569" t="s">
        <v>23</v>
      </c>
      <c r="S569">
        <v>5</v>
      </c>
      <c r="T569" t="str">
        <f t="shared" si="53"/>
        <v>Won By 5 Wickets</v>
      </c>
      <c r="U569" t="s">
        <v>24</v>
      </c>
      <c r="V569" t="s">
        <v>154</v>
      </c>
      <c r="W569">
        <f>IF(Table1[[#This Row],[WonBy]]="Wickets",Table1[[#This Row],[Margin]],0)</f>
        <v>5</v>
      </c>
    </row>
    <row r="570" spans="1:23" x14ac:dyDescent="0.25">
      <c r="A570">
        <v>598057</v>
      </c>
      <c r="B570" t="s">
        <v>245</v>
      </c>
      <c r="C570" s="1">
        <v>41406</v>
      </c>
      <c r="D570">
        <v>2013</v>
      </c>
      <c r="E570" t="s">
        <v>51</v>
      </c>
      <c r="F570" t="str">
        <f t="shared" si="48"/>
        <v>Kolkata Knight Riders</v>
      </c>
      <c r="G570" t="s">
        <v>27</v>
      </c>
      <c r="H570" t="str">
        <f t="shared" si="49"/>
        <v>Royal Challengers Bangalore</v>
      </c>
      <c r="I570" t="s">
        <v>246</v>
      </c>
      <c r="J570" t="str">
        <f t="shared" si="50"/>
        <v>JSCA International Stadium Complex</v>
      </c>
      <c r="K570" t="s">
        <v>51</v>
      </c>
      <c r="L570" t="str">
        <f t="shared" si="51"/>
        <v>Kolkata Knight Riders</v>
      </c>
      <c r="M570" t="s">
        <v>28</v>
      </c>
      <c r="N570" t="s">
        <v>22</v>
      </c>
      <c r="O570" t="s">
        <v>51</v>
      </c>
      <c r="P570" t="str">
        <f t="shared" si="52"/>
        <v>Kolkata Knight Riders</v>
      </c>
      <c r="Q570" t="str">
        <f>IF(Table1[[#This Row],[TossWinner]]=Table1[[#This Row],[WinningTeam]],"Yes","No")</f>
        <v>Yes</v>
      </c>
      <c r="R570" t="s">
        <v>23</v>
      </c>
      <c r="S570">
        <v>5</v>
      </c>
      <c r="T570" t="str">
        <f t="shared" si="53"/>
        <v>Won By 5 Wickets</v>
      </c>
      <c r="U570" t="s">
        <v>24</v>
      </c>
      <c r="V570" t="s">
        <v>270</v>
      </c>
      <c r="W570">
        <f>IF(Table1[[#This Row],[WonBy]]="Wickets",Table1[[#This Row],[Margin]],0)</f>
        <v>5</v>
      </c>
    </row>
    <row r="571" spans="1:23" x14ac:dyDescent="0.25">
      <c r="A571">
        <v>598056</v>
      </c>
      <c r="B571" t="s">
        <v>165</v>
      </c>
      <c r="C571" s="1">
        <v>41405</v>
      </c>
      <c r="D571">
        <v>2013</v>
      </c>
      <c r="E571" t="s">
        <v>147</v>
      </c>
      <c r="F571" t="str">
        <f t="shared" si="48"/>
        <v>Punjab Kings</v>
      </c>
      <c r="G571" t="s">
        <v>39</v>
      </c>
      <c r="H571" t="str">
        <f t="shared" si="49"/>
        <v>Sunrisers Hyderabad</v>
      </c>
      <c r="I571" t="s">
        <v>248</v>
      </c>
      <c r="J571" t="str">
        <f t="shared" si="50"/>
        <v>Punjab Cricket Association IS Bindra Stadium, Mohali</v>
      </c>
      <c r="K571" t="s">
        <v>147</v>
      </c>
      <c r="L571" t="str">
        <f t="shared" si="51"/>
        <v>Punjab Kings</v>
      </c>
      <c r="M571" t="s">
        <v>28</v>
      </c>
      <c r="N571" t="s">
        <v>22</v>
      </c>
      <c r="O571" t="s">
        <v>39</v>
      </c>
      <c r="P571" t="str">
        <f t="shared" si="52"/>
        <v>Sunrisers Hyderabad</v>
      </c>
      <c r="Q571" t="str">
        <f>IF(Table1[[#This Row],[TossWinner]]=Table1[[#This Row],[WinningTeam]],"Yes","No")</f>
        <v>No</v>
      </c>
      <c r="R571" t="s">
        <v>34</v>
      </c>
      <c r="S571">
        <v>30</v>
      </c>
      <c r="T571" t="str">
        <f t="shared" si="53"/>
        <v>Won By 30 Runs</v>
      </c>
      <c r="U571" t="s">
        <v>24</v>
      </c>
      <c r="V571" t="s">
        <v>179</v>
      </c>
      <c r="W571">
        <f>IF(Table1[[#This Row],[WonBy]]="Wickets",Table1[[#This Row],[Margin]],0)</f>
        <v>0</v>
      </c>
    </row>
    <row r="572" spans="1:23" x14ac:dyDescent="0.25">
      <c r="A572">
        <v>598055</v>
      </c>
      <c r="B572" t="s">
        <v>58</v>
      </c>
      <c r="C572" s="1">
        <v>41405</v>
      </c>
      <c r="D572">
        <v>2013</v>
      </c>
      <c r="E572" t="s">
        <v>272</v>
      </c>
      <c r="F572" t="str">
        <f t="shared" si="48"/>
        <v>Rising Pune Supergiants</v>
      </c>
      <c r="G572" t="s">
        <v>44</v>
      </c>
      <c r="H572" t="str">
        <f t="shared" si="49"/>
        <v>Mumbai Indians</v>
      </c>
      <c r="I572" t="s">
        <v>273</v>
      </c>
      <c r="J572" t="str">
        <f t="shared" si="50"/>
        <v>Subrata Roy Sahara Stadium</v>
      </c>
      <c r="K572" t="s">
        <v>272</v>
      </c>
      <c r="L572" t="str">
        <f t="shared" si="51"/>
        <v>Rising Pune Supergiants</v>
      </c>
      <c r="M572" t="s">
        <v>21</v>
      </c>
      <c r="N572" t="s">
        <v>22</v>
      </c>
      <c r="O572" t="s">
        <v>44</v>
      </c>
      <c r="P572" t="str">
        <f t="shared" si="52"/>
        <v>Mumbai Indians</v>
      </c>
      <c r="Q572" t="str">
        <f>IF(Table1[[#This Row],[TossWinner]]=Table1[[#This Row],[WinningTeam]],"Yes","No")</f>
        <v>No</v>
      </c>
      <c r="R572" t="s">
        <v>23</v>
      </c>
      <c r="S572">
        <v>5</v>
      </c>
      <c r="T572" t="str">
        <f t="shared" si="53"/>
        <v>Won By 5 Wickets</v>
      </c>
      <c r="U572" t="s">
        <v>24</v>
      </c>
      <c r="V572" t="s">
        <v>280</v>
      </c>
      <c r="W572">
        <f>IF(Table1[[#This Row],[WonBy]]="Wickets",Table1[[#This Row],[Margin]],0)</f>
        <v>5</v>
      </c>
    </row>
    <row r="573" spans="1:23" x14ac:dyDescent="0.25">
      <c r="A573">
        <v>598054</v>
      </c>
      <c r="B573" t="s">
        <v>127</v>
      </c>
      <c r="C573" s="1">
        <v>41404</v>
      </c>
      <c r="D573">
        <v>2013</v>
      </c>
      <c r="E573" t="s">
        <v>191</v>
      </c>
      <c r="F573" t="str">
        <f t="shared" si="48"/>
        <v>Delhi Capitals</v>
      </c>
      <c r="G573" t="s">
        <v>27</v>
      </c>
      <c r="H573" t="str">
        <f t="shared" si="49"/>
        <v>Royal Challengers Bangalore</v>
      </c>
      <c r="I573" t="s">
        <v>208</v>
      </c>
      <c r="J573" t="str">
        <f t="shared" si="50"/>
        <v>Feroz Shah Kotla</v>
      </c>
      <c r="K573" t="s">
        <v>191</v>
      </c>
      <c r="L573" t="str">
        <f t="shared" si="51"/>
        <v>Delhi Capitals</v>
      </c>
      <c r="M573" t="s">
        <v>28</v>
      </c>
      <c r="N573" t="s">
        <v>22</v>
      </c>
      <c r="O573" t="s">
        <v>27</v>
      </c>
      <c r="P573" t="str">
        <f t="shared" si="52"/>
        <v>Royal Challengers Bangalore</v>
      </c>
      <c r="Q573" t="str">
        <f>IF(Table1[[#This Row],[TossWinner]]=Table1[[#This Row],[WinningTeam]],"Yes","No")</f>
        <v>No</v>
      </c>
      <c r="R573" t="s">
        <v>34</v>
      </c>
      <c r="S573">
        <v>4</v>
      </c>
      <c r="T573" t="str">
        <f t="shared" si="53"/>
        <v>Won By 4 Runs</v>
      </c>
      <c r="U573" t="s">
        <v>24</v>
      </c>
      <c r="V573" t="s">
        <v>140</v>
      </c>
      <c r="W573">
        <f>IF(Table1[[#This Row],[WonBy]]="Wickets",Table1[[#This Row],[Margin]],0)</f>
        <v>0</v>
      </c>
    </row>
    <row r="574" spans="1:23" x14ac:dyDescent="0.25">
      <c r="A574">
        <v>598053</v>
      </c>
      <c r="B574" t="s">
        <v>58</v>
      </c>
      <c r="C574" s="1">
        <v>41403</v>
      </c>
      <c r="D574">
        <v>2013</v>
      </c>
      <c r="E574" t="s">
        <v>272</v>
      </c>
      <c r="F574" t="str">
        <f t="shared" si="48"/>
        <v>Rising Pune Supergiants</v>
      </c>
      <c r="G574" t="s">
        <v>51</v>
      </c>
      <c r="H574" t="str">
        <f t="shared" si="49"/>
        <v>Kolkata Knight Riders</v>
      </c>
      <c r="I574" t="s">
        <v>273</v>
      </c>
      <c r="J574" t="str">
        <f t="shared" si="50"/>
        <v>Subrata Roy Sahara Stadium</v>
      </c>
      <c r="K574" t="s">
        <v>51</v>
      </c>
      <c r="L574" t="str">
        <f t="shared" si="51"/>
        <v>Kolkata Knight Riders</v>
      </c>
      <c r="M574" t="s">
        <v>21</v>
      </c>
      <c r="N574" t="s">
        <v>22</v>
      </c>
      <c r="O574" t="s">
        <v>51</v>
      </c>
      <c r="P574" t="str">
        <f t="shared" si="52"/>
        <v>Kolkata Knight Riders</v>
      </c>
      <c r="Q574" t="str">
        <f>IF(Table1[[#This Row],[TossWinner]]=Table1[[#This Row],[WinningTeam]],"Yes","No")</f>
        <v>Yes</v>
      </c>
      <c r="R574" t="s">
        <v>34</v>
      </c>
      <c r="S574">
        <v>46</v>
      </c>
      <c r="T574" t="str">
        <f t="shared" si="53"/>
        <v>Won By 46 Runs</v>
      </c>
      <c r="U574" t="s">
        <v>24</v>
      </c>
      <c r="V574" t="s">
        <v>219</v>
      </c>
      <c r="W574">
        <f>IF(Table1[[#This Row],[WonBy]]="Wickets",Table1[[#This Row],[Margin]],0)</f>
        <v>0</v>
      </c>
    </row>
    <row r="575" spans="1:23" x14ac:dyDescent="0.25">
      <c r="A575">
        <v>598052</v>
      </c>
      <c r="B575" t="s">
        <v>165</v>
      </c>
      <c r="C575" s="1">
        <v>41403</v>
      </c>
      <c r="D575">
        <v>2013</v>
      </c>
      <c r="E575" t="s">
        <v>147</v>
      </c>
      <c r="F575" t="str">
        <f t="shared" si="48"/>
        <v>Punjab Kings</v>
      </c>
      <c r="G575" t="s">
        <v>18</v>
      </c>
      <c r="H575" t="str">
        <f t="shared" si="49"/>
        <v>Rajasthan Royals</v>
      </c>
      <c r="I575" t="s">
        <v>248</v>
      </c>
      <c r="J575" t="str">
        <f t="shared" si="50"/>
        <v>Punjab Cricket Association IS Bindra Stadium, Mohali</v>
      </c>
      <c r="K575" t="s">
        <v>18</v>
      </c>
      <c r="L575" t="str">
        <f t="shared" si="51"/>
        <v>Rajasthan Royals</v>
      </c>
      <c r="M575" t="s">
        <v>28</v>
      </c>
      <c r="N575" t="s">
        <v>22</v>
      </c>
      <c r="O575" t="s">
        <v>18</v>
      </c>
      <c r="P575" t="str">
        <f t="shared" si="52"/>
        <v>Rajasthan Royals</v>
      </c>
      <c r="Q575" t="str">
        <f>IF(Table1[[#This Row],[TossWinner]]=Table1[[#This Row],[WinningTeam]],"Yes","No")</f>
        <v>Yes</v>
      </c>
      <c r="R575" t="s">
        <v>23</v>
      </c>
      <c r="S575">
        <v>8</v>
      </c>
      <c r="T575" t="str">
        <f t="shared" si="53"/>
        <v>Won By 8 Wickets</v>
      </c>
      <c r="U575" t="s">
        <v>24</v>
      </c>
      <c r="V575" t="s">
        <v>281</v>
      </c>
      <c r="W575">
        <f>IF(Table1[[#This Row],[WonBy]]="Wickets",Table1[[#This Row],[Margin]],0)</f>
        <v>8</v>
      </c>
    </row>
    <row r="576" spans="1:23" x14ac:dyDescent="0.25">
      <c r="A576">
        <v>598051</v>
      </c>
      <c r="B576" t="s">
        <v>158</v>
      </c>
      <c r="C576" s="1">
        <v>41402</v>
      </c>
      <c r="D576">
        <v>2013</v>
      </c>
      <c r="E576" t="s">
        <v>39</v>
      </c>
      <c r="F576" t="str">
        <f t="shared" si="48"/>
        <v>Sunrisers Hyderabad</v>
      </c>
      <c r="G576" t="s">
        <v>46</v>
      </c>
      <c r="H576" t="str">
        <f t="shared" si="49"/>
        <v>Chennai Super Kings</v>
      </c>
      <c r="I576" t="s">
        <v>203</v>
      </c>
      <c r="J576" t="str">
        <f t="shared" si="50"/>
        <v>Rajiv Gandhi International Stadium, Uppal</v>
      </c>
      <c r="K576" t="s">
        <v>39</v>
      </c>
      <c r="L576" t="str">
        <f t="shared" si="51"/>
        <v>Sunrisers Hyderabad</v>
      </c>
      <c r="M576" t="s">
        <v>28</v>
      </c>
      <c r="N576" t="s">
        <v>22</v>
      </c>
      <c r="O576" t="s">
        <v>46</v>
      </c>
      <c r="P576" t="str">
        <f t="shared" si="52"/>
        <v>Chennai Super Kings</v>
      </c>
      <c r="Q576" t="str">
        <f>IF(Table1[[#This Row],[TossWinner]]=Table1[[#This Row],[WinningTeam]],"Yes","No")</f>
        <v>No</v>
      </c>
      <c r="R576" t="s">
        <v>34</v>
      </c>
      <c r="S576">
        <v>77</v>
      </c>
      <c r="T576" t="str">
        <f t="shared" si="53"/>
        <v>Won By 77 Runs</v>
      </c>
      <c r="U576" t="s">
        <v>24</v>
      </c>
      <c r="V576" t="s">
        <v>224</v>
      </c>
      <c r="W576">
        <f>IF(Table1[[#This Row],[WonBy]]="Wickets",Table1[[#This Row],[Margin]],0)</f>
        <v>0</v>
      </c>
    </row>
    <row r="577" spans="1:23" x14ac:dyDescent="0.25">
      <c r="A577">
        <v>598049</v>
      </c>
      <c r="B577" t="s">
        <v>175</v>
      </c>
      <c r="C577" s="1">
        <v>41401</v>
      </c>
      <c r="D577">
        <v>2013</v>
      </c>
      <c r="E577" t="s">
        <v>18</v>
      </c>
      <c r="F577" t="str">
        <f t="shared" si="48"/>
        <v>Rajasthan Royals</v>
      </c>
      <c r="G577" t="s">
        <v>191</v>
      </c>
      <c r="H577" t="str">
        <f t="shared" si="49"/>
        <v>Delhi Capitals</v>
      </c>
      <c r="I577" t="s">
        <v>176</v>
      </c>
      <c r="J577" t="str">
        <f t="shared" si="50"/>
        <v>Sawai Mansingh Stadium</v>
      </c>
      <c r="K577" t="s">
        <v>191</v>
      </c>
      <c r="L577" t="str">
        <f t="shared" si="51"/>
        <v>Delhi Capitals</v>
      </c>
      <c r="M577" t="s">
        <v>21</v>
      </c>
      <c r="N577" t="s">
        <v>22</v>
      </c>
      <c r="O577" t="s">
        <v>18</v>
      </c>
      <c r="P577" t="str">
        <f t="shared" si="52"/>
        <v>Rajasthan Royals</v>
      </c>
      <c r="Q577" t="str">
        <f>IF(Table1[[#This Row],[TossWinner]]=Table1[[#This Row],[WinningTeam]],"Yes","No")</f>
        <v>No</v>
      </c>
      <c r="R577" t="s">
        <v>23</v>
      </c>
      <c r="S577">
        <v>9</v>
      </c>
      <c r="T577" t="str">
        <f t="shared" si="53"/>
        <v>Won By 9 Wickets</v>
      </c>
      <c r="U577" t="s">
        <v>24</v>
      </c>
      <c r="V577" t="s">
        <v>240</v>
      </c>
      <c r="W577">
        <f>IF(Table1[[#This Row],[WonBy]]="Wickets",Table1[[#This Row],[Margin]],0)</f>
        <v>9</v>
      </c>
    </row>
    <row r="578" spans="1:23" x14ac:dyDescent="0.25">
      <c r="A578">
        <v>598050</v>
      </c>
      <c r="B578" t="s">
        <v>38</v>
      </c>
      <c r="C578" s="1">
        <v>41401</v>
      </c>
      <c r="D578">
        <v>2013</v>
      </c>
      <c r="E578" t="s">
        <v>44</v>
      </c>
      <c r="F578" t="str">
        <f t="shared" ref="F578:F641" si="54">_xlfn.XLOOKUP(TRIM(E578), $AA$22:$AA$32,$AB$22:$AB$32, TRIM(E578))</f>
        <v>Mumbai Indians</v>
      </c>
      <c r="G578" t="s">
        <v>51</v>
      </c>
      <c r="H578" t="str">
        <f t="shared" ref="H578:H641" si="55">_xlfn.XLOOKUP(TRIM(G578), $AA$22:$AA$32,$AB$22:$AB$32, TRIM(G578))</f>
        <v>Kolkata Knight Riders</v>
      </c>
      <c r="I578" t="s">
        <v>167</v>
      </c>
      <c r="J578" t="str">
        <f t="shared" ref="J578:J641" si="56">_xlfn.XLOOKUP(TRIM(I578), $Z$43:$Z$54,$AA$43:$AA$54, TRIM(I578))</f>
        <v>Wankhede Stadium, Mumbai</v>
      </c>
      <c r="K578" t="s">
        <v>44</v>
      </c>
      <c r="L578" t="str">
        <f t="shared" ref="L578:L641" si="57">_xlfn.XLOOKUP(TRIM(K578), $AA$22:$AA$32,$AB$22:$AB$32, TRIM(K578))</f>
        <v>Mumbai Indians</v>
      </c>
      <c r="M578" t="s">
        <v>21</v>
      </c>
      <c r="N578" t="s">
        <v>22</v>
      </c>
      <c r="O578" t="s">
        <v>44</v>
      </c>
      <c r="P578" t="str">
        <f t="shared" ref="P578:P641" si="58">_xlfn.XLOOKUP(TRIM(O578), $Z$22:$Z$32,$AA$22:$AA$32, TRIM(O578))</f>
        <v>Mumbai Indians</v>
      </c>
      <c r="Q578" t="str">
        <f>IF(Table1[[#This Row],[TossWinner]]=Table1[[#This Row],[WinningTeam]],"Yes","No")</f>
        <v>Yes</v>
      </c>
      <c r="R578" t="s">
        <v>34</v>
      </c>
      <c r="S578">
        <v>65</v>
      </c>
      <c r="T578" t="str">
        <f t="shared" si="53"/>
        <v>Won By 65 Runs</v>
      </c>
      <c r="U578" t="s">
        <v>24</v>
      </c>
      <c r="V578" t="s">
        <v>282</v>
      </c>
      <c r="W578">
        <f>IF(Table1[[#This Row],[WonBy]]="Wickets",Table1[[#This Row],[Margin]],0)</f>
        <v>0</v>
      </c>
    </row>
    <row r="579" spans="1:23" x14ac:dyDescent="0.25">
      <c r="A579">
        <v>598064</v>
      </c>
      <c r="B579" t="s">
        <v>165</v>
      </c>
      <c r="C579" s="1">
        <v>41400</v>
      </c>
      <c r="D579">
        <v>2013</v>
      </c>
      <c r="E579" t="s">
        <v>147</v>
      </c>
      <c r="F579" t="str">
        <f t="shared" si="54"/>
        <v>Punjab Kings</v>
      </c>
      <c r="G579" t="s">
        <v>27</v>
      </c>
      <c r="H579" t="str">
        <f t="shared" si="55"/>
        <v>Royal Challengers Bangalore</v>
      </c>
      <c r="I579" t="s">
        <v>248</v>
      </c>
      <c r="J579" t="str">
        <f t="shared" si="56"/>
        <v>Punjab Cricket Association IS Bindra Stadium, Mohali</v>
      </c>
      <c r="K579" t="s">
        <v>147</v>
      </c>
      <c r="L579" t="str">
        <f t="shared" si="57"/>
        <v>Punjab Kings</v>
      </c>
      <c r="M579" t="s">
        <v>28</v>
      </c>
      <c r="N579" t="s">
        <v>22</v>
      </c>
      <c r="O579" t="s">
        <v>147</v>
      </c>
      <c r="P579" t="str">
        <f t="shared" si="58"/>
        <v>Kings XI Punjab</v>
      </c>
      <c r="Q579" t="str">
        <f>IF(Table1[[#This Row],[TossWinner]]=Table1[[#This Row],[WinningTeam]],"Yes","No")</f>
        <v>Yes</v>
      </c>
      <c r="R579" t="s">
        <v>23</v>
      </c>
      <c r="S579">
        <v>6</v>
      </c>
      <c r="T579" t="str">
        <f t="shared" ref="T579:T642" si="59">CONCATENATE("Won By"," ",S579," ",R579)</f>
        <v>Won By 6 Wickets</v>
      </c>
      <c r="U579" t="s">
        <v>24</v>
      </c>
      <c r="V579" t="s">
        <v>37</v>
      </c>
      <c r="W579">
        <f>IF(Table1[[#This Row],[WonBy]]="Wickets",Table1[[#This Row],[Margin]],0)</f>
        <v>6</v>
      </c>
    </row>
    <row r="580" spans="1:23" x14ac:dyDescent="0.25">
      <c r="A580">
        <v>598047</v>
      </c>
      <c r="B580" t="s">
        <v>175</v>
      </c>
      <c r="C580" s="1">
        <v>41399</v>
      </c>
      <c r="D580">
        <v>2013</v>
      </c>
      <c r="E580" t="s">
        <v>18</v>
      </c>
      <c r="F580" t="str">
        <f t="shared" si="54"/>
        <v>Rajasthan Royals</v>
      </c>
      <c r="G580" t="s">
        <v>272</v>
      </c>
      <c r="H580" t="str">
        <f t="shared" si="55"/>
        <v>Rising Pune Supergiants</v>
      </c>
      <c r="I580" t="s">
        <v>176</v>
      </c>
      <c r="J580" t="str">
        <f t="shared" si="56"/>
        <v>Sawai Mansingh Stadium</v>
      </c>
      <c r="K580" t="s">
        <v>272</v>
      </c>
      <c r="L580" t="str">
        <f t="shared" si="57"/>
        <v>Rising Pune Supergiants</v>
      </c>
      <c r="M580" t="s">
        <v>21</v>
      </c>
      <c r="N580" t="s">
        <v>22</v>
      </c>
      <c r="O580" t="s">
        <v>18</v>
      </c>
      <c r="P580" t="str">
        <f t="shared" si="58"/>
        <v>Rajasthan Royals</v>
      </c>
      <c r="Q580" t="str">
        <f>IF(Table1[[#This Row],[TossWinner]]=Table1[[#This Row],[WinningTeam]],"Yes","No")</f>
        <v>No</v>
      </c>
      <c r="R580" t="s">
        <v>23</v>
      </c>
      <c r="S580">
        <v>5</v>
      </c>
      <c r="T580" t="str">
        <f t="shared" si="59"/>
        <v>Won By 5 Wickets</v>
      </c>
      <c r="U580" t="s">
        <v>24</v>
      </c>
      <c r="V580" t="s">
        <v>240</v>
      </c>
      <c r="W580">
        <f>IF(Table1[[#This Row],[WonBy]]="Wickets",Table1[[#This Row],[Margin]],0)</f>
        <v>5</v>
      </c>
    </row>
    <row r="581" spans="1:23" x14ac:dyDescent="0.25">
      <c r="A581">
        <v>598046</v>
      </c>
      <c r="B581" t="s">
        <v>38</v>
      </c>
      <c r="C581" s="1">
        <v>41399</v>
      </c>
      <c r="D581">
        <v>2013</v>
      </c>
      <c r="E581" t="s">
        <v>44</v>
      </c>
      <c r="F581" t="str">
        <f t="shared" si="54"/>
        <v>Mumbai Indians</v>
      </c>
      <c r="G581" t="s">
        <v>46</v>
      </c>
      <c r="H581" t="str">
        <f t="shared" si="55"/>
        <v>Chennai Super Kings</v>
      </c>
      <c r="I581" t="s">
        <v>167</v>
      </c>
      <c r="J581" t="str">
        <f t="shared" si="56"/>
        <v>Wankhede Stadium, Mumbai</v>
      </c>
      <c r="K581" t="s">
        <v>44</v>
      </c>
      <c r="L581" t="str">
        <f t="shared" si="57"/>
        <v>Mumbai Indians</v>
      </c>
      <c r="M581" t="s">
        <v>21</v>
      </c>
      <c r="N581" t="s">
        <v>22</v>
      </c>
      <c r="O581" t="s">
        <v>44</v>
      </c>
      <c r="P581" t="str">
        <f t="shared" si="58"/>
        <v>Mumbai Indians</v>
      </c>
      <c r="Q581" t="str">
        <f>IF(Table1[[#This Row],[TossWinner]]=Table1[[#This Row],[WinningTeam]],"Yes","No")</f>
        <v>Yes</v>
      </c>
      <c r="R581" t="s">
        <v>34</v>
      </c>
      <c r="S581">
        <v>60</v>
      </c>
      <c r="T581" t="str">
        <f t="shared" si="59"/>
        <v>Won By 60 Runs</v>
      </c>
      <c r="U581" t="s">
        <v>24</v>
      </c>
      <c r="V581" t="s">
        <v>280</v>
      </c>
      <c r="W581">
        <f>IF(Table1[[#This Row],[WonBy]]="Wickets",Table1[[#This Row],[Margin]],0)</f>
        <v>0</v>
      </c>
    </row>
    <row r="582" spans="1:23" x14ac:dyDescent="0.25">
      <c r="A582">
        <v>598044</v>
      </c>
      <c r="B582" t="s">
        <v>158</v>
      </c>
      <c r="C582" s="1">
        <v>41398</v>
      </c>
      <c r="D582">
        <v>2013</v>
      </c>
      <c r="E582" t="s">
        <v>39</v>
      </c>
      <c r="F582" t="str">
        <f t="shared" si="54"/>
        <v>Sunrisers Hyderabad</v>
      </c>
      <c r="G582" t="s">
        <v>191</v>
      </c>
      <c r="H582" t="str">
        <f t="shared" si="55"/>
        <v>Delhi Capitals</v>
      </c>
      <c r="I582" t="s">
        <v>203</v>
      </c>
      <c r="J582" t="str">
        <f t="shared" si="56"/>
        <v>Rajiv Gandhi International Stadium, Uppal</v>
      </c>
      <c r="K582" t="s">
        <v>191</v>
      </c>
      <c r="L582" t="str">
        <f t="shared" si="57"/>
        <v>Delhi Capitals</v>
      </c>
      <c r="M582" t="s">
        <v>21</v>
      </c>
      <c r="N582" t="s">
        <v>22</v>
      </c>
      <c r="O582" t="s">
        <v>39</v>
      </c>
      <c r="P582" t="str">
        <f t="shared" si="58"/>
        <v>Sunrisers Hyderabad</v>
      </c>
      <c r="Q582" t="str">
        <f>IF(Table1[[#This Row],[TossWinner]]=Table1[[#This Row],[WinningTeam]],"Yes","No")</f>
        <v>No</v>
      </c>
      <c r="R582" t="s">
        <v>23</v>
      </c>
      <c r="S582">
        <v>6</v>
      </c>
      <c r="T582" t="str">
        <f t="shared" si="59"/>
        <v>Won By 6 Wickets</v>
      </c>
      <c r="U582" t="s">
        <v>24</v>
      </c>
      <c r="V582" t="s">
        <v>283</v>
      </c>
      <c r="W582">
        <f>IF(Table1[[#This Row],[WonBy]]="Wickets",Table1[[#This Row],[Margin]],0)</f>
        <v>6</v>
      </c>
    </row>
    <row r="583" spans="1:23" x14ac:dyDescent="0.25">
      <c r="A583">
        <v>598043</v>
      </c>
      <c r="B583" t="s">
        <v>30</v>
      </c>
      <c r="C583" s="1">
        <v>41397</v>
      </c>
      <c r="D583">
        <v>2013</v>
      </c>
      <c r="E583" t="s">
        <v>51</v>
      </c>
      <c r="F583" t="str">
        <f t="shared" si="54"/>
        <v>Kolkata Knight Riders</v>
      </c>
      <c r="G583" t="s">
        <v>18</v>
      </c>
      <c r="H583" t="str">
        <f t="shared" si="55"/>
        <v>Rajasthan Royals</v>
      </c>
      <c r="I583" t="s">
        <v>174</v>
      </c>
      <c r="J583" t="str">
        <f t="shared" si="56"/>
        <v>Eden Gardens, Kolkata</v>
      </c>
      <c r="K583" t="s">
        <v>18</v>
      </c>
      <c r="L583" t="str">
        <f t="shared" si="57"/>
        <v>Rajasthan Royals</v>
      </c>
      <c r="M583" t="s">
        <v>21</v>
      </c>
      <c r="N583" t="s">
        <v>22</v>
      </c>
      <c r="O583" t="s">
        <v>51</v>
      </c>
      <c r="P583" t="str">
        <f t="shared" si="58"/>
        <v>Kolkata Knight Riders</v>
      </c>
      <c r="Q583" t="str">
        <f>IF(Table1[[#This Row],[TossWinner]]=Table1[[#This Row],[WinningTeam]],"Yes","No")</f>
        <v>No</v>
      </c>
      <c r="R583" t="s">
        <v>23</v>
      </c>
      <c r="S583">
        <v>8</v>
      </c>
      <c r="T583" t="str">
        <f t="shared" si="59"/>
        <v>Won By 8 Wickets</v>
      </c>
      <c r="U583" t="s">
        <v>24</v>
      </c>
      <c r="V583" t="s">
        <v>234</v>
      </c>
      <c r="W583">
        <f>IF(Table1[[#This Row],[WonBy]]="Wickets",Table1[[#This Row],[Margin]],0)</f>
        <v>8</v>
      </c>
    </row>
    <row r="584" spans="1:23" x14ac:dyDescent="0.25">
      <c r="A584">
        <v>598042</v>
      </c>
      <c r="B584" t="s">
        <v>58</v>
      </c>
      <c r="C584" s="1">
        <v>41396</v>
      </c>
      <c r="D584">
        <v>2013</v>
      </c>
      <c r="E584" t="s">
        <v>272</v>
      </c>
      <c r="F584" t="str">
        <f t="shared" si="54"/>
        <v>Rising Pune Supergiants</v>
      </c>
      <c r="G584" t="s">
        <v>27</v>
      </c>
      <c r="H584" t="str">
        <f t="shared" si="55"/>
        <v>Royal Challengers Bangalore</v>
      </c>
      <c r="I584" t="s">
        <v>273</v>
      </c>
      <c r="J584" t="str">
        <f t="shared" si="56"/>
        <v>Subrata Roy Sahara Stadium</v>
      </c>
      <c r="K584" t="s">
        <v>27</v>
      </c>
      <c r="L584" t="str">
        <f t="shared" si="57"/>
        <v>Royal Challengers Bangalore</v>
      </c>
      <c r="M584" t="s">
        <v>21</v>
      </c>
      <c r="N584" t="s">
        <v>22</v>
      </c>
      <c r="O584" t="s">
        <v>27</v>
      </c>
      <c r="P584" t="str">
        <f t="shared" si="58"/>
        <v>Royal Challengers Bangalore</v>
      </c>
      <c r="Q584" t="str">
        <f>IF(Table1[[#This Row],[TossWinner]]=Table1[[#This Row],[WinningTeam]],"Yes","No")</f>
        <v>Yes</v>
      </c>
      <c r="R584" t="s">
        <v>34</v>
      </c>
      <c r="S584">
        <v>17</v>
      </c>
      <c r="T584" t="str">
        <f t="shared" si="59"/>
        <v>Won By 17 Runs</v>
      </c>
      <c r="U584" t="s">
        <v>24</v>
      </c>
      <c r="V584" t="s">
        <v>130</v>
      </c>
      <c r="W584">
        <f>IF(Table1[[#This Row],[WonBy]]="Wickets",Table1[[#This Row],[Margin]],0)</f>
        <v>0</v>
      </c>
    </row>
    <row r="585" spans="1:23" x14ac:dyDescent="0.25">
      <c r="A585">
        <v>598041</v>
      </c>
      <c r="B585" t="s">
        <v>132</v>
      </c>
      <c r="C585" s="1">
        <v>41396</v>
      </c>
      <c r="D585">
        <v>2013</v>
      </c>
      <c r="E585" t="s">
        <v>46</v>
      </c>
      <c r="F585" t="str">
        <f t="shared" si="54"/>
        <v>Chennai Super Kings</v>
      </c>
      <c r="G585" t="s">
        <v>147</v>
      </c>
      <c r="H585" t="str">
        <f t="shared" si="55"/>
        <v>Punjab Kings</v>
      </c>
      <c r="I585" t="s">
        <v>251</v>
      </c>
      <c r="J585" t="str">
        <f t="shared" si="56"/>
        <v>MA Chidambaram Stadium, Chepauk, Chennai</v>
      </c>
      <c r="K585" t="s">
        <v>46</v>
      </c>
      <c r="L585" t="str">
        <f t="shared" si="57"/>
        <v>Chennai Super Kings</v>
      </c>
      <c r="M585" t="s">
        <v>21</v>
      </c>
      <c r="N585" t="s">
        <v>22</v>
      </c>
      <c r="O585" t="s">
        <v>46</v>
      </c>
      <c r="P585" t="str">
        <f t="shared" si="58"/>
        <v>Chennai Super Kings</v>
      </c>
      <c r="Q585" t="str">
        <f>IF(Table1[[#This Row],[TossWinner]]=Table1[[#This Row],[WinningTeam]],"Yes","No")</f>
        <v>Yes</v>
      </c>
      <c r="R585" t="s">
        <v>34</v>
      </c>
      <c r="S585">
        <v>15</v>
      </c>
      <c r="T585" t="str">
        <f t="shared" si="59"/>
        <v>Won By 15 Runs</v>
      </c>
      <c r="U585" t="s">
        <v>24</v>
      </c>
      <c r="V585" t="s">
        <v>224</v>
      </c>
      <c r="W585">
        <f>IF(Table1[[#This Row],[WonBy]]="Wickets",Table1[[#This Row],[Margin]],0)</f>
        <v>0</v>
      </c>
    </row>
    <row r="586" spans="1:23" x14ac:dyDescent="0.25">
      <c r="A586">
        <v>598040</v>
      </c>
      <c r="B586" t="s">
        <v>232</v>
      </c>
      <c r="C586" s="1">
        <v>41395</v>
      </c>
      <c r="D586">
        <v>2013</v>
      </c>
      <c r="E586" t="s">
        <v>191</v>
      </c>
      <c r="F586" t="str">
        <f t="shared" si="54"/>
        <v>Delhi Capitals</v>
      </c>
      <c r="G586" t="s">
        <v>51</v>
      </c>
      <c r="H586" t="str">
        <f t="shared" si="55"/>
        <v>Kolkata Knight Riders</v>
      </c>
      <c r="I586" t="s">
        <v>233</v>
      </c>
      <c r="J586" t="str">
        <f t="shared" si="56"/>
        <v>Shaheed Veer Narayan Singh International Stadium</v>
      </c>
      <c r="K586" t="s">
        <v>51</v>
      </c>
      <c r="L586" t="str">
        <f t="shared" si="57"/>
        <v>Kolkata Knight Riders</v>
      </c>
      <c r="M586" t="s">
        <v>21</v>
      </c>
      <c r="N586" t="s">
        <v>22</v>
      </c>
      <c r="O586" t="s">
        <v>191</v>
      </c>
      <c r="P586" t="str">
        <f t="shared" si="58"/>
        <v>Delhi Daredevils</v>
      </c>
      <c r="Q586" t="str">
        <f>IF(Table1[[#This Row],[TossWinner]]=Table1[[#This Row],[WinningTeam]],"Yes","No")</f>
        <v>No</v>
      </c>
      <c r="R586" t="s">
        <v>23</v>
      </c>
      <c r="S586">
        <v>7</v>
      </c>
      <c r="T586" t="str">
        <f t="shared" si="59"/>
        <v>Won By 7 Wickets</v>
      </c>
      <c r="U586" t="s">
        <v>24</v>
      </c>
      <c r="V586" t="s">
        <v>70</v>
      </c>
      <c r="W586">
        <f>IF(Table1[[#This Row],[WonBy]]="Wickets",Table1[[#This Row],[Margin]],0)</f>
        <v>7</v>
      </c>
    </row>
    <row r="587" spans="1:23" x14ac:dyDescent="0.25">
      <c r="A587">
        <v>598039</v>
      </c>
      <c r="B587" t="s">
        <v>158</v>
      </c>
      <c r="C587" s="1">
        <v>41395</v>
      </c>
      <c r="D587">
        <v>2013</v>
      </c>
      <c r="E587" t="s">
        <v>39</v>
      </c>
      <c r="F587" t="str">
        <f t="shared" si="54"/>
        <v>Sunrisers Hyderabad</v>
      </c>
      <c r="G587" t="s">
        <v>44</v>
      </c>
      <c r="H587" t="str">
        <f t="shared" si="55"/>
        <v>Mumbai Indians</v>
      </c>
      <c r="I587" t="s">
        <v>203</v>
      </c>
      <c r="J587" t="str">
        <f t="shared" si="56"/>
        <v>Rajiv Gandhi International Stadium, Uppal</v>
      </c>
      <c r="K587" t="s">
        <v>44</v>
      </c>
      <c r="L587" t="str">
        <f t="shared" si="57"/>
        <v>Mumbai Indians</v>
      </c>
      <c r="M587" t="s">
        <v>21</v>
      </c>
      <c r="N587" t="s">
        <v>22</v>
      </c>
      <c r="O587" t="s">
        <v>39</v>
      </c>
      <c r="P587" t="str">
        <f t="shared" si="58"/>
        <v>Sunrisers Hyderabad</v>
      </c>
      <c r="Q587" t="str">
        <f>IF(Table1[[#This Row],[TossWinner]]=Table1[[#This Row],[WinningTeam]],"Yes","No")</f>
        <v>No</v>
      </c>
      <c r="R587" t="s">
        <v>23</v>
      </c>
      <c r="S587">
        <v>7</v>
      </c>
      <c r="T587" t="str">
        <f t="shared" si="59"/>
        <v>Won By 7 Wickets</v>
      </c>
      <c r="U587" t="s">
        <v>24</v>
      </c>
      <c r="V587" t="s">
        <v>284</v>
      </c>
      <c r="W587">
        <f>IF(Table1[[#This Row],[WonBy]]="Wickets",Table1[[#This Row],[Margin]],0)</f>
        <v>7</v>
      </c>
    </row>
    <row r="588" spans="1:23" x14ac:dyDescent="0.25">
      <c r="A588">
        <v>598038</v>
      </c>
      <c r="B588" t="s">
        <v>58</v>
      </c>
      <c r="C588" s="1">
        <v>41394</v>
      </c>
      <c r="D588">
        <v>2013</v>
      </c>
      <c r="E588" t="s">
        <v>272</v>
      </c>
      <c r="F588" t="str">
        <f t="shared" si="54"/>
        <v>Rising Pune Supergiants</v>
      </c>
      <c r="G588" t="s">
        <v>46</v>
      </c>
      <c r="H588" t="str">
        <f t="shared" si="55"/>
        <v>Chennai Super Kings</v>
      </c>
      <c r="I588" t="s">
        <v>273</v>
      </c>
      <c r="J588" t="str">
        <f t="shared" si="56"/>
        <v>Subrata Roy Sahara Stadium</v>
      </c>
      <c r="K588" t="s">
        <v>46</v>
      </c>
      <c r="L588" t="str">
        <f t="shared" si="57"/>
        <v>Chennai Super Kings</v>
      </c>
      <c r="M588" t="s">
        <v>21</v>
      </c>
      <c r="N588" t="s">
        <v>22</v>
      </c>
      <c r="O588" t="s">
        <v>46</v>
      </c>
      <c r="P588" t="str">
        <f t="shared" si="58"/>
        <v>Chennai Super Kings</v>
      </c>
      <c r="Q588" t="str">
        <f>IF(Table1[[#This Row],[TossWinner]]=Table1[[#This Row],[WinningTeam]],"Yes","No")</f>
        <v>Yes</v>
      </c>
      <c r="R588" t="s">
        <v>34</v>
      </c>
      <c r="S588">
        <v>37</v>
      </c>
      <c r="T588" t="str">
        <f t="shared" si="59"/>
        <v>Won By 37 Runs</v>
      </c>
      <c r="U588" t="s">
        <v>24</v>
      </c>
      <c r="V588" t="s">
        <v>172</v>
      </c>
      <c r="W588">
        <f>IF(Table1[[#This Row],[WonBy]]="Wickets",Table1[[#This Row],[Margin]],0)</f>
        <v>0</v>
      </c>
    </row>
    <row r="589" spans="1:23" x14ac:dyDescent="0.25">
      <c r="A589">
        <v>598037</v>
      </c>
      <c r="B589" t="s">
        <v>38</v>
      </c>
      <c r="C589" s="1">
        <v>41393</v>
      </c>
      <c r="D589">
        <v>2013</v>
      </c>
      <c r="E589" t="s">
        <v>44</v>
      </c>
      <c r="F589" t="str">
        <f t="shared" si="54"/>
        <v>Mumbai Indians</v>
      </c>
      <c r="G589" t="s">
        <v>147</v>
      </c>
      <c r="H589" t="str">
        <f t="shared" si="55"/>
        <v>Punjab Kings</v>
      </c>
      <c r="I589" t="s">
        <v>167</v>
      </c>
      <c r="J589" t="str">
        <f t="shared" si="56"/>
        <v>Wankhede Stadium, Mumbai</v>
      </c>
      <c r="K589" t="s">
        <v>44</v>
      </c>
      <c r="L589" t="str">
        <f t="shared" si="57"/>
        <v>Mumbai Indians</v>
      </c>
      <c r="M589" t="s">
        <v>21</v>
      </c>
      <c r="N589" t="s">
        <v>22</v>
      </c>
      <c r="O589" t="s">
        <v>44</v>
      </c>
      <c r="P589" t="str">
        <f t="shared" si="58"/>
        <v>Mumbai Indians</v>
      </c>
      <c r="Q589" t="str">
        <f>IF(Table1[[#This Row],[TossWinner]]=Table1[[#This Row],[WinningTeam]],"Yes","No")</f>
        <v>Yes</v>
      </c>
      <c r="R589" t="s">
        <v>34</v>
      </c>
      <c r="S589">
        <v>4</v>
      </c>
      <c r="T589" t="str">
        <f t="shared" si="59"/>
        <v>Won By 4 Runs</v>
      </c>
      <c r="U589" t="s">
        <v>24</v>
      </c>
      <c r="V589" t="s">
        <v>156</v>
      </c>
      <c r="W589">
        <f>IF(Table1[[#This Row],[WonBy]]="Wickets",Table1[[#This Row],[Margin]],0)</f>
        <v>0</v>
      </c>
    </row>
    <row r="590" spans="1:23" x14ac:dyDescent="0.25">
      <c r="A590">
        <v>598036</v>
      </c>
      <c r="B590" t="s">
        <v>175</v>
      </c>
      <c r="C590" s="1">
        <v>41393</v>
      </c>
      <c r="D590">
        <v>2013</v>
      </c>
      <c r="E590" t="s">
        <v>18</v>
      </c>
      <c r="F590" t="str">
        <f t="shared" si="54"/>
        <v>Rajasthan Royals</v>
      </c>
      <c r="G590" t="s">
        <v>27</v>
      </c>
      <c r="H590" t="str">
        <f t="shared" si="55"/>
        <v>Royal Challengers Bangalore</v>
      </c>
      <c r="I590" t="s">
        <v>176</v>
      </c>
      <c r="J590" t="str">
        <f t="shared" si="56"/>
        <v>Sawai Mansingh Stadium</v>
      </c>
      <c r="K590" t="s">
        <v>18</v>
      </c>
      <c r="L590" t="str">
        <f t="shared" si="57"/>
        <v>Rajasthan Royals</v>
      </c>
      <c r="M590" t="s">
        <v>28</v>
      </c>
      <c r="N590" t="s">
        <v>22</v>
      </c>
      <c r="O590" t="s">
        <v>18</v>
      </c>
      <c r="P590" t="str">
        <f t="shared" si="58"/>
        <v>Rajasthan Royals</v>
      </c>
      <c r="Q590" t="str">
        <f>IF(Table1[[#This Row],[TossWinner]]=Table1[[#This Row],[WinningTeam]],"Yes","No")</f>
        <v>Yes</v>
      </c>
      <c r="R590" t="s">
        <v>23</v>
      </c>
      <c r="S590">
        <v>4</v>
      </c>
      <c r="T590" t="str">
        <f t="shared" si="59"/>
        <v>Won By 4 Wickets</v>
      </c>
      <c r="U590" t="s">
        <v>24</v>
      </c>
      <c r="V590" t="s">
        <v>100</v>
      </c>
      <c r="W590">
        <f>IF(Table1[[#This Row],[WonBy]]="Wickets",Table1[[#This Row],[Margin]],0)</f>
        <v>4</v>
      </c>
    </row>
    <row r="591" spans="1:23" x14ac:dyDescent="0.25">
      <c r="A591">
        <v>598034</v>
      </c>
      <c r="B591" t="s">
        <v>132</v>
      </c>
      <c r="C591" s="1">
        <v>41392</v>
      </c>
      <c r="D591">
        <v>2013</v>
      </c>
      <c r="E591" t="s">
        <v>46</v>
      </c>
      <c r="F591" t="str">
        <f t="shared" si="54"/>
        <v>Chennai Super Kings</v>
      </c>
      <c r="G591" t="s">
        <v>51</v>
      </c>
      <c r="H591" t="str">
        <f t="shared" si="55"/>
        <v>Kolkata Knight Riders</v>
      </c>
      <c r="I591" t="s">
        <v>251</v>
      </c>
      <c r="J591" t="str">
        <f t="shared" si="56"/>
        <v>MA Chidambaram Stadium, Chepauk, Chennai</v>
      </c>
      <c r="K591" t="s">
        <v>51</v>
      </c>
      <c r="L591" t="str">
        <f t="shared" si="57"/>
        <v>Kolkata Knight Riders</v>
      </c>
      <c r="M591" t="s">
        <v>28</v>
      </c>
      <c r="N591" t="s">
        <v>22</v>
      </c>
      <c r="O591" t="s">
        <v>46</v>
      </c>
      <c r="P591" t="str">
        <f t="shared" si="58"/>
        <v>Chennai Super Kings</v>
      </c>
      <c r="Q591" t="str">
        <f>IF(Table1[[#This Row],[TossWinner]]=Table1[[#This Row],[WinningTeam]],"Yes","No")</f>
        <v>No</v>
      </c>
      <c r="R591" t="s">
        <v>34</v>
      </c>
      <c r="S591">
        <v>14</v>
      </c>
      <c r="T591" t="str">
        <f t="shared" si="59"/>
        <v>Won By 14 Runs</v>
      </c>
      <c r="U591" t="s">
        <v>24</v>
      </c>
      <c r="V591" t="s">
        <v>264</v>
      </c>
      <c r="W591">
        <f>IF(Table1[[#This Row],[WonBy]]="Wickets",Table1[[#This Row],[Margin]],0)</f>
        <v>0</v>
      </c>
    </row>
    <row r="592" spans="1:23" x14ac:dyDescent="0.25">
      <c r="A592">
        <v>598035</v>
      </c>
      <c r="B592" t="s">
        <v>232</v>
      </c>
      <c r="C592" s="1">
        <v>41392</v>
      </c>
      <c r="D592">
        <v>2013</v>
      </c>
      <c r="E592" t="s">
        <v>191</v>
      </c>
      <c r="F592" t="str">
        <f t="shared" si="54"/>
        <v>Delhi Capitals</v>
      </c>
      <c r="G592" t="s">
        <v>272</v>
      </c>
      <c r="H592" t="str">
        <f t="shared" si="55"/>
        <v>Rising Pune Supergiants</v>
      </c>
      <c r="I592" t="s">
        <v>233</v>
      </c>
      <c r="J592" t="str">
        <f t="shared" si="56"/>
        <v>Shaheed Veer Narayan Singh International Stadium</v>
      </c>
      <c r="K592" t="s">
        <v>272</v>
      </c>
      <c r="L592" t="str">
        <f t="shared" si="57"/>
        <v>Rising Pune Supergiants</v>
      </c>
      <c r="M592" t="s">
        <v>28</v>
      </c>
      <c r="N592" t="s">
        <v>22</v>
      </c>
      <c r="O592" t="s">
        <v>191</v>
      </c>
      <c r="P592" t="str">
        <f t="shared" si="58"/>
        <v>Delhi Daredevils</v>
      </c>
      <c r="Q592" t="str">
        <f>IF(Table1[[#This Row],[TossWinner]]=Table1[[#This Row],[WinningTeam]],"Yes","No")</f>
        <v>No</v>
      </c>
      <c r="R592" t="s">
        <v>34</v>
      </c>
      <c r="S592">
        <v>15</v>
      </c>
      <c r="T592" t="str">
        <f t="shared" si="59"/>
        <v>Won By 15 Runs</v>
      </c>
      <c r="U592" t="s">
        <v>24</v>
      </c>
      <c r="V592" t="s">
        <v>70</v>
      </c>
      <c r="W592">
        <f>IF(Table1[[#This Row],[WonBy]]="Wickets",Table1[[#This Row],[Margin]],0)</f>
        <v>0</v>
      </c>
    </row>
    <row r="593" spans="1:23" x14ac:dyDescent="0.25">
      <c r="A593">
        <v>598033</v>
      </c>
      <c r="B593" t="s">
        <v>38</v>
      </c>
      <c r="C593" s="1">
        <v>41391</v>
      </c>
      <c r="D593">
        <v>2013</v>
      </c>
      <c r="E593" t="s">
        <v>44</v>
      </c>
      <c r="F593" t="str">
        <f t="shared" si="54"/>
        <v>Mumbai Indians</v>
      </c>
      <c r="G593" t="s">
        <v>27</v>
      </c>
      <c r="H593" t="str">
        <f t="shared" si="55"/>
        <v>Royal Challengers Bangalore</v>
      </c>
      <c r="I593" t="s">
        <v>167</v>
      </c>
      <c r="J593" t="str">
        <f t="shared" si="56"/>
        <v>Wankhede Stadium, Mumbai</v>
      </c>
      <c r="K593" t="s">
        <v>44</v>
      </c>
      <c r="L593" t="str">
        <f t="shared" si="57"/>
        <v>Mumbai Indians</v>
      </c>
      <c r="M593" t="s">
        <v>21</v>
      </c>
      <c r="N593" t="s">
        <v>22</v>
      </c>
      <c r="O593" t="s">
        <v>44</v>
      </c>
      <c r="P593" t="str">
        <f t="shared" si="58"/>
        <v>Mumbai Indians</v>
      </c>
      <c r="Q593" t="str">
        <f>IF(Table1[[#This Row],[TossWinner]]=Table1[[#This Row],[WinningTeam]],"Yes","No")</f>
        <v>Yes</v>
      </c>
      <c r="R593" t="s">
        <v>34</v>
      </c>
      <c r="S593">
        <v>58</v>
      </c>
      <c r="T593" t="str">
        <f t="shared" si="59"/>
        <v>Won By 58 Runs</v>
      </c>
      <c r="U593" t="s">
        <v>24</v>
      </c>
      <c r="V593" t="s">
        <v>215</v>
      </c>
      <c r="W593">
        <f>IF(Table1[[#This Row],[WonBy]]="Wickets",Table1[[#This Row],[Margin]],0)</f>
        <v>0</v>
      </c>
    </row>
    <row r="594" spans="1:23" x14ac:dyDescent="0.25">
      <c r="A594">
        <v>598032</v>
      </c>
      <c r="B594" t="s">
        <v>175</v>
      </c>
      <c r="C594" s="1">
        <v>41391</v>
      </c>
      <c r="D594">
        <v>2013</v>
      </c>
      <c r="E594" t="s">
        <v>18</v>
      </c>
      <c r="F594" t="str">
        <f t="shared" si="54"/>
        <v>Rajasthan Royals</v>
      </c>
      <c r="G594" t="s">
        <v>39</v>
      </c>
      <c r="H594" t="str">
        <f t="shared" si="55"/>
        <v>Sunrisers Hyderabad</v>
      </c>
      <c r="I594" t="s">
        <v>176</v>
      </c>
      <c r="J594" t="str">
        <f t="shared" si="56"/>
        <v>Sawai Mansingh Stadium</v>
      </c>
      <c r="K594" t="s">
        <v>39</v>
      </c>
      <c r="L594" t="str">
        <f t="shared" si="57"/>
        <v>Sunrisers Hyderabad</v>
      </c>
      <c r="M594" t="s">
        <v>21</v>
      </c>
      <c r="N594" t="s">
        <v>22</v>
      </c>
      <c r="O594" t="s">
        <v>18</v>
      </c>
      <c r="P594" t="str">
        <f t="shared" si="58"/>
        <v>Rajasthan Royals</v>
      </c>
      <c r="Q594" t="str">
        <f>IF(Table1[[#This Row],[TossWinner]]=Table1[[#This Row],[WinningTeam]],"Yes","No")</f>
        <v>No</v>
      </c>
      <c r="R594" t="s">
        <v>23</v>
      </c>
      <c r="S594">
        <v>8</v>
      </c>
      <c r="T594" t="str">
        <f t="shared" si="59"/>
        <v>Won By 8 Wickets</v>
      </c>
      <c r="U594" t="s">
        <v>24</v>
      </c>
      <c r="V594" t="s">
        <v>261</v>
      </c>
      <c r="W594">
        <f>IF(Table1[[#This Row],[WonBy]]="Wickets",Table1[[#This Row],[Margin]],0)</f>
        <v>8</v>
      </c>
    </row>
    <row r="595" spans="1:23" x14ac:dyDescent="0.25">
      <c r="A595">
        <v>598031</v>
      </c>
      <c r="B595" t="s">
        <v>30</v>
      </c>
      <c r="C595" s="1">
        <v>41390</v>
      </c>
      <c r="D595">
        <v>2013</v>
      </c>
      <c r="E595" t="s">
        <v>51</v>
      </c>
      <c r="F595" t="str">
        <f t="shared" si="54"/>
        <v>Kolkata Knight Riders</v>
      </c>
      <c r="G595" t="s">
        <v>147</v>
      </c>
      <c r="H595" t="str">
        <f t="shared" si="55"/>
        <v>Punjab Kings</v>
      </c>
      <c r="I595" t="s">
        <v>174</v>
      </c>
      <c r="J595" t="str">
        <f t="shared" si="56"/>
        <v>Eden Gardens, Kolkata</v>
      </c>
      <c r="K595" t="s">
        <v>147</v>
      </c>
      <c r="L595" t="str">
        <f t="shared" si="57"/>
        <v>Punjab Kings</v>
      </c>
      <c r="M595" t="s">
        <v>21</v>
      </c>
      <c r="N595" t="s">
        <v>22</v>
      </c>
      <c r="O595" t="s">
        <v>51</v>
      </c>
      <c r="P595" t="str">
        <f t="shared" si="58"/>
        <v>Kolkata Knight Riders</v>
      </c>
      <c r="Q595" t="str">
        <f>IF(Table1[[#This Row],[TossWinner]]=Table1[[#This Row],[WinningTeam]],"Yes","No")</f>
        <v>No</v>
      </c>
      <c r="R595" t="s">
        <v>23</v>
      </c>
      <c r="S595">
        <v>6</v>
      </c>
      <c r="T595" t="str">
        <f t="shared" si="59"/>
        <v>Won By 6 Wickets</v>
      </c>
      <c r="U595" t="s">
        <v>24</v>
      </c>
      <c r="V595" t="s">
        <v>270</v>
      </c>
      <c r="W595">
        <f>IF(Table1[[#This Row],[WonBy]]="Wickets",Table1[[#This Row],[Margin]],0)</f>
        <v>6</v>
      </c>
    </row>
    <row r="596" spans="1:23" x14ac:dyDescent="0.25">
      <c r="A596">
        <v>598030</v>
      </c>
      <c r="B596" t="s">
        <v>132</v>
      </c>
      <c r="C596" s="1">
        <v>41389</v>
      </c>
      <c r="D596">
        <v>2013</v>
      </c>
      <c r="E596" t="s">
        <v>46</v>
      </c>
      <c r="F596" t="str">
        <f t="shared" si="54"/>
        <v>Chennai Super Kings</v>
      </c>
      <c r="G596" t="s">
        <v>39</v>
      </c>
      <c r="H596" t="str">
        <f t="shared" si="55"/>
        <v>Sunrisers Hyderabad</v>
      </c>
      <c r="I596" t="s">
        <v>251</v>
      </c>
      <c r="J596" t="str">
        <f t="shared" si="56"/>
        <v>MA Chidambaram Stadium, Chepauk, Chennai</v>
      </c>
      <c r="K596" t="s">
        <v>39</v>
      </c>
      <c r="L596" t="str">
        <f t="shared" si="57"/>
        <v>Sunrisers Hyderabad</v>
      </c>
      <c r="M596" t="s">
        <v>21</v>
      </c>
      <c r="N596" t="s">
        <v>22</v>
      </c>
      <c r="O596" t="s">
        <v>46</v>
      </c>
      <c r="P596" t="str">
        <f t="shared" si="58"/>
        <v>Chennai Super Kings</v>
      </c>
      <c r="Q596" t="str">
        <f>IF(Table1[[#This Row],[TossWinner]]=Table1[[#This Row],[WinningTeam]],"Yes","No")</f>
        <v>No</v>
      </c>
      <c r="R596" t="s">
        <v>23</v>
      </c>
      <c r="S596">
        <v>5</v>
      </c>
      <c r="T596" t="str">
        <f t="shared" si="59"/>
        <v>Won By 5 Wickets</v>
      </c>
      <c r="U596" t="s">
        <v>24</v>
      </c>
      <c r="V596" t="s">
        <v>172</v>
      </c>
      <c r="W596">
        <f>IF(Table1[[#This Row],[WonBy]]="Wickets",Table1[[#This Row],[Margin]],0)</f>
        <v>5</v>
      </c>
    </row>
    <row r="597" spans="1:23" x14ac:dyDescent="0.25">
      <c r="A597">
        <v>598029</v>
      </c>
      <c r="B597" t="s">
        <v>30</v>
      </c>
      <c r="C597" s="1">
        <v>41388</v>
      </c>
      <c r="D597">
        <v>2013</v>
      </c>
      <c r="E597" t="s">
        <v>51</v>
      </c>
      <c r="F597" t="str">
        <f t="shared" si="54"/>
        <v>Kolkata Knight Riders</v>
      </c>
      <c r="G597" t="s">
        <v>44</v>
      </c>
      <c r="H597" t="str">
        <f t="shared" si="55"/>
        <v>Mumbai Indians</v>
      </c>
      <c r="I597" t="s">
        <v>174</v>
      </c>
      <c r="J597" t="str">
        <f t="shared" si="56"/>
        <v>Eden Gardens, Kolkata</v>
      </c>
      <c r="K597" t="s">
        <v>51</v>
      </c>
      <c r="L597" t="str">
        <f t="shared" si="57"/>
        <v>Kolkata Knight Riders</v>
      </c>
      <c r="M597" t="s">
        <v>21</v>
      </c>
      <c r="N597" t="s">
        <v>22</v>
      </c>
      <c r="O597" t="s">
        <v>44</v>
      </c>
      <c r="P597" t="str">
        <f t="shared" si="58"/>
        <v>Mumbai Indians</v>
      </c>
      <c r="Q597" t="str">
        <f>IF(Table1[[#This Row],[TossWinner]]=Table1[[#This Row],[WinningTeam]],"Yes","No")</f>
        <v>No</v>
      </c>
      <c r="R597" t="s">
        <v>23</v>
      </c>
      <c r="S597">
        <v>5</v>
      </c>
      <c r="T597" t="str">
        <f t="shared" si="59"/>
        <v>Won By 5 Wickets</v>
      </c>
      <c r="U597" t="s">
        <v>24</v>
      </c>
      <c r="V597" t="s">
        <v>215</v>
      </c>
      <c r="W597">
        <f>IF(Table1[[#This Row],[WonBy]]="Wickets",Table1[[#This Row],[Margin]],0)</f>
        <v>5</v>
      </c>
    </row>
    <row r="598" spans="1:23" x14ac:dyDescent="0.25">
      <c r="A598">
        <v>598059</v>
      </c>
      <c r="B598" t="s">
        <v>127</v>
      </c>
      <c r="C598" s="1">
        <v>41387</v>
      </c>
      <c r="D598">
        <v>2013</v>
      </c>
      <c r="E598" t="s">
        <v>191</v>
      </c>
      <c r="F598" t="str">
        <f t="shared" si="54"/>
        <v>Delhi Capitals</v>
      </c>
      <c r="G598" t="s">
        <v>147</v>
      </c>
      <c r="H598" t="str">
        <f t="shared" si="55"/>
        <v>Punjab Kings</v>
      </c>
      <c r="I598" t="s">
        <v>208</v>
      </c>
      <c r="J598" t="str">
        <f t="shared" si="56"/>
        <v>Feroz Shah Kotla</v>
      </c>
      <c r="K598" t="s">
        <v>147</v>
      </c>
      <c r="L598" t="str">
        <f t="shared" si="57"/>
        <v>Punjab Kings</v>
      </c>
      <c r="M598" t="s">
        <v>28</v>
      </c>
      <c r="N598" t="s">
        <v>22</v>
      </c>
      <c r="O598" t="s">
        <v>147</v>
      </c>
      <c r="P598" t="str">
        <f t="shared" si="58"/>
        <v>Kings XI Punjab</v>
      </c>
      <c r="Q598" t="str">
        <f>IF(Table1[[#This Row],[TossWinner]]=Table1[[#This Row],[WinningTeam]],"Yes","No")</f>
        <v>Yes</v>
      </c>
      <c r="R598" t="s">
        <v>23</v>
      </c>
      <c r="S598">
        <v>5</v>
      </c>
      <c r="T598" t="str">
        <f t="shared" si="59"/>
        <v>Won By 5 Wickets</v>
      </c>
      <c r="U598" t="s">
        <v>24</v>
      </c>
      <c r="V598" t="s">
        <v>285</v>
      </c>
      <c r="W598">
        <f>IF(Table1[[#This Row],[WonBy]]="Wickets",Table1[[#This Row],[Margin]],0)</f>
        <v>5</v>
      </c>
    </row>
    <row r="599" spans="1:23" x14ac:dyDescent="0.25">
      <c r="A599">
        <v>598027</v>
      </c>
      <c r="B599" t="s">
        <v>204</v>
      </c>
      <c r="C599" s="1">
        <v>41387</v>
      </c>
      <c r="D599">
        <v>2013</v>
      </c>
      <c r="E599" t="s">
        <v>27</v>
      </c>
      <c r="F599" t="str">
        <f t="shared" si="54"/>
        <v>Royal Challengers Bangalore</v>
      </c>
      <c r="G599" t="s">
        <v>272</v>
      </c>
      <c r="H599" t="str">
        <f t="shared" si="55"/>
        <v>Rising Pune Supergiants</v>
      </c>
      <c r="I599" t="s">
        <v>205</v>
      </c>
      <c r="J599" t="str">
        <f t="shared" si="56"/>
        <v>M.Chinnaswamy Stadium</v>
      </c>
      <c r="K599" t="s">
        <v>272</v>
      </c>
      <c r="L599" t="str">
        <f t="shared" si="57"/>
        <v>Rising Pune Supergiants</v>
      </c>
      <c r="M599" t="s">
        <v>28</v>
      </c>
      <c r="N599" t="s">
        <v>22</v>
      </c>
      <c r="O599" t="s">
        <v>27</v>
      </c>
      <c r="P599" t="str">
        <f t="shared" si="58"/>
        <v>Royal Challengers Bangalore</v>
      </c>
      <c r="Q599" t="str">
        <f>IF(Table1[[#This Row],[TossWinner]]=Table1[[#This Row],[WinningTeam]],"Yes","No")</f>
        <v>No</v>
      </c>
      <c r="R599" t="s">
        <v>34</v>
      </c>
      <c r="S599">
        <v>130</v>
      </c>
      <c r="T599" t="str">
        <f t="shared" si="59"/>
        <v>Won By 130 Runs</v>
      </c>
      <c r="U599" t="s">
        <v>24</v>
      </c>
      <c r="V599" t="s">
        <v>150</v>
      </c>
      <c r="W599">
        <f>IF(Table1[[#This Row],[WonBy]]="Wickets",Table1[[#This Row],[Margin]],0)</f>
        <v>0</v>
      </c>
    </row>
    <row r="600" spans="1:23" x14ac:dyDescent="0.25">
      <c r="A600">
        <v>598026</v>
      </c>
      <c r="B600" t="s">
        <v>132</v>
      </c>
      <c r="C600" s="1">
        <v>41386</v>
      </c>
      <c r="D600">
        <v>2013</v>
      </c>
      <c r="E600" t="s">
        <v>46</v>
      </c>
      <c r="F600" t="str">
        <f t="shared" si="54"/>
        <v>Chennai Super Kings</v>
      </c>
      <c r="G600" t="s">
        <v>18</v>
      </c>
      <c r="H600" t="str">
        <f t="shared" si="55"/>
        <v>Rajasthan Royals</v>
      </c>
      <c r="I600" t="s">
        <v>251</v>
      </c>
      <c r="J600" t="str">
        <f t="shared" si="56"/>
        <v>MA Chidambaram Stadium, Chepauk, Chennai</v>
      </c>
      <c r="K600" t="s">
        <v>18</v>
      </c>
      <c r="L600" t="str">
        <f t="shared" si="57"/>
        <v>Rajasthan Royals</v>
      </c>
      <c r="M600" t="s">
        <v>21</v>
      </c>
      <c r="N600" t="s">
        <v>22</v>
      </c>
      <c r="O600" t="s">
        <v>46</v>
      </c>
      <c r="P600" t="str">
        <f t="shared" si="58"/>
        <v>Chennai Super Kings</v>
      </c>
      <c r="Q600" t="str">
        <f>IF(Table1[[#This Row],[TossWinner]]=Table1[[#This Row],[WinningTeam]],"Yes","No")</f>
        <v>No</v>
      </c>
      <c r="R600" t="s">
        <v>23</v>
      </c>
      <c r="S600">
        <v>5</v>
      </c>
      <c r="T600" t="str">
        <f t="shared" si="59"/>
        <v>Won By 5 Wickets</v>
      </c>
      <c r="U600" t="s">
        <v>24</v>
      </c>
      <c r="V600" t="s">
        <v>264</v>
      </c>
      <c r="W600">
        <f>IF(Table1[[#This Row],[WonBy]]="Wickets",Table1[[#This Row],[Margin]],0)</f>
        <v>5</v>
      </c>
    </row>
    <row r="601" spans="1:23" x14ac:dyDescent="0.25">
      <c r="A601">
        <v>598025</v>
      </c>
      <c r="B601" t="s">
        <v>165</v>
      </c>
      <c r="C601" s="1">
        <v>41385</v>
      </c>
      <c r="D601">
        <v>2013</v>
      </c>
      <c r="E601" t="s">
        <v>147</v>
      </c>
      <c r="F601" t="str">
        <f t="shared" si="54"/>
        <v>Punjab Kings</v>
      </c>
      <c r="G601" t="s">
        <v>272</v>
      </c>
      <c r="H601" t="str">
        <f t="shared" si="55"/>
        <v>Rising Pune Supergiants</v>
      </c>
      <c r="I601" t="s">
        <v>248</v>
      </c>
      <c r="J601" t="str">
        <f t="shared" si="56"/>
        <v>Punjab Cricket Association IS Bindra Stadium, Mohali</v>
      </c>
      <c r="K601" t="s">
        <v>147</v>
      </c>
      <c r="L601" t="str">
        <f t="shared" si="57"/>
        <v>Punjab Kings</v>
      </c>
      <c r="M601" t="s">
        <v>28</v>
      </c>
      <c r="N601" t="s">
        <v>22</v>
      </c>
      <c r="O601" t="s">
        <v>147</v>
      </c>
      <c r="P601" t="str">
        <f t="shared" si="58"/>
        <v>Kings XI Punjab</v>
      </c>
      <c r="Q601" t="str">
        <f>IF(Table1[[#This Row],[TossWinner]]=Table1[[#This Row],[WinningTeam]],"Yes","No")</f>
        <v>Yes</v>
      </c>
      <c r="R601" t="s">
        <v>23</v>
      </c>
      <c r="S601">
        <v>7</v>
      </c>
      <c r="T601" t="str">
        <f t="shared" si="59"/>
        <v>Won By 7 Wickets</v>
      </c>
      <c r="U601" t="s">
        <v>24</v>
      </c>
      <c r="V601" t="s">
        <v>37</v>
      </c>
      <c r="W601">
        <f>IF(Table1[[#This Row],[WonBy]]="Wickets",Table1[[#This Row],[Margin]],0)</f>
        <v>7</v>
      </c>
    </row>
    <row r="602" spans="1:23" x14ac:dyDescent="0.25">
      <c r="A602">
        <v>598024</v>
      </c>
      <c r="B602" t="s">
        <v>127</v>
      </c>
      <c r="C602" s="1">
        <v>41385</v>
      </c>
      <c r="D602">
        <v>2013</v>
      </c>
      <c r="E602" t="s">
        <v>191</v>
      </c>
      <c r="F602" t="str">
        <f t="shared" si="54"/>
        <v>Delhi Capitals</v>
      </c>
      <c r="G602" t="s">
        <v>44</v>
      </c>
      <c r="H602" t="str">
        <f t="shared" si="55"/>
        <v>Mumbai Indians</v>
      </c>
      <c r="I602" t="s">
        <v>208</v>
      </c>
      <c r="J602" t="str">
        <f t="shared" si="56"/>
        <v>Feroz Shah Kotla</v>
      </c>
      <c r="K602" t="s">
        <v>44</v>
      </c>
      <c r="L602" t="str">
        <f t="shared" si="57"/>
        <v>Mumbai Indians</v>
      </c>
      <c r="M602" t="s">
        <v>21</v>
      </c>
      <c r="N602" t="s">
        <v>22</v>
      </c>
      <c r="O602" t="s">
        <v>191</v>
      </c>
      <c r="P602" t="str">
        <f t="shared" si="58"/>
        <v>Delhi Daredevils</v>
      </c>
      <c r="Q602" t="str">
        <f>IF(Table1[[#This Row],[TossWinner]]=Table1[[#This Row],[WinningTeam]],"Yes","No")</f>
        <v>No</v>
      </c>
      <c r="R602" t="s">
        <v>23</v>
      </c>
      <c r="S602">
        <v>9</v>
      </c>
      <c r="T602" t="str">
        <f t="shared" si="59"/>
        <v>Won By 9 Wickets</v>
      </c>
      <c r="U602" t="s">
        <v>24</v>
      </c>
      <c r="V602" t="s">
        <v>263</v>
      </c>
      <c r="W602">
        <f>IF(Table1[[#This Row],[WonBy]]="Wickets",Table1[[#This Row],[Margin]],0)</f>
        <v>9</v>
      </c>
    </row>
    <row r="603" spans="1:23" x14ac:dyDescent="0.25">
      <c r="A603">
        <v>598023</v>
      </c>
      <c r="B603" t="s">
        <v>204</v>
      </c>
      <c r="C603" s="1">
        <v>41384</v>
      </c>
      <c r="D603">
        <v>2013</v>
      </c>
      <c r="E603" t="s">
        <v>27</v>
      </c>
      <c r="F603" t="str">
        <f t="shared" si="54"/>
        <v>Royal Challengers Bangalore</v>
      </c>
      <c r="G603" t="s">
        <v>18</v>
      </c>
      <c r="H603" t="str">
        <f t="shared" si="55"/>
        <v>Rajasthan Royals</v>
      </c>
      <c r="I603" t="s">
        <v>205</v>
      </c>
      <c r="J603" t="str">
        <f t="shared" si="56"/>
        <v>M.Chinnaswamy Stadium</v>
      </c>
      <c r="K603" t="s">
        <v>27</v>
      </c>
      <c r="L603" t="str">
        <f t="shared" si="57"/>
        <v>Royal Challengers Bangalore</v>
      </c>
      <c r="M603" t="s">
        <v>28</v>
      </c>
      <c r="N603" t="s">
        <v>22</v>
      </c>
      <c r="O603" t="s">
        <v>27</v>
      </c>
      <c r="P603" t="str">
        <f t="shared" si="58"/>
        <v>Royal Challengers Bangalore</v>
      </c>
      <c r="Q603" t="str">
        <f>IF(Table1[[#This Row],[TossWinner]]=Table1[[#This Row],[WinningTeam]],"Yes","No")</f>
        <v>Yes</v>
      </c>
      <c r="R603" t="s">
        <v>23</v>
      </c>
      <c r="S603">
        <v>7</v>
      </c>
      <c r="T603" t="str">
        <f t="shared" si="59"/>
        <v>Won By 7 Wickets</v>
      </c>
      <c r="U603" t="s">
        <v>24</v>
      </c>
      <c r="V603" t="s">
        <v>286</v>
      </c>
      <c r="W603">
        <f>IF(Table1[[#This Row],[WonBy]]="Wickets",Table1[[#This Row],[Margin]],0)</f>
        <v>7</v>
      </c>
    </row>
    <row r="604" spans="1:23" x14ac:dyDescent="0.25">
      <c r="A604">
        <v>598022</v>
      </c>
      <c r="B604" t="s">
        <v>30</v>
      </c>
      <c r="C604" s="1">
        <v>41384</v>
      </c>
      <c r="D604">
        <v>2013</v>
      </c>
      <c r="E604" t="s">
        <v>51</v>
      </c>
      <c r="F604" t="str">
        <f t="shared" si="54"/>
        <v>Kolkata Knight Riders</v>
      </c>
      <c r="G604" t="s">
        <v>46</v>
      </c>
      <c r="H604" t="str">
        <f t="shared" si="55"/>
        <v>Chennai Super Kings</v>
      </c>
      <c r="I604" t="s">
        <v>174</v>
      </c>
      <c r="J604" t="str">
        <f t="shared" si="56"/>
        <v>Eden Gardens, Kolkata</v>
      </c>
      <c r="K604" t="s">
        <v>51</v>
      </c>
      <c r="L604" t="str">
        <f t="shared" si="57"/>
        <v>Kolkata Knight Riders</v>
      </c>
      <c r="M604" t="s">
        <v>21</v>
      </c>
      <c r="N604" t="s">
        <v>22</v>
      </c>
      <c r="O604" t="s">
        <v>46</v>
      </c>
      <c r="P604" t="str">
        <f t="shared" si="58"/>
        <v>Chennai Super Kings</v>
      </c>
      <c r="Q604" t="str">
        <f>IF(Table1[[#This Row],[TossWinner]]=Table1[[#This Row],[WinningTeam]],"Yes","No")</f>
        <v>No</v>
      </c>
      <c r="R604" t="s">
        <v>23</v>
      </c>
      <c r="S604">
        <v>4</v>
      </c>
      <c r="T604" t="str">
        <f t="shared" si="59"/>
        <v>Won By 4 Wickets</v>
      </c>
      <c r="U604" t="s">
        <v>24</v>
      </c>
      <c r="V604" t="s">
        <v>120</v>
      </c>
      <c r="W604">
        <f>IF(Table1[[#This Row],[WonBy]]="Wickets",Table1[[#This Row],[Margin]],0)</f>
        <v>4</v>
      </c>
    </row>
    <row r="605" spans="1:23" x14ac:dyDescent="0.25">
      <c r="A605">
        <v>598021</v>
      </c>
      <c r="B605" t="s">
        <v>158</v>
      </c>
      <c r="C605" s="1">
        <v>41383</v>
      </c>
      <c r="D605">
        <v>2013</v>
      </c>
      <c r="E605" t="s">
        <v>39</v>
      </c>
      <c r="F605" t="str">
        <f t="shared" si="54"/>
        <v>Sunrisers Hyderabad</v>
      </c>
      <c r="G605" t="s">
        <v>147</v>
      </c>
      <c r="H605" t="str">
        <f t="shared" si="55"/>
        <v>Punjab Kings</v>
      </c>
      <c r="I605" t="s">
        <v>203</v>
      </c>
      <c r="J605" t="str">
        <f t="shared" si="56"/>
        <v>Rajiv Gandhi International Stadium, Uppal</v>
      </c>
      <c r="K605" t="s">
        <v>147</v>
      </c>
      <c r="L605" t="str">
        <f t="shared" si="57"/>
        <v>Punjab Kings</v>
      </c>
      <c r="M605" t="s">
        <v>21</v>
      </c>
      <c r="N605" t="s">
        <v>22</v>
      </c>
      <c r="O605" t="s">
        <v>39</v>
      </c>
      <c r="P605" t="str">
        <f t="shared" si="58"/>
        <v>Sunrisers Hyderabad</v>
      </c>
      <c r="Q605" t="str">
        <f>IF(Table1[[#This Row],[TossWinner]]=Table1[[#This Row],[WinningTeam]],"Yes","No")</f>
        <v>No</v>
      </c>
      <c r="R605" t="s">
        <v>23</v>
      </c>
      <c r="S605">
        <v>5</v>
      </c>
      <c r="T605" t="str">
        <f t="shared" si="59"/>
        <v>Won By 5 Wickets</v>
      </c>
      <c r="U605" t="s">
        <v>24</v>
      </c>
      <c r="V605" t="s">
        <v>287</v>
      </c>
      <c r="W605">
        <f>IF(Table1[[#This Row],[WonBy]]="Wickets",Table1[[#This Row],[Margin]],0)</f>
        <v>5</v>
      </c>
    </row>
    <row r="606" spans="1:23" x14ac:dyDescent="0.25">
      <c r="A606">
        <v>598020</v>
      </c>
      <c r="B606" t="s">
        <v>127</v>
      </c>
      <c r="C606" s="1">
        <v>41382</v>
      </c>
      <c r="D606">
        <v>2013</v>
      </c>
      <c r="E606" t="s">
        <v>191</v>
      </c>
      <c r="F606" t="str">
        <f t="shared" si="54"/>
        <v>Delhi Capitals</v>
      </c>
      <c r="G606" t="s">
        <v>46</v>
      </c>
      <c r="H606" t="str">
        <f t="shared" si="55"/>
        <v>Chennai Super Kings</v>
      </c>
      <c r="I606" t="s">
        <v>208</v>
      </c>
      <c r="J606" t="str">
        <f t="shared" si="56"/>
        <v>Feroz Shah Kotla</v>
      </c>
      <c r="K606" t="s">
        <v>46</v>
      </c>
      <c r="L606" t="str">
        <f t="shared" si="57"/>
        <v>Chennai Super Kings</v>
      </c>
      <c r="M606" t="s">
        <v>21</v>
      </c>
      <c r="N606" t="s">
        <v>22</v>
      </c>
      <c r="O606" t="s">
        <v>46</v>
      </c>
      <c r="P606" t="str">
        <f t="shared" si="58"/>
        <v>Chennai Super Kings</v>
      </c>
      <c r="Q606" t="str">
        <f>IF(Table1[[#This Row],[TossWinner]]=Table1[[#This Row],[WinningTeam]],"Yes","No")</f>
        <v>Yes</v>
      </c>
      <c r="R606" t="s">
        <v>34</v>
      </c>
      <c r="S606">
        <v>86</v>
      </c>
      <c r="T606" t="str">
        <f t="shared" si="59"/>
        <v>Won By 86 Runs</v>
      </c>
      <c r="U606" t="s">
        <v>24</v>
      </c>
      <c r="V606" t="s">
        <v>264</v>
      </c>
      <c r="W606">
        <f>IF(Table1[[#This Row],[WonBy]]="Wickets",Table1[[#This Row],[Margin]],0)</f>
        <v>0</v>
      </c>
    </row>
    <row r="607" spans="1:23" x14ac:dyDescent="0.25">
      <c r="A607">
        <v>598019</v>
      </c>
      <c r="B607" t="s">
        <v>175</v>
      </c>
      <c r="C607" s="1">
        <v>41381</v>
      </c>
      <c r="D607">
        <v>2013</v>
      </c>
      <c r="E607" t="s">
        <v>18</v>
      </c>
      <c r="F607" t="str">
        <f t="shared" si="54"/>
        <v>Rajasthan Royals</v>
      </c>
      <c r="G607" t="s">
        <v>44</v>
      </c>
      <c r="H607" t="str">
        <f t="shared" si="55"/>
        <v>Mumbai Indians</v>
      </c>
      <c r="I607" t="s">
        <v>176</v>
      </c>
      <c r="J607" t="str">
        <f t="shared" si="56"/>
        <v>Sawai Mansingh Stadium</v>
      </c>
      <c r="K607" t="s">
        <v>18</v>
      </c>
      <c r="L607" t="str">
        <f t="shared" si="57"/>
        <v>Rajasthan Royals</v>
      </c>
      <c r="M607" t="s">
        <v>21</v>
      </c>
      <c r="N607" t="s">
        <v>22</v>
      </c>
      <c r="O607" t="s">
        <v>18</v>
      </c>
      <c r="P607" t="str">
        <f t="shared" si="58"/>
        <v>Rajasthan Royals</v>
      </c>
      <c r="Q607" t="str">
        <f>IF(Table1[[#This Row],[TossWinner]]=Table1[[#This Row],[WinningTeam]],"Yes","No")</f>
        <v>Yes</v>
      </c>
      <c r="R607" t="s">
        <v>34</v>
      </c>
      <c r="S607">
        <v>87</v>
      </c>
      <c r="T607" t="str">
        <f t="shared" si="59"/>
        <v>Won By 87 Runs</v>
      </c>
      <c r="U607" t="s">
        <v>24</v>
      </c>
      <c r="V607" t="s">
        <v>240</v>
      </c>
      <c r="W607">
        <f>IF(Table1[[#This Row],[WonBy]]="Wickets",Table1[[#This Row],[Margin]],0)</f>
        <v>0</v>
      </c>
    </row>
    <row r="608" spans="1:23" x14ac:dyDescent="0.25">
      <c r="A608">
        <v>598018</v>
      </c>
      <c r="B608" t="s">
        <v>58</v>
      </c>
      <c r="C608" s="1">
        <v>41381</v>
      </c>
      <c r="D608">
        <v>2013</v>
      </c>
      <c r="E608" t="s">
        <v>272</v>
      </c>
      <c r="F608" t="str">
        <f t="shared" si="54"/>
        <v>Rising Pune Supergiants</v>
      </c>
      <c r="G608" t="s">
        <v>39</v>
      </c>
      <c r="H608" t="str">
        <f t="shared" si="55"/>
        <v>Sunrisers Hyderabad</v>
      </c>
      <c r="I608" t="s">
        <v>189</v>
      </c>
      <c r="J608" t="str">
        <f t="shared" si="56"/>
        <v>Maharashtra Cricket Association Stadium, Pune</v>
      </c>
      <c r="K608" t="s">
        <v>272</v>
      </c>
      <c r="L608" t="str">
        <f t="shared" si="57"/>
        <v>Rising Pune Supergiants</v>
      </c>
      <c r="M608" t="s">
        <v>28</v>
      </c>
      <c r="N608" t="s">
        <v>22</v>
      </c>
      <c r="O608" t="s">
        <v>39</v>
      </c>
      <c r="P608" t="str">
        <f t="shared" si="58"/>
        <v>Sunrisers Hyderabad</v>
      </c>
      <c r="Q608" t="str">
        <f>IF(Table1[[#This Row],[TossWinner]]=Table1[[#This Row],[WinningTeam]],"Yes","No")</f>
        <v>No</v>
      </c>
      <c r="R608" t="s">
        <v>34</v>
      </c>
      <c r="S608">
        <v>11</v>
      </c>
      <c r="T608" t="str">
        <f t="shared" si="59"/>
        <v>Won By 11 Runs</v>
      </c>
      <c r="U608" t="s">
        <v>24</v>
      </c>
      <c r="V608" t="s">
        <v>137</v>
      </c>
      <c r="W608">
        <f>IF(Table1[[#This Row],[WonBy]]="Wickets",Table1[[#This Row],[Margin]],0)</f>
        <v>0</v>
      </c>
    </row>
    <row r="609" spans="1:23" x14ac:dyDescent="0.25">
      <c r="A609">
        <v>598016</v>
      </c>
      <c r="B609" t="s">
        <v>165</v>
      </c>
      <c r="C609" s="1">
        <v>41380</v>
      </c>
      <c r="D609">
        <v>2013</v>
      </c>
      <c r="E609" t="s">
        <v>147</v>
      </c>
      <c r="F609" t="str">
        <f t="shared" si="54"/>
        <v>Punjab Kings</v>
      </c>
      <c r="G609" t="s">
        <v>51</v>
      </c>
      <c r="H609" t="str">
        <f t="shared" si="55"/>
        <v>Kolkata Knight Riders</v>
      </c>
      <c r="I609" t="s">
        <v>248</v>
      </c>
      <c r="J609" t="str">
        <f t="shared" si="56"/>
        <v>Punjab Cricket Association IS Bindra Stadium, Mohali</v>
      </c>
      <c r="K609" t="s">
        <v>51</v>
      </c>
      <c r="L609" t="str">
        <f t="shared" si="57"/>
        <v>Kolkata Knight Riders</v>
      </c>
      <c r="M609" t="s">
        <v>28</v>
      </c>
      <c r="N609" t="s">
        <v>22</v>
      </c>
      <c r="O609" t="s">
        <v>147</v>
      </c>
      <c r="P609" t="str">
        <f t="shared" si="58"/>
        <v>Kings XI Punjab</v>
      </c>
      <c r="Q609" t="str">
        <f>IF(Table1[[#This Row],[TossWinner]]=Table1[[#This Row],[WinningTeam]],"Yes","No")</f>
        <v>No</v>
      </c>
      <c r="R609" t="s">
        <v>34</v>
      </c>
      <c r="S609">
        <v>4</v>
      </c>
      <c r="T609" t="str">
        <f t="shared" si="59"/>
        <v>Won By 4 Runs</v>
      </c>
      <c r="U609" t="s">
        <v>24</v>
      </c>
      <c r="V609" t="s">
        <v>288</v>
      </c>
      <c r="W609">
        <f>IF(Table1[[#This Row],[WonBy]]="Wickets",Table1[[#This Row],[Margin]],0)</f>
        <v>0</v>
      </c>
    </row>
    <row r="610" spans="1:23" x14ac:dyDescent="0.25">
      <c r="A610">
        <v>598017</v>
      </c>
      <c r="B610" t="s">
        <v>204</v>
      </c>
      <c r="C610" s="1">
        <v>41380</v>
      </c>
      <c r="D610">
        <v>2013</v>
      </c>
      <c r="E610" t="s">
        <v>27</v>
      </c>
      <c r="F610" t="str">
        <f t="shared" si="54"/>
        <v>Royal Challengers Bangalore</v>
      </c>
      <c r="G610" t="s">
        <v>191</v>
      </c>
      <c r="H610" t="str">
        <f t="shared" si="55"/>
        <v>Delhi Capitals</v>
      </c>
      <c r="I610" t="s">
        <v>205</v>
      </c>
      <c r="J610" t="str">
        <f t="shared" si="56"/>
        <v>M.Chinnaswamy Stadium</v>
      </c>
      <c r="K610" t="s">
        <v>27</v>
      </c>
      <c r="L610" t="str">
        <f t="shared" si="57"/>
        <v>Royal Challengers Bangalore</v>
      </c>
      <c r="M610" t="s">
        <v>28</v>
      </c>
      <c r="N610" t="s">
        <v>134</v>
      </c>
      <c r="O610" t="s">
        <v>27</v>
      </c>
      <c r="P610" t="str">
        <f t="shared" si="58"/>
        <v>Royal Challengers Bangalore</v>
      </c>
      <c r="Q610" t="str">
        <f>IF(Table1[[#This Row],[TossWinner]]=Table1[[#This Row],[WinningTeam]],"Yes","No")</f>
        <v>Yes</v>
      </c>
      <c r="R610" t="s">
        <v>10</v>
      </c>
      <c r="S610" t="s">
        <v>24</v>
      </c>
      <c r="T610" t="str">
        <f t="shared" si="59"/>
        <v>Won By NA SuperOver</v>
      </c>
      <c r="U610" t="s">
        <v>24</v>
      </c>
      <c r="V610" t="s">
        <v>49</v>
      </c>
      <c r="W610">
        <f>IF(Table1[[#This Row],[WonBy]]="Wickets",Table1[[#This Row],[Margin]],0)</f>
        <v>0</v>
      </c>
    </row>
    <row r="611" spans="1:23" x14ac:dyDescent="0.25">
      <c r="A611">
        <v>598015</v>
      </c>
      <c r="B611" t="s">
        <v>132</v>
      </c>
      <c r="C611" s="1">
        <v>41379</v>
      </c>
      <c r="D611">
        <v>2013</v>
      </c>
      <c r="E611" t="s">
        <v>46</v>
      </c>
      <c r="F611" t="str">
        <f t="shared" si="54"/>
        <v>Chennai Super Kings</v>
      </c>
      <c r="G611" t="s">
        <v>272</v>
      </c>
      <c r="H611" t="str">
        <f t="shared" si="55"/>
        <v>Rising Pune Supergiants</v>
      </c>
      <c r="I611" t="s">
        <v>251</v>
      </c>
      <c r="J611" t="str">
        <f t="shared" si="56"/>
        <v>MA Chidambaram Stadium, Chepauk, Chennai</v>
      </c>
      <c r="K611" t="s">
        <v>272</v>
      </c>
      <c r="L611" t="str">
        <f t="shared" si="57"/>
        <v>Rising Pune Supergiants</v>
      </c>
      <c r="M611" t="s">
        <v>21</v>
      </c>
      <c r="N611" t="s">
        <v>22</v>
      </c>
      <c r="O611" t="s">
        <v>272</v>
      </c>
      <c r="P611" t="str">
        <f t="shared" si="58"/>
        <v>Pune Warriors</v>
      </c>
      <c r="Q611" t="str">
        <f>IF(Table1[[#This Row],[TossWinner]]=Table1[[#This Row],[WinningTeam]],"Yes","No")</f>
        <v>Yes</v>
      </c>
      <c r="R611" t="s">
        <v>34</v>
      </c>
      <c r="S611">
        <v>24</v>
      </c>
      <c r="T611" t="str">
        <f t="shared" si="59"/>
        <v>Won By 24 Runs</v>
      </c>
      <c r="U611" t="s">
        <v>24</v>
      </c>
      <c r="V611" t="s">
        <v>180</v>
      </c>
      <c r="W611">
        <f>IF(Table1[[#This Row],[WonBy]]="Wickets",Table1[[#This Row],[Margin]],0)</f>
        <v>0</v>
      </c>
    </row>
    <row r="612" spans="1:23" x14ac:dyDescent="0.25">
      <c r="A612">
        <v>598014</v>
      </c>
      <c r="B612" t="s">
        <v>175</v>
      </c>
      <c r="C612" s="1">
        <v>41378</v>
      </c>
      <c r="D612">
        <v>2013</v>
      </c>
      <c r="E612" t="s">
        <v>18</v>
      </c>
      <c r="F612" t="str">
        <f t="shared" si="54"/>
        <v>Rajasthan Royals</v>
      </c>
      <c r="G612" t="s">
        <v>147</v>
      </c>
      <c r="H612" t="str">
        <f t="shared" si="55"/>
        <v>Punjab Kings</v>
      </c>
      <c r="I612" t="s">
        <v>176</v>
      </c>
      <c r="J612" t="str">
        <f t="shared" si="56"/>
        <v>Sawai Mansingh Stadium</v>
      </c>
      <c r="K612" t="s">
        <v>18</v>
      </c>
      <c r="L612" t="str">
        <f t="shared" si="57"/>
        <v>Rajasthan Royals</v>
      </c>
      <c r="M612" t="s">
        <v>28</v>
      </c>
      <c r="N612" t="s">
        <v>22</v>
      </c>
      <c r="O612" t="s">
        <v>18</v>
      </c>
      <c r="P612" t="str">
        <f t="shared" si="58"/>
        <v>Rajasthan Royals</v>
      </c>
      <c r="Q612" t="str">
        <f>IF(Table1[[#This Row],[TossWinner]]=Table1[[#This Row],[WinningTeam]],"Yes","No")</f>
        <v>Yes</v>
      </c>
      <c r="R612" t="s">
        <v>23</v>
      </c>
      <c r="S612">
        <v>6</v>
      </c>
      <c r="T612" t="str">
        <f t="shared" si="59"/>
        <v>Won By 6 Wickets</v>
      </c>
      <c r="U612" t="s">
        <v>24</v>
      </c>
      <c r="V612" t="s">
        <v>261</v>
      </c>
      <c r="W612">
        <f>IF(Table1[[#This Row],[WonBy]]="Wickets",Table1[[#This Row],[Margin]],0)</f>
        <v>6</v>
      </c>
    </row>
    <row r="613" spans="1:23" x14ac:dyDescent="0.25">
      <c r="A613">
        <v>598013</v>
      </c>
      <c r="B613" t="s">
        <v>30</v>
      </c>
      <c r="C613" s="1">
        <v>41378</v>
      </c>
      <c r="D613">
        <v>2013</v>
      </c>
      <c r="E613" t="s">
        <v>51</v>
      </c>
      <c r="F613" t="str">
        <f t="shared" si="54"/>
        <v>Kolkata Knight Riders</v>
      </c>
      <c r="G613" t="s">
        <v>39</v>
      </c>
      <c r="H613" t="str">
        <f t="shared" si="55"/>
        <v>Sunrisers Hyderabad</v>
      </c>
      <c r="I613" t="s">
        <v>174</v>
      </c>
      <c r="J613" t="str">
        <f t="shared" si="56"/>
        <v>Eden Gardens, Kolkata</v>
      </c>
      <c r="K613" t="s">
        <v>51</v>
      </c>
      <c r="L613" t="str">
        <f t="shared" si="57"/>
        <v>Kolkata Knight Riders</v>
      </c>
      <c r="M613" t="s">
        <v>21</v>
      </c>
      <c r="N613" t="s">
        <v>22</v>
      </c>
      <c r="O613" t="s">
        <v>51</v>
      </c>
      <c r="P613" t="str">
        <f t="shared" si="58"/>
        <v>Kolkata Knight Riders</v>
      </c>
      <c r="Q613" t="str">
        <f>IF(Table1[[#This Row],[TossWinner]]=Table1[[#This Row],[WinningTeam]],"Yes","No")</f>
        <v>Yes</v>
      </c>
      <c r="R613" t="s">
        <v>34</v>
      </c>
      <c r="S613">
        <v>48</v>
      </c>
      <c r="T613" t="str">
        <f t="shared" si="59"/>
        <v>Won By 48 Runs</v>
      </c>
      <c r="U613" t="s">
        <v>24</v>
      </c>
      <c r="V613" t="s">
        <v>219</v>
      </c>
      <c r="W613">
        <f>IF(Table1[[#This Row],[WonBy]]="Wickets",Table1[[#This Row],[Margin]],0)</f>
        <v>0</v>
      </c>
    </row>
    <row r="614" spans="1:23" x14ac:dyDescent="0.25">
      <c r="A614">
        <v>598012</v>
      </c>
      <c r="B614" t="s">
        <v>132</v>
      </c>
      <c r="C614" s="1">
        <v>41377</v>
      </c>
      <c r="D614">
        <v>2013</v>
      </c>
      <c r="E614" t="s">
        <v>46</v>
      </c>
      <c r="F614" t="str">
        <f t="shared" si="54"/>
        <v>Chennai Super Kings</v>
      </c>
      <c r="G614" t="s">
        <v>27</v>
      </c>
      <c r="H614" t="str">
        <f t="shared" si="55"/>
        <v>Royal Challengers Bangalore</v>
      </c>
      <c r="I614" t="s">
        <v>251</v>
      </c>
      <c r="J614" t="str">
        <f t="shared" si="56"/>
        <v>MA Chidambaram Stadium, Chepauk, Chennai</v>
      </c>
      <c r="K614" t="s">
        <v>46</v>
      </c>
      <c r="L614" t="str">
        <f t="shared" si="57"/>
        <v>Chennai Super Kings</v>
      </c>
      <c r="M614" t="s">
        <v>28</v>
      </c>
      <c r="N614" t="s">
        <v>22</v>
      </c>
      <c r="O614" t="s">
        <v>46</v>
      </c>
      <c r="P614" t="str">
        <f t="shared" si="58"/>
        <v>Chennai Super Kings</v>
      </c>
      <c r="Q614" t="str">
        <f>IF(Table1[[#This Row],[TossWinner]]=Table1[[#This Row],[WinningTeam]],"Yes","No")</f>
        <v>Yes</v>
      </c>
      <c r="R614" t="s">
        <v>23</v>
      </c>
      <c r="S614">
        <v>4</v>
      </c>
      <c r="T614" t="str">
        <f t="shared" si="59"/>
        <v>Won By 4 Wickets</v>
      </c>
      <c r="U614" t="s">
        <v>24</v>
      </c>
      <c r="V614" t="s">
        <v>120</v>
      </c>
      <c r="W614">
        <f>IF(Table1[[#This Row],[WonBy]]="Wickets",Table1[[#This Row],[Margin]],0)</f>
        <v>4</v>
      </c>
    </row>
    <row r="615" spans="1:23" x14ac:dyDescent="0.25">
      <c r="A615">
        <v>598011</v>
      </c>
      <c r="B615" t="s">
        <v>38</v>
      </c>
      <c r="C615" s="1">
        <v>41377</v>
      </c>
      <c r="D615">
        <v>2013</v>
      </c>
      <c r="E615" t="s">
        <v>44</v>
      </c>
      <c r="F615" t="str">
        <f t="shared" si="54"/>
        <v>Mumbai Indians</v>
      </c>
      <c r="G615" t="s">
        <v>272</v>
      </c>
      <c r="H615" t="str">
        <f t="shared" si="55"/>
        <v>Rising Pune Supergiants</v>
      </c>
      <c r="I615" t="s">
        <v>167</v>
      </c>
      <c r="J615" t="str">
        <f t="shared" si="56"/>
        <v>Wankhede Stadium, Mumbai</v>
      </c>
      <c r="K615" t="s">
        <v>44</v>
      </c>
      <c r="L615" t="str">
        <f t="shared" si="57"/>
        <v>Mumbai Indians</v>
      </c>
      <c r="M615" t="s">
        <v>21</v>
      </c>
      <c r="N615" t="s">
        <v>22</v>
      </c>
      <c r="O615" t="s">
        <v>44</v>
      </c>
      <c r="P615" t="str">
        <f t="shared" si="58"/>
        <v>Mumbai Indians</v>
      </c>
      <c r="Q615" t="str">
        <f>IF(Table1[[#This Row],[TossWinner]]=Table1[[#This Row],[WinningTeam]],"Yes","No")</f>
        <v>Yes</v>
      </c>
      <c r="R615" t="s">
        <v>34</v>
      </c>
      <c r="S615">
        <v>41</v>
      </c>
      <c r="T615" t="str">
        <f t="shared" si="59"/>
        <v>Won By 41 Runs</v>
      </c>
      <c r="U615" t="s">
        <v>24</v>
      </c>
      <c r="V615" t="s">
        <v>156</v>
      </c>
      <c r="W615">
        <f>IF(Table1[[#This Row],[WonBy]]="Wickets",Table1[[#This Row],[Margin]],0)</f>
        <v>0</v>
      </c>
    </row>
    <row r="616" spans="1:23" x14ac:dyDescent="0.25">
      <c r="A616">
        <v>598010</v>
      </c>
      <c r="B616" t="s">
        <v>127</v>
      </c>
      <c r="C616" s="1">
        <v>41376</v>
      </c>
      <c r="D616">
        <v>2013</v>
      </c>
      <c r="E616" t="s">
        <v>191</v>
      </c>
      <c r="F616" t="str">
        <f t="shared" si="54"/>
        <v>Delhi Capitals</v>
      </c>
      <c r="G616" t="s">
        <v>39</v>
      </c>
      <c r="H616" t="str">
        <f t="shared" si="55"/>
        <v>Sunrisers Hyderabad</v>
      </c>
      <c r="I616" t="s">
        <v>208</v>
      </c>
      <c r="J616" t="str">
        <f t="shared" si="56"/>
        <v>Feroz Shah Kotla</v>
      </c>
      <c r="K616" t="s">
        <v>191</v>
      </c>
      <c r="L616" t="str">
        <f t="shared" si="57"/>
        <v>Delhi Capitals</v>
      </c>
      <c r="M616" t="s">
        <v>21</v>
      </c>
      <c r="N616" t="s">
        <v>22</v>
      </c>
      <c r="O616" t="s">
        <v>39</v>
      </c>
      <c r="P616" t="str">
        <f t="shared" si="58"/>
        <v>Sunrisers Hyderabad</v>
      </c>
      <c r="Q616" t="str">
        <f>IF(Table1[[#This Row],[TossWinner]]=Table1[[#This Row],[WinningTeam]],"Yes","No")</f>
        <v>No</v>
      </c>
      <c r="R616" t="s">
        <v>23</v>
      </c>
      <c r="S616">
        <v>3</v>
      </c>
      <c r="T616" t="str">
        <f t="shared" si="59"/>
        <v>Won By 3 Wickets</v>
      </c>
      <c r="U616" t="s">
        <v>24</v>
      </c>
      <c r="V616" t="s">
        <v>137</v>
      </c>
      <c r="W616">
        <f>IF(Table1[[#This Row],[WonBy]]="Wickets",Table1[[#This Row],[Margin]],0)</f>
        <v>3</v>
      </c>
    </row>
    <row r="617" spans="1:23" x14ac:dyDescent="0.25">
      <c r="A617">
        <v>598009</v>
      </c>
      <c r="B617" t="s">
        <v>58</v>
      </c>
      <c r="C617" s="1">
        <v>41375</v>
      </c>
      <c r="D617">
        <v>2013</v>
      </c>
      <c r="E617" t="s">
        <v>272</v>
      </c>
      <c r="F617" t="str">
        <f t="shared" si="54"/>
        <v>Rising Pune Supergiants</v>
      </c>
      <c r="G617" t="s">
        <v>18</v>
      </c>
      <c r="H617" t="str">
        <f t="shared" si="55"/>
        <v>Rajasthan Royals</v>
      </c>
      <c r="I617" t="s">
        <v>273</v>
      </c>
      <c r="J617" t="str">
        <f t="shared" si="56"/>
        <v>Subrata Roy Sahara Stadium</v>
      </c>
      <c r="K617" t="s">
        <v>18</v>
      </c>
      <c r="L617" t="str">
        <f t="shared" si="57"/>
        <v>Rajasthan Royals</v>
      </c>
      <c r="M617" t="s">
        <v>21</v>
      </c>
      <c r="N617" t="s">
        <v>22</v>
      </c>
      <c r="O617" t="s">
        <v>272</v>
      </c>
      <c r="P617" t="str">
        <f t="shared" si="58"/>
        <v>Pune Warriors</v>
      </c>
      <c r="Q617" t="str">
        <f>IF(Table1[[#This Row],[TossWinner]]=Table1[[#This Row],[WinningTeam]],"Yes","No")</f>
        <v>No</v>
      </c>
      <c r="R617" t="s">
        <v>23</v>
      </c>
      <c r="S617">
        <v>7</v>
      </c>
      <c r="T617" t="str">
        <f t="shared" si="59"/>
        <v>Won By 7 Wickets</v>
      </c>
      <c r="U617" t="s">
        <v>24</v>
      </c>
      <c r="V617" t="s">
        <v>244</v>
      </c>
      <c r="W617">
        <f>IF(Table1[[#This Row],[WonBy]]="Wickets",Table1[[#This Row],[Margin]],0)</f>
        <v>7</v>
      </c>
    </row>
    <row r="618" spans="1:23" x14ac:dyDescent="0.25">
      <c r="A618">
        <v>598008</v>
      </c>
      <c r="B618" t="s">
        <v>204</v>
      </c>
      <c r="C618" s="1">
        <v>41375</v>
      </c>
      <c r="D618">
        <v>2013</v>
      </c>
      <c r="E618" t="s">
        <v>27</v>
      </c>
      <c r="F618" t="str">
        <f t="shared" si="54"/>
        <v>Royal Challengers Bangalore</v>
      </c>
      <c r="G618" t="s">
        <v>51</v>
      </c>
      <c r="H618" t="str">
        <f t="shared" si="55"/>
        <v>Kolkata Knight Riders</v>
      </c>
      <c r="I618" t="s">
        <v>205</v>
      </c>
      <c r="J618" t="str">
        <f t="shared" si="56"/>
        <v>M.Chinnaswamy Stadium</v>
      </c>
      <c r="K618" t="s">
        <v>27</v>
      </c>
      <c r="L618" t="str">
        <f t="shared" si="57"/>
        <v>Royal Challengers Bangalore</v>
      </c>
      <c r="M618" t="s">
        <v>28</v>
      </c>
      <c r="N618" t="s">
        <v>22</v>
      </c>
      <c r="O618" t="s">
        <v>27</v>
      </c>
      <c r="P618" t="str">
        <f t="shared" si="58"/>
        <v>Royal Challengers Bangalore</v>
      </c>
      <c r="Q618" t="str">
        <f>IF(Table1[[#This Row],[TossWinner]]=Table1[[#This Row],[WinningTeam]],"Yes","No")</f>
        <v>Yes</v>
      </c>
      <c r="R618" t="s">
        <v>23</v>
      </c>
      <c r="S618">
        <v>8</v>
      </c>
      <c r="T618" t="str">
        <f t="shared" si="59"/>
        <v>Won By 8 Wickets</v>
      </c>
      <c r="U618" t="s">
        <v>24</v>
      </c>
      <c r="V618" t="s">
        <v>150</v>
      </c>
      <c r="W618">
        <f>IF(Table1[[#This Row],[WonBy]]="Wickets",Table1[[#This Row],[Margin]],0)</f>
        <v>8</v>
      </c>
    </row>
    <row r="619" spans="1:23" x14ac:dyDescent="0.25">
      <c r="A619">
        <v>598007</v>
      </c>
      <c r="B619" t="s">
        <v>165</v>
      </c>
      <c r="C619" s="1">
        <v>41374</v>
      </c>
      <c r="D619">
        <v>2013</v>
      </c>
      <c r="E619" t="s">
        <v>147</v>
      </c>
      <c r="F619" t="str">
        <f t="shared" si="54"/>
        <v>Punjab Kings</v>
      </c>
      <c r="G619" t="s">
        <v>46</v>
      </c>
      <c r="H619" t="str">
        <f t="shared" si="55"/>
        <v>Chennai Super Kings</v>
      </c>
      <c r="I619" t="s">
        <v>248</v>
      </c>
      <c r="J619" t="str">
        <f t="shared" si="56"/>
        <v>Punjab Cricket Association IS Bindra Stadium, Mohali</v>
      </c>
      <c r="K619" t="s">
        <v>46</v>
      </c>
      <c r="L619" t="str">
        <f t="shared" si="57"/>
        <v>Chennai Super Kings</v>
      </c>
      <c r="M619" t="s">
        <v>28</v>
      </c>
      <c r="N619" t="s">
        <v>22</v>
      </c>
      <c r="O619" t="s">
        <v>46</v>
      </c>
      <c r="P619" t="str">
        <f t="shared" si="58"/>
        <v>Chennai Super Kings</v>
      </c>
      <c r="Q619" t="str">
        <f>IF(Table1[[#This Row],[TossWinner]]=Table1[[#This Row],[WinningTeam]],"Yes","No")</f>
        <v>Yes</v>
      </c>
      <c r="R619" t="s">
        <v>23</v>
      </c>
      <c r="S619">
        <v>10</v>
      </c>
      <c r="T619" t="str">
        <f t="shared" si="59"/>
        <v>Won By 10 Wickets</v>
      </c>
      <c r="U619" t="s">
        <v>24</v>
      </c>
      <c r="V619" t="s">
        <v>264</v>
      </c>
      <c r="W619">
        <f>IF(Table1[[#This Row],[WonBy]]="Wickets",Table1[[#This Row],[Margin]],0)</f>
        <v>10</v>
      </c>
    </row>
    <row r="620" spans="1:23" x14ac:dyDescent="0.25">
      <c r="A620">
        <v>598048</v>
      </c>
      <c r="B620" t="s">
        <v>204</v>
      </c>
      <c r="C620" s="1">
        <v>41373</v>
      </c>
      <c r="D620">
        <v>2013</v>
      </c>
      <c r="E620" t="s">
        <v>27</v>
      </c>
      <c r="F620" t="str">
        <f t="shared" si="54"/>
        <v>Royal Challengers Bangalore</v>
      </c>
      <c r="G620" t="s">
        <v>39</v>
      </c>
      <c r="H620" t="str">
        <f t="shared" si="55"/>
        <v>Sunrisers Hyderabad</v>
      </c>
      <c r="I620" t="s">
        <v>205</v>
      </c>
      <c r="J620" t="str">
        <f t="shared" si="56"/>
        <v>M.Chinnaswamy Stadium</v>
      </c>
      <c r="K620" t="s">
        <v>39</v>
      </c>
      <c r="L620" t="str">
        <f t="shared" si="57"/>
        <v>Sunrisers Hyderabad</v>
      </c>
      <c r="M620" t="s">
        <v>21</v>
      </c>
      <c r="N620" t="s">
        <v>22</v>
      </c>
      <c r="O620" t="s">
        <v>27</v>
      </c>
      <c r="P620" t="str">
        <f t="shared" si="58"/>
        <v>Royal Challengers Bangalore</v>
      </c>
      <c r="Q620" t="str">
        <f>IF(Table1[[#This Row],[TossWinner]]=Table1[[#This Row],[WinningTeam]],"Yes","No")</f>
        <v>No</v>
      </c>
      <c r="R620" t="s">
        <v>23</v>
      </c>
      <c r="S620">
        <v>7</v>
      </c>
      <c r="T620" t="str">
        <f t="shared" si="59"/>
        <v>Won By 7 Wickets</v>
      </c>
      <c r="U620" t="s">
        <v>24</v>
      </c>
      <c r="V620" t="s">
        <v>49</v>
      </c>
      <c r="W620">
        <f>IF(Table1[[#This Row],[WonBy]]="Wickets",Table1[[#This Row],[Margin]],0)</f>
        <v>7</v>
      </c>
    </row>
    <row r="621" spans="1:23" x14ac:dyDescent="0.25">
      <c r="A621">
        <v>598006</v>
      </c>
      <c r="B621" t="s">
        <v>38</v>
      </c>
      <c r="C621" s="1">
        <v>41373</v>
      </c>
      <c r="D621">
        <v>2013</v>
      </c>
      <c r="E621" t="s">
        <v>44</v>
      </c>
      <c r="F621" t="str">
        <f t="shared" si="54"/>
        <v>Mumbai Indians</v>
      </c>
      <c r="G621" t="s">
        <v>191</v>
      </c>
      <c r="H621" t="str">
        <f t="shared" si="55"/>
        <v>Delhi Capitals</v>
      </c>
      <c r="I621" t="s">
        <v>167</v>
      </c>
      <c r="J621" t="str">
        <f t="shared" si="56"/>
        <v>Wankhede Stadium, Mumbai</v>
      </c>
      <c r="K621" t="s">
        <v>44</v>
      </c>
      <c r="L621" t="str">
        <f t="shared" si="57"/>
        <v>Mumbai Indians</v>
      </c>
      <c r="M621" t="s">
        <v>21</v>
      </c>
      <c r="N621" t="s">
        <v>22</v>
      </c>
      <c r="O621" t="s">
        <v>44</v>
      </c>
      <c r="P621" t="str">
        <f t="shared" si="58"/>
        <v>Mumbai Indians</v>
      </c>
      <c r="Q621" t="str">
        <f>IF(Table1[[#This Row],[TossWinner]]=Table1[[#This Row],[WinningTeam]],"Yes","No")</f>
        <v>Yes</v>
      </c>
      <c r="R621" t="s">
        <v>34</v>
      </c>
      <c r="S621">
        <v>44</v>
      </c>
      <c r="T621" t="str">
        <f t="shared" si="59"/>
        <v>Won By 44 Runs</v>
      </c>
      <c r="U621" t="s">
        <v>24</v>
      </c>
      <c r="V621" t="s">
        <v>89</v>
      </c>
      <c r="W621">
        <f>IF(Table1[[#This Row],[WonBy]]="Wickets",Table1[[#This Row],[Margin]],0)</f>
        <v>0</v>
      </c>
    </row>
    <row r="622" spans="1:23" x14ac:dyDescent="0.25">
      <c r="A622">
        <v>598005</v>
      </c>
      <c r="B622" t="s">
        <v>175</v>
      </c>
      <c r="C622" s="1">
        <v>41372</v>
      </c>
      <c r="D622">
        <v>2013</v>
      </c>
      <c r="E622" t="s">
        <v>18</v>
      </c>
      <c r="F622" t="str">
        <f t="shared" si="54"/>
        <v>Rajasthan Royals</v>
      </c>
      <c r="G622" t="s">
        <v>51</v>
      </c>
      <c r="H622" t="str">
        <f t="shared" si="55"/>
        <v>Kolkata Knight Riders</v>
      </c>
      <c r="I622" t="s">
        <v>176</v>
      </c>
      <c r="J622" t="str">
        <f t="shared" si="56"/>
        <v>Sawai Mansingh Stadium</v>
      </c>
      <c r="K622" t="s">
        <v>51</v>
      </c>
      <c r="L622" t="str">
        <f t="shared" si="57"/>
        <v>Kolkata Knight Riders</v>
      </c>
      <c r="M622" t="s">
        <v>28</v>
      </c>
      <c r="N622" t="s">
        <v>22</v>
      </c>
      <c r="O622" t="s">
        <v>18</v>
      </c>
      <c r="P622" t="str">
        <f t="shared" si="58"/>
        <v>Rajasthan Royals</v>
      </c>
      <c r="Q622" t="str">
        <f>IF(Table1[[#This Row],[TossWinner]]=Table1[[#This Row],[WinningTeam]],"Yes","No")</f>
        <v>No</v>
      </c>
      <c r="R622" t="s">
        <v>34</v>
      </c>
      <c r="S622">
        <v>19</v>
      </c>
      <c r="T622" t="str">
        <f t="shared" si="59"/>
        <v>Won By 19 Runs</v>
      </c>
      <c r="U622" t="s">
        <v>24</v>
      </c>
      <c r="V622" t="s">
        <v>289</v>
      </c>
      <c r="W622">
        <f>IF(Table1[[#This Row],[WonBy]]="Wickets",Table1[[#This Row],[Margin]],0)</f>
        <v>0</v>
      </c>
    </row>
    <row r="623" spans="1:23" x14ac:dyDescent="0.25">
      <c r="A623">
        <v>598004</v>
      </c>
      <c r="B623" t="s">
        <v>158</v>
      </c>
      <c r="C623" s="1">
        <v>41371</v>
      </c>
      <c r="D623">
        <v>2013</v>
      </c>
      <c r="E623" t="s">
        <v>39</v>
      </c>
      <c r="F623" t="str">
        <f t="shared" si="54"/>
        <v>Sunrisers Hyderabad</v>
      </c>
      <c r="G623" t="s">
        <v>27</v>
      </c>
      <c r="H623" t="str">
        <f t="shared" si="55"/>
        <v>Royal Challengers Bangalore</v>
      </c>
      <c r="I623" t="s">
        <v>203</v>
      </c>
      <c r="J623" t="str">
        <f t="shared" si="56"/>
        <v>Rajiv Gandhi International Stadium, Uppal</v>
      </c>
      <c r="K623" t="s">
        <v>27</v>
      </c>
      <c r="L623" t="str">
        <f t="shared" si="57"/>
        <v>Royal Challengers Bangalore</v>
      </c>
      <c r="M623" t="s">
        <v>21</v>
      </c>
      <c r="N623" t="s">
        <v>134</v>
      </c>
      <c r="O623" t="s">
        <v>39</v>
      </c>
      <c r="P623" t="str">
        <f t="shared" si="58"/>
        <v>Sunrisers Hyderabad</v>
      </c>
      <c r="Q623" t="str">
        <f>IF(Table1[[#This Row],[TossWinner]]=Table1[[#This Row],[WinningTeam]],"Yes","No")</f>
        <v>No</v>
      </c>
      <c r="R623" t="s">
        <v>10</v>
      </c>
      <c r="S623" t="s">
        <v>24</v>
      </c>
      <c r="T623" t="str">
        <f t="shared" si="59"/>
        <v>Won By NA SuperOver</v>
      </c>
      <c r="U623" t="s">
        <v>24</v>
      </c>
      <c r="V623" t="s">
        <v>287</v>
      </c>
      <c r="W623">
        <f>IF(Table1[[#This Row],[WonBy]]="Wickets",Table1[[#This Row],[Margin]],0)</f>
        <v>0</v>
      </c>
    </row>
    <row r="624" spans="1:23" x14ac:dyDescent="0.25">
      <c r="A624">
        <v>598003</v>
      </c>
      <c r="B624" t="s">
        <v>58</v>
      </c>
      <c r="C624" s="1">
        <v>41371</v>
      </c>
      <c r="D624">
        <v>2013</v>
      </c>
      <c r="E624" t="s">
        <v>272</v>
      </c>
      <c r="F624" t="str">
        <f t="shared" si="54"/>
        <v>Rising Pune Supergiants</v>
      </c>
      <c r="G624" t="s">
        <v>147</v>
      </c>
      <c r="H624" t="str">
        <f t="shared" si="55"/>
        <v>Punjab Kings</v>
      </c>
      <c r="I624" t="s">
        <v>273</v>
      </c>
      <c r="J624" t="str">
        <f t="shared" si="56"/>
        <v>Subrata Roy Sahara Stadium</v>
      </c>
      <c r="K624" t="s">
        <v>272</v>
      </c>
      <c r="L624" t="str">
        <f t="shared" si="57"/>
        <v>Rising Pune Supergiants</v>
      </c>
      <c r="M624" t="s">
        <v>21</v>
      </c>
      <c r="N624" t="s">
        <v>22</v>
      </c>
      <c r="O624" t="s">
        <v>147</v>
      </c>
      <c r="P624" t="str">
        <f t="shared" si="58"/>
        <v>Kings XI Punjab</v>
      </c>
      <c r="Q624" t="str">
        <f>IF(Table1[[#This Row],[TossWinner]]=Table1[[#This Row],[WinningTeam]],"Yes","No")</f>
        <v>No</v>
      </c>
      <c r="R624" t="s">
        <v>23</v>
      </c>
      <c r="S624">
        <v>8</v>
      </c>
      <c r="T624" t="str">
        <f t="shared" si="59"/>
        <v>Won By 8 Wickets</v>
      </c>
      <c r="U624" t="s">
        <v>24</v>
      </c>
      <c r="V624" t="s">
        <v>243</v>
      </c>
      <c r="W624">
        <f>IF(Table1[[#This Row],[WonBy]]="Wickets",Table1[[#This Row],[Margin]],0)</f>
        <v>8</v>
      </c>
    </row>
    <row r="625" spans="1:23" x14ac:dyDescent="0.25">
      <c r="A625">
        <v>598002</v>
      </c>
      <c r="B625" t="s">
        <v>132</v>
      </c>
      <c r="C625" s="1">
        <v>41370</v>
      </c>
      <c r="D625">
        <v>2013</v>
      </c>
      <c r="E625" t="s">
        <v>46</v>
      </c>
      <c r="F625" t="str">
        <f t="shared" si="54"/>
        <v>Chennai Super Kings</v>
      </c>
      <c r="G625" t="s">
        <v>44</v>
      </c>
      <c r="H625" t="str">
        <f t="shared" si="55"/>
        <v>Mumbai Indians</v>
      </c>
      <c r="I625" t="s">
        <v>251</v>
      </c>
      <c r="J625" t="str">
        <f t="shared" si="56"/>
        <v>MA Chidambaram Stadium, Chepauk, Chennai</v>
      </c>
      <c r="K625" t="s">
        <v>44</v>
      </c>
      <c r="L625" t="str">
        <f t="shared" si="57"/>
        <v>Mumbai Indians</v>
      </c>
      <c r="M625" t="s">
        <v>21</v>
      </c>
      <c r="N625" t="s">
        <v>22</v>
      </c>
      <c r="O625" t="s">
        <v>44</v>
      </c>
      <c r="P625" t="str">
        <f t="shared" si="58"/>
        <v>Mumbai Indians</v>
      </c>
      <c r="Q625" t="str">
        <f>IF(Table1[[#This Row],[TossWinner]]=Table1[[#This Row],[WinningTeam]],"Yes","No")</f>
        <v>Yes</v>
      </c>
      <c r="R625" t="s">
        <v>34</v>
      </c>
      <c r="S625">
        <v>9</v>
      </c>
      <c r="T625" t="str">
        <f t="shared" si="59"/>
        <v>Won By 9 Runs</v>
      </c>
      <c r="U625" t="s">
        <v>24</v>
      </c>
      <c r="V625" t="s">
        <v>118</v>
      </c>
      <c r="W625">
        <f>IF(Table1[[#This Row],[WonBy]]="Wickets",Table1[[#This Row],[Margin]],0)</f>
        <v>0</v>
      </c>
    </row>
    <row r="626" spans="1:23" x14ac:dyDescent="0.25">
      <c r="A626">
        <v>598001</v>
      </c>
      <c r="B626" t="s">
        <v>127</v>
      </c>
      <c r="C626" s="1">
        <v>41370</v>
      </c>
      <c r="D626">
        <v>2013</v>
      </c>
      <c r="E626" t="s">
        <v>191</v>
      </c>
      <c r="F626" t="str">
        <f t="shared" si="54"/>
        <v>Delhi Capitals</v>
      </c>
      <c r="G626" t="s">
        <v>18</v>
      </c>
      <c r="H626" t="str">
        <f t="shared" si="55"/>
        <v>Rajasthan Royals</v>
      </c>
      <c r="I626" t="s">
        <v>208</v>
      </c>
      <c r="J626" t="str">
        <f t="shared" si="56"/>
        <v>Feroz Shah Kotla</v>
      </c>
      <c r="K626" t="s">
        <v>18</v>
      </c>
      <c r="L626" t="str">
        <f t="shared" si="57"/>
        <v>Rajasthan Royals</v>
      </c>
      <c r="M626" t="s">
        <v>21</v>
      </c>
      <c r="N626" t="s">
        <v>22</v>
      </c>
      <c r="O626" t="s">
        <v>18</v>
      </c>
      <c r="P626" t="str">
        <f t="shared" si="58"/>
        <v>Rajasthan Royals</v>
      </c>
      <c r="Q626" t="str">
        <f>IF(Table1[[#This Row],[TossWinner]]=Table1[[#This Row],[WinningTeam]],"Yes","No")</f>
        <v>Yes</v>
      </c>
      <c r="R626" t="s">
        <v>34</v>
      </c>
      <c r="S626">
        <v>5</v>
      </c>
      <c r="T626" t="str">
        <f t="shared" si="59"/>
        <v>Won By 5 Runs</v>
      </c>
      <c r="U626" t="s">
        <v>24</v>
      </c>
      <c r="V626" t="s">
        <v>290</v>
      </c>
      <c r="W626">
        <f>IF(Table1[[#This Row],[WonBy]]="Wickets",Table1[[#This Row],[Margin]],0)</f>
        <v>0</v>
      </c>
    </row>
    <row r="627" spans="1:23" x14ac:dyDescent="0.25">
      <c r="A627">
        <v>598000</v>
      </c>
      <c r="B627" t="s">
        <v>158</v>
      </c>
      <c r="C627" s="1">
        <v>41369</v>
      </c>
      <c r="D627">
        <v>2013</v>
      </c>
      <c r="E627" t="s">
        <v>39</v>
      </c>
      <c r="F627" t="str">
        <f t="shared" si="54"/>
        <v>Sunrisers Hyderabad</v>
      </c>
      <c r="G627" t="s">
        <v>272</v>
      </c>
      <c r="H627" t="str">
        <f t="shared" si="55"/>
        <v>Rising Pune Supergiants</v>
      </c>
      <c r="I627" t="s">
        <v>203</v>
      </c>
      <c r="J627" t="str">
        <f t="shared" si="56"/>
        <v>Rajiv Gandhi International Stadium, Uppal</v>
      </c>
      <c r="K627" t="s">
        <v>272</v>
      </c>
      <c r="L627" t="str">
        <f t="shared" si="57"/>
        <v>Rising Pune Supergiants</v>
      </c>
      <c r="M627" t="s">
        <v>28</v>
      </c>
      <c r="N627" t="s">
        <v>22</v>
      </c>
      <c r="O627" t="s">
        <v>39</v>
      </c>
      <c r="P627" t="str">
        <f t="shared" si="58"/>
        <v>Sunrisers Hyderabad</v>
      </c>
      <c r="Q627" t="str">
        <f>IF(Table1[[#This Row],[TossWinner]]=Table1[[#This Row],[WinningTeam]],"Yes","No")</f>
        <v>No</v>
      </c>
      <c r="R627" t="s">
        <v>34</v>
      </c>
      <c r="S627">
        <v>22</v>
      </c>
      <c r="T627" t="str">
        <f t="shared" si="59"/>
        <v>Won By 22 Runs</v>
      </c>
      <c r="U627" t="s">
        <v>24</v>
      </c>
      <c r="V627" t="s">
        <v>137</v>
      </c>
      <c r="W627">
        <f>IF(Table1[[#This Row],[WonBy]]="Wickets",Table1[[#This Row],[Margin]],0)</f>
        <v>0</v>
      </c>
    </row>
    <row r="628" spans="1:23" x14ac:dyDescent="0.25">
      <c r="A628">
        <v>597999</v>
      </c>
      <c r="B628" t="s">
        <v>204</v>
      </c>
      <c r="C628" s="1">
        <v>41368</v>
      </c>
      <c r="D628">
        <v>2013</v>
      </c>
      <c r="E628" t="s">
        <v>27</v>
      </c>
      <c r="F628" t="str">
        <f t="shared" si="54"/>
        <v>Royal Challengers Bangalore</v>
      </c>
      <c r="G628" t="s">
        <v>44</v>
      </c>
      <c r="H628" t="str">
        <f t="shared" si="55"/>
        <v>Mumbai Indians</v>
      </c>
      <c r="I628" t="s">
        <v>205</v>
      </c>
      <c r="J628" t="str">
        <f t="shared" si="56"/>
        <v>M.Chinnaswamy Stadium</v>
      </c>
      <c r="K628" t="s">
        <v>44</v>
      </c>
      <c r="L628" t="str">
        <f t="shared" si="57"/>
        <v>Mumbai Indians</v>
      </c>
      <c r="M628" t="s">
        <v>28</v>
      </c>
      <c r="N628" t="s">
        <v>22</v>
      </c>
      <c r="O628" t="s">
        <v>27</v>
      </c>
      <c r="P628" t="str">
        <f t="shared" si="58"/>
        <v>Royal Challengers Bangalore</v>
      </c>
      <c r="Q628" t="str">
        <f>IF(Table1[[#This Row],[TossWinner]]=Table1[[#This Row],[WinningTeam]],"Yes","No")</f>
        <v>No</v>
      </c>
      <c r="R628" t="s">
        <v>34</v>
      </c>
      <c r="S628">
        <v>2</v>
      </c>
      <c r="T628" t="str">
        <f t="shared" si="59"/>
        <v>Won By 2 Runs</v>
      </c>
      <c r="U628" t="s">
        <v>24</v>
      </c>
      <c r="V628" t="s">
        <v>150</v>
      </c>
      <c r="W628">
        <f>IF(Table1[[#This Row],[WonBy]]="Wickets",Table1[[#This Row],[Margin]],0)</f>
        <v>0</v>
      </c>
    </row>
    <row r="629" spans="1:23" x14ac:dyDescent="0.25">
      <c r="A629">
        <v>597998</v>
      </c>
      <c r="B629" t="s">
        <v>30</v>
      </c>
      <c r="C629" s="1">
        <v>41367</v>
      </c>
      <c r="D629">
        <v>2013</v>
      </c>
      <c r="E629" t="s">
        <v>51</v>
      </c>
      <c r="F629" t="str">
        <f t="shared" si="54"/>
        <v>Kolkata Knight Riders</v>
      </c>
      <c r="G629" t="s">
        <v>191</v>
      </c>
      <c r="H629" t="str">
        <f t="shared" si="55"/>
        <v>Delhi Capitals</v>
      </c>
      <c r="I629" t="s">
        <v>174</v>
      </c>
      <c r="J629" t="str">
        <f t="shared" si="56"/>
        <v>Eden Gardens, Kolkata</v>
      </c>
      <c r="K629" t="s">
        <v>51</v>
      </c>
      <c r="L629" t="str">
        <f t="shared" si="57"/>
        <v>Kolkata Knight Riders</v>
      </c>
      <c r="M629" t="s">
        <v>28</v>
      </c>
      <c r="N629" t="s">
        <v>22</v>
      </c>
      <c r="O629" t="s">
        <v>51</v>
      </c>
      <c r="P629" t="str">
        <f t="shared" si="58"/>
        <v>Kolkata Knight Riders</v>
      </c>
      <c r="Q629" t="str">
        <f>IF(Table1[[#This Row],[TossWinner]]=Table1[[#This Row],[WinningTeam]],"Yes","No")</f>
        <v>Yes</v>
      </c>
      <c r="R629" t="s">
        <v>23</v>
      </c>
      <c r="S629">
        <v>6</v>
      </c>
      <c r="T629" t="str">
        <f t="shared" si="59"/>
        <v>Won By 6 Wickets</v>
      </c>
      <c r="U629" t="s">
        <v>24</v>
      </c>
      <c r="V629" t="s">
        <v>108</v>
      </c>
      <c r="W629">
        <f>IF(Table1[[#This Row],[WonBy]]="Wickets",Table1[[#This Row],[Margin]],0)</f>
        <v>6</v>
      </c>
    </row>
    <row r="630" spans="1:23" x14ac:dyDescent="0.25">
      <c r="A630">
        <v>548381</v>
      </c>
      <c r="B630" t="s">
        <v>132</v>
      </c>
      <c r="C630" s="1">
        <v>41056</v>
      </c>
      <c r="D630">
        <v>2012</v>
      </c>
      <c r="E630" t="s">
        <v>51</v>
      </c>
      <c r="F630" t="str">
        <f t="shared" si="54"/>
        <v>Kolkata Knight Riders</v>
      </c>
      <c r="G630" t="s">
        <v>46</v>
      </c>
      <c r="H630" t="str">
        <f t="shared" si="55"/>
        <v>Chennai Super Kings</v>
      </c>
      <c r="I630" t="s">
        <v>251</v>
      </c>
      <c r="J630" t="str">
        <f t="shared" si="56"/>
        <v>MA Chidambaram Stadium, Chepauk, Chennai</v>
      </c>
      <c r="K630" t="s">
        <v>46</v>
      </c>
      <c r="L630" t="str">
        <f t="shared" si="57"/>
        <v>Chennai Super Kings</v>
      </c>
      <c r="M630" t="s">
        <v>21</v>
      </c>
      <c r="N630" t="s">
        <v>22</v>
      </c>
      <c r="O630" t="s">
        <v>51</v>
      </c>
      <c r="P630" t="str">
        <f t="shared" si="58"/>
        <v>Kolkata Knight Riders</v>
      </c>
      <c r="Q630" t="str">
        <f>IF(Table1[[#This Row],[TossWinner]]=Table1[[#This Row],[WinningTeam]],"Yes","No")</f>
        <v>No</v>
      </c>
      <c r="R630" t="s">
        <v>23</v>
      </c>
      <c r="S630">
        <v>5</v>
      </c>
      <c r="T630" t="str">
        <f t="shared" si="59"/>
        <v>Won By 5 Wickets</v>
      </c>
      <c r="U630" t="s">
        <v>24</v>
      </c>
      <c r="V630" t="s">
        <v>291</v>
      </c>
      <c r="W630">
        <f>IF(Table1[[#This Row],[WonBy]]="Wickets",Table1[[#This Row],[Margin]],0)</f>
        <v>5</v>
      </c>
    </row>
    <row r="631" spans="1:23" x14ac:dyDescent="0.25">
      <c r="A631">
        <v>548380</v>
      </c>
      <c r="B631" t="s">
        <v>132</v>
      </c>
      <c r="C631" s="1">
        <v>41054</v>
      </c>
      <c r="D631">
        <v>2012</v>
      </c>
      <c r="E631" t="s">
        <v>191</v>
      </c>
      <c r="F631" t="str">
        <f t="shared" si="54"/>
        <v>Delhi Capitals</v>
      </c>
      <c r="G631" t="s">
        <v>46</v>
      </c>
      <c r="H631" t="str">
        <f t="shared" si="55"/>
        <v>Chennai Super Kings</v>
      </c>
      <c r="I631" t="s">
        <v>251</v>
      </c>
      <c r="J631" t="str">
        <f t="shared" si="56"/>
        <v>MA Chidambaram Stadium, Chepauk, Chennai</v>
      </c>
      <c r="K631" t="s">
        <v>191</v>
      </c>
      <c r="L631" t="str">
        <f t="shared" si="57"/>
        <v>Delhi Capitals</v>
      </c>
      <c r="M631" t="s">
        <v>28</v>
      </c>
      <c r="N631" t="s">
        <v>22</v>
      </c>
      <c r="O631" t="s">
        <v>46</v>
      </c>
      <c r="P631" t="str">
        <f t="shared" si="58"/>
        <v>Chennai Super Kings</v>
      </c>
      <c r="Q631" t="str">
        <f>IF(Table1[[#This Row],[TossWinner]]=Table1[[#This Row],[WinningTeam]],"Yes","No")</f>
        <v>No</v>
      </c>
      <c r="R631" t="s">
        <v>34</v>
      </c>
      <c r="S631">
        <v>86</v>
      </c>
      <c r="T631" t="str">
        <f t="shared" si="59"/>
        <v>Won By 86 Runs</v>
      </c>
      <c r="U631" t="s">
        <v>24</v>
      </c>
      <c r="V631" t="s">
        <v>269</v>
      </c>
      <c r="W631">
        <f>IF(Table1[[#This Row],[WonBy]]="Wickets",Table1[[#This Row],[Margin]],0)</f>
        <v>0</v>
      </c>
    </row>
    <row r="632" spans="1:23" x14ac:dyDescent="0.25">
      <c r="A632">
        <v>548379</v>
      </c>
      <c r="B632" t="s">
        <v>204</v>
      </c>
      <c r="C632" s="1">
        <v>41052</v>
      </c>
      <c r="D632">
        <v>2012</v>
      </c>
      <c r="E632" t="s">
        <v>46</v>
      </c>
      <c r="F632" t="str">
        <f t="shared" si="54"/>
        <v>Chennai Super Kings</v>
      </c>
      <c r="G632" t="s">
        <v>44</v>
      </c>
      <c r="H632" t="str">
        <f t="shared" si="55"/>
        <v>Mumbai Indians</v>
      </c>
      <c r="I632" t="s">
        <v>205</v>
      </c>
      <c r="J632" t="str">
        <f t="shared" si="56"/>
        <v>M.Chinnaswamy Stadium</v>
      </c>
      <c r="K632" t="s">
        <v>44</v>
      </c>
      <c r="L632" t="str">
        <f t="shared" si="57"/>
        <v>Mumbai Indians</v>
      </c>
      <c r="M632" t="s">
        <v>28</v>
      </c>
      <c r="N632" t="s">
        <v>22</v>
      </c>
      <c r="O632" t="s">
        <v>46</v>
      </c>
      <c r="P632" t="str">
        <f t="shared" si="58"/>
        <v>Chennai Super Kings</v>
      </c>
      <c r="Q632" t="str">
        <f>IF(Table1[[#This Row],[TossWinner]]=Table1[[#This Row],[WinningTeam]],"Yes","No")</f>
        <v>No</v>
      </c>
      <c r="R632" t="s">
        <v>34</v>
      </c>
      <c r="S632">
        <v>38</v>
      </c>
      <c r="T632" t="str">
        <f t="shared" si="59"/>
        <v>Won By 38 Runs</v>
      </c>
      <c r="U632" t="s">
        <v>24</v>
      </c>
      <c r="V632" t="s">
        <v>172</v>
      </c>
      <c r="W632">
        <f>IF(Table1[[#This Row],[WonBy]]="Wickets",Table1[[#This Row],[Margin]],0)</f>
        <v>0</v>
      </c>
    </row>
    <row r="633" spans="1:23" x14ac:dyDescent="0.25">
      <c r="A633">
        <v>548378</v>
      </c>
      <c r="B633" t="s">
        <v>58</v>
      </c>
      <c r="C633" s="1">
        <v>41051</v>
      </c>
      <c r="D633">
        <v>2012</v>
      </c>
      <c r="E633" t="s">
        <v>191</v>
      </c>
      <c r="F633" t="str">
        <f t="shared" si="54"/>
        <v>Delhi Capitals</v>
      </c>
      <c r="G633" t="s">
        <v>51</v>
      </c>
      <c r="H633" t="str">
        <f t="shared" si="55"/>
        <v>Kolkata Knight Riders</v>
      </c>
      <c r="I633" t="s">
        <v>273</v>
      </c>
      <c r="J633" t="str">
        <f t="shared" si="56"/>
        <v>Subrata Roy Sahara Stadium</v>
      </c>
      <c r="K633" t="s">
        <v>51</v>
      </c>
      <c r="L633" t="str">
        <f t="shared" si="57"/>
        <v>Kolkata Knight Riders</v>
      </c>
      <c r="M633" t="s">
        <v>21</v>
      </c>
      <c r="N633" t="s">
        <v>22</v>
      </c>
      <c r="O633" t="s">
        <v>51</v>
      </c>
      <c r="P633" t="str">
        <f t="shared" si="58"/>
        <v>Kolkata Knight Riders</v>
      </c>
      <c r="Q633" t="str">
        <f>IF(Table1[[#This Row],[TossWinner]]=Table1[[#This Row],[WinningTeam]],"Yes","No")</f>
        <v>Yes</v>
      </c>
      <c r="R633" t="s">
        <v>34</v>
      </c>
      <c r="S633">
        <v>18</v>
      </c>
      <c r="T633" t="str">
        <f t="shared" si="59"/>
        <v>Won By 18 Runs</v>
      </c>
      <c r="U633" t="s">
        <v>24</v>
      </c>
      <c r="V633" t="s">
        <v>234</v>
      </c>
      <c r="W633">
        <f>IF(Table1[[#This Row],[WonBy]]="Wickets",Table1[[#This Row],[Margin]],0)</f>
        <v>0</v>
      </c>
    </row>
    <row r="634" spans="1:23" x14ac:dyDescent="0.25">
      <c r="A634">
        <v>548377</v>
      </c>
      <c r="B634" t="s">
        <v>175</v>
      </c>
      <c r="C634" s="1">
        <v>41049</v>
      </c>
      <c r="D634">
        <v>2012</v>
      </c>
      <c r="E634" t="s">
        <v>18</v>
      </c>
      <c r="F634" t="str">
        <f t="shared" si="54"/>
        <v>Rajasthan Royals</v>
      </c>
      <c r="G634" t="s">
        <v>44</v>
      </c>
      <c r="H634" t="str">
        <f t="shared" si="55"/>
        <v>Mumbai Indians</v>
      </c>
      <c r="I634" t="s">
        <v>176</v>
      </c>
      <c r="J634" t="str">
        <f t="shared" si="56"/>
        <v>Sawai Mansingh Stadium</v>
      </c>
      <c r="K634" t="s">
        <v>18</v>
      </c>
      <c r="L634" t="str">
        <f t="shared" si="57"/>
        <v>Rajasthan Royals</v>
      </c>
      <c r="M634" t="s">
        <v>21</v>
      </c>
      <c r="N634" t="s">
        <v>22</v>
      </c>
      <c r="O634" t="s">
        <v>44</v>
      </c>
      <c r="P634" t="str">
        <f t="shared" si="58"/>
        <v>Mumbai Indians</v>
      </c>
      <c r="Q634" t="str">
        <f>IF(Table1[[#This Row],[TossWinner]]=Table1[[#This Row],[WinningTeam]],"Yes","No")</f>
        <v>No</v>
      </c>
      <c r="R634" t="s">
        <v>23</v>
      </c>
      <c r="S634">
        <v>10</v>
      </c>
      <c r="T634" t="str">
        <f t="shared" si="59"/>
        <v>Won By 10 Wickets</v>
      </c>
      <c r="U634" t="s">
        <v>24</v>
      </c>
      <c r="V634" t="s">
        <v>215</v>
      </c>
      <c r="W634">
        <f>IF(Table1[[#This Row],[WonBy]]="Wickets",Table1[[#This Row],[Margin]],0)</f>
        <v>10</v>
      </c>
    </row>
    <row r="635" spans="1:23" x14ac:dyDescent="0.25">
      <c r="A635">
        <v>548376</v>
      </c>
      <c r="B635" t="s">
        <v>158</v>
      </c>
      <c r="C635" s="1">
        <v>41049</v>
      </c>
      <c r="D635">
        <v>2012</v>
      </c>
      <c r="E635" t="s">
        <v>292</v>
      </c>
      <c r="F635" t="str">
        <f t="shared" si="54"/>
        <v>Delhi Capitals</v>
      </c>
      <c r="G635" t="s">
        <v>27</v>
      </c>
      <c r="H635" t="str">
        <f t="shared" si="55"/>
        <v>Royal Challengers Bangalore</v>
      </c>
      <c r="I635" t="s">
        <v>203</v>
      </c>
      <c r="J635" t="str">
        <f t="shared" si="56"/>
        <v>Rajiv Gandhi International Stadium, Uppal</v>
      </c>
      <c r="K635" t="s">
        <v>27</v>
      </c>
      <c r="L635" t="str">
        <f t="shared" si="57"/>
        <v>Royal Challengers Bangalore</v>
      </c>
      <c r="M635" t="s">
        <v>28</v>
      </c>
      <c r="N635" t="s">
        <v>22</v>
      </c>
      <c r="O635" t="s">
        <v>292</v>
      </c>
      <c r="P635" t="str">
        <f t="shared" si="58"/>
        <v>Deccan Chargers</v>
      </c>
      <c r="Q635" t="str">
        <f>IF(Table1[[#This Row],[TossWinner]]=Table1[[#This Row],[WinningTeam]],"Yes","No")</f>
        <v>No</v>
      </c>
      <c r="R635" t="s">
        <v>34</v>
      </c>
      <c r="S635">
        <v>9</v>
      </c>
      <c r="T635" t="str">
        <f t="shared" si="59"/>
        <v>Won By 9 Runs</v>
      </c>
      <c r="U635" t="s">
        <v>24</v>
      </c>
      <c r="V635" t="s">
        <v>267</v>
      </c>
      <c r="W635">
        <f>IF(Table1[[#This Row],[WonBy]]="Wickets",Table1[[#This Row],[Margin]],0)</f>
        <v>0</v>
      </c>
    </row>
    <row r="636" spans="1:23" x14ac:dyDescent="0.25">
      <c r="A636">
        <v>548375</v>
      </c>
      <c r="B636" t="s">
        <v>58</v>
      </c>
      <c r="C636" s="1">
        <v>41048</v>
      </c>
      <c r="D636">
        <v>2012</v>
      </c>
      <c r="E636" t="s">
        <v>272</v>
      </c>
      <c r="F636" t="str">
        <f t="shared" si="54"/>
        <v>Rising Pune Supergiants</v>
      </c>
      <c r="G636" t="s">
        <v>51</v>
      </c>
      <c r="H636" t="str">
        <f t="shared" si="55"/>
        <v>Kolkata Knight Riders</v>
      </c>
      <c r="I636" t="s">
        <v>273</v>
      </c>
      <c r="J636" t="str">
        <f t="shared" si="56"/>
        <v>Subrata Roy Sahara Stadium</v>
      </c>
      <c r="K636" t="s">
        <v>51</v>
      </c>
      <c r="L636" t="str">
        <f t="shared" si="57"/>
        <v>Kolkata Knight Riders</v>
      </c>
      <c r="M636" t="s">
        <v>21</v>
      </c>
      <c r="N636" t="s">
        <v>22</v>
      </c>
      <c r="O636" t="s">
        <v>51</v>
      </c>
      <c r="P636" t="str">
        <f t="shared" si="58"/>
        <v>Kolkata Knight Riders</v>
      </c>
      <c r="Q636" t="str">
        <f>IF(Table1[[#This Row],[TossWinner]]=Table1[[#This Row],[WinningTeam]],"Yes","No")</f>
        <v>Yes</v>
      </c>
      <c r="R636" t="s">
        <v>34</v>
      </c>
      <c r="S636">
        <v>34</v>
      </c>
      <c r="T636" t="str">
        <f t="shared" si="59"/>
        <v>Won By 34 Runs</v>
      </c>
      <c r="U636" t="s">
        <v>24</v>
      </c>
      <c r="V636" t="s">
        <v>293</v>
      </c>
      <c r="W636">
        <f>IF(Table1[[#This Row],[WonBy]]="Wickets",Table1[[#This Row],[Margin]],0)</f>
        <v>0</v>
      </c>
    </row>
    <row r="637" spans="1:23" x14ac:dyDescent="0.25">
      <c r="A637">
        <v>548374</v>
      </c>
      <c r="B637" t="s">
        <v>275</v>
      </c>
      <c r="C637" s="1">
        <v>41048</v>
      </c>
      <c r="D637">
        <v>2012</v>
      </c>
      <c r="E637" t="s">
        <v>147</v>
      </c>
      <c r="F637" t="str">
        <f t="shared" si="54"/>
        <v>Punjab Kings</v>
      </c>
      <c r="G637" t="s">
        <v>191</v>
      </c>
      <c r="H637" t="str">
        <f t="shared" si="55"/>
        <v>Delhi Capitals</v>
      </c>
      <c r="I637" t="s">
        <v>276</v>
      </c>
      <c r="J637" t="str">
        <f t="shared" si="56"/>
        <v>Himachal Pradesh Cricket Association Stadium</v>
      </c>
      <c r="K637" t="s">
        <v>191</v>
      </c>
      <c r="L637" t="str">
        <f t="shared" si="57"/>
        <v>Delhi Capitals</v>
      </c>
      <c r="M637" t="s">
        <v>28</v>
      </c>
      <c r="N637" t="s">
        <v>22</v>
      </c>
      <c r="O637" t="s">
        <v>191</v>
      </c>
      <c r="P637" t="str">
        <f t="shared" si="58"/>
        <v>Delhi Daredevils</v>
      </c>
      <c r="Q637" t="str">
        <f>IF(Table1[[#This Row],[TossWinner]]=Table1[[#This Row],[WinningTeam]],"Yes","No")</f>
        <v>Yes</v>
      </c>
      <c r="R637" t="s">
        <v>23</v>
      </c>
      <c r="S637">
        <v>6</v>
      </c>
      <c r="T637" t="str">
        <f t="shared" si="59"/>
        <v>Won By 6 Wickets</v>
      </c>
      <c r="U637" t="s">
        <v>24</v>
      </c>
      <c r="V637" t="s">
        <v>98</v>
      </c>
      <c r="W637">
        <f>IF(Table1[[#This Row],[WonBy]]="Wickets",Table1[[#This Row],[Margin]],0)</f>
        <v>6</v>
      </c>
    </row>
    <row r="638" spans="1:23" x14ac:dyDescent="0.25">
      <c r="A638">
        <v>548373</v>
      </c>
      <c r="B638" t="s">
        <v>158</v>
      </c>
      <c r="C638" s="1">
        <v>41047</v>
      </c>
      <c r="D638">
        <v>2012</v>
      </c>
      <c r="E638" t="s">
        <v>292</v>
      </c>
      <c r="F638" t="str">
        <f t="shared" si="54"/>
        <v>Delhi Capitals</v>
      </c>
      <c r="G638" t="s">
        <v>18</v>
      </c>
      <c r="H638" t="str">
        <f t="shared" si="55"/>
        <v>Rajasthan Royals</v>
      </c>
      <c r="I638" t="s">
        <v>203</v>
      </c>
      <c r="J638" t="str">
        <f t="shared" si="56"/>
        <v>Rajiv Gandhi International Stadium, Uppal</v>
      </c>
      <c r="K638" t="s">
        <v>18</v>
      </c>
      <c r="L638" t="str">
        <f t="shared" si="57"/>
        <v>Rajasthan Royals</v>
      </c>
      <c r="M638" t="s">
        <v>21</v>
      </c>
      <c r="N638" t="s">
        <v>22</v>
      </c>
      <c r="O638" t="s">
        <v>292</v>
      </c>
      <c r="P638" t="str">
        <f t="shared" si="58"/>
        <v>Deccan Chargers</v>
      </c>
      <c r="Q638" t="str">
        <f>IF(Table1[[#This Row],[TossWinner]]=Table1[[#This Row],[WinningTeam]],"Yes","No")</f>
        <v>No</v>
      </c>
      <c r="R638" t="s">
        <v>23</v>
      </c>
      <c r="S638">
        <v>5</v>
      </c>
      <c r="T638" t="str">
        <f t="shared" si="59"/>
        <v>Won By 5 Wickets</v>
      </c>
      <c r="U638" t="s">
        <v>24</v>
      </c>
      <c r="V638" t="s">
        <v>267</v>
      </c>
      <c r="W638">
        <f>IF(Table1[[#This Row],[WonBy]]="Wickets",Table1[[#This Row],[Margin]],0)</f>
        <v>5</v>
      </c>
    </row>
    <row r="639" spans="1:23" x14ac:dyDescent="0.25">
      <c r="A639">
        <v>548371</v>
      </c>
      <c r="B639" t="s">
        <v>275</v>
      </c>
      <c r="C639" s="1">
        <v>41046</v>
      </c>
      <c r="D639">
        <v>2012</v>
      </c>
      <c r="E639" t="s">
        <v>147</v>
      </c>
      <c r="F639" t="str">
        <f t="shared" si="54"/>
        <v>Punjab Kings</v>
      </c>
      <c r="G639" t="s">
        <v>46</v>
      </c>
      <c r="H639" t="str">
        <f t="shared" si="55"/>
        <v>Chennai Super Kings</v>
      </c>
      <c r="I639" t="s">
        <v>276</v>
      </c>
      <c r="J639" t="str">
        <f t="shared" si="56"/>
        <v>Himachal Pradesh Cricket Association Stadium</v>
      </c>
      <c r="K639" t="s">
        <v>147</v>
      </c>
      <c r="L639" t="str">
        <f t="shared" si="57"/>
        <v>Punjab Kings</v>
      </c>
      <c r="M639" t="s">
        <v>28</v>
      </c>
      <c r="N639" t="s">
        <v>22</v>
      </c>
      <c r="O639" t="s">
        <v>147</v>
      </c>
      <c r="P639" t="str">
        <f t="shared" si="58"/>
        <v>Kings XI Punjab</v>
      </c>
      <c r="Q639" t="str">
        <f>IF(Table1[[#This Row],[TossWinner]]=Table1[[#This Row],[WinningTeam]],"Yes","No")</f>
        <v>Yes</v>
      </c>
      <c r="R639" t="s">
        <v>23</v>
      </c>
      <c r="S639">
        <v>6</v>
      </c>
      <c r="T639" t="str">
        <f t="shared" si="59"/>
        <v>Won By 6 Wickets</v>
      </c>
      <c r="U639" t="s">
        <v>24</v>
      </c>
      <c r="V639" t="s">
        <v>279</v>
      </c>
      <c r="W639">
        <f>IF(Table1[[#This Row],[WonBy]]="Wickets",Table1[[#This Row],[Margin]],0)</f>
        <v>6</v>
      </c>
    </row>
    <row r="640" spans="1:23" x14ac:dyDescent="0.25">
      <c r="A640">
        <v>548372</v>
      </c>
      <c r="B640" t="s">
        <v>127</v>
      </c>
      <c r="C640" s="1">
        <v>41046</v>
      </c>
      <c r="D640">
        <v>2012</v>
      </c>
      <c r="E640" t="s">
        <v>191</v>
      </c>
      <c r="F640" t="str">
        <f t="shared" si="54"/>
        <v>Delhi Capitals</v>
      </c>
      <c r="G640" t="s">
        <v>27</v>
      </c>
      <c r="H640" t="str">
        <f t="shared" si="55"/>
        <v>Royal Challengers Bangalore</v>
      </c>
      <c r="I640" t="s">
        <v>208</v>
      </c>
      <c r="J640" t="str">
        <f t="shared" si="56"/>
        <v>Feroz Shah Kotla</v>
      </c>
      <c r="K640" t="s">
        <v>191</v>
      </c>
      <c r="L640" t="str">
        <f t="shared" si="57"/>
        <v>Delhi Capitals</v>
      </c>
      <c r="M640" t="s">
        <v>28</v>
      </c>
      <c r="N640" t="s">
        <v>22</v>
      </c>
      <c r="O640" t="s">
        <v>27</v>
      </c>
      <c r="P640" t="str">
        <f t="shared" si="58"/>
        <v>Royal Challengers Bangalore</v>
      </c>
      <c r="Q640" t="str">
        <f>IF(Table1[[#This Row],[TossWinner]]=Table1[[#This Row],[WinningTeam]],"Yes","No")</f>
        <v>No</v>
      </c>
      <c r="R640" t="s">
        <v>34</v>
      </c>
      <c r="S640">
        <v>21</v>
      </c>
      <c r="T640" t="str">
        <f t="shared" si="59"/>
        <v>Won By 21 Runs</v>
      </c>
      <c r="U640" t="s">
        <v>24</v>
      </c>
      <c r="V640" t="s">
        <v>150</v>
      </c>
      <c r="W640">
        <f>IF(Table1[[#This Row],[WonBy]]="Wickets",Table1[[#This Row],[Margin]],0)</f>
        <v>0</v>
      </c>
    </row>
    <row r="641" spans="1:23" x14ac:dyDescent="0.25">
      <c r="A641">
        <v>548370</v>
      </c>
      <c r="B641" t="s">
        <v>38</v>
      </c>
      <c r="C641" s="1">
        <v>41045</v>
      </c>
      <c r="D641">
        <v>2012</v>
      </c>
      <c r="E641" t="s">
        <v>44</v>
      </c>
      <c r="F641" t="str">
        <f t="shared" si="54"/>
        <v>Mumbai Indians</v>
      </c>
      <c r="G641" t="s">
        <v>51</v>
      </c>
      <c r="H641" t="str">
        <f t="shared" si="55"/>
        <v>Kolkata Knight Riders</v>
      </c>
      <c r="I641" t="s">
        <v>167</v>
      </c>
      <c r="J641" t="str">
        <f t="shared" si="56"/>
        <v>Wankhede Stadium, Mumbai</v>
      </c>
      <c r="K641" t="s">
        <v>44</v>
      </c>
      <c r="L641" t="str">
        <f t="shared" si="57"/>
        <v>Mumbai Indians</v>
      </c>
      <c r="M641" t="s">
        <v>28</v>
      </c>
      <c r="N641" t="s">
        <v>22</v>
      </c>
      <c r="O641" t="s">
        <v>51</v>
      </c>
      <c r="P641" t="str">
        <f t="shared" si="58"/>
        <v>Kolkata Knight Riders</v>
      </c>
      <c r="Q641" t="str">
        <f>IF(Table1[[#This Row],[TossWinner]]=Table1[[#This Row],[WinningTeam]],"Yes","No")</f>
        <v>No</v>
      </c>
      <c r="R641" t="s">
        <v>34</v>
      </c>
      <c r="S641">
        <v>32</v>
      </c>
      <c r="T641" t="str">
        <f t="shared" si="59"/>
        <v>Won By 32 Runs</v>
      </c>
      <c r="U641" t="s">
        <v>24</v>
      </c>
      <c r="V641" t="s">
        <v>108</v>
      </c>
      <c r="W641">
        <f>IF(Table1[[#This Row],[WonBy]]="Wickets",Table1[[#This Row],[Margin]],0)</f>
        <v>0</v>
      </c>
    </row>
    <row r="642" spans="1:23" x14ac:dyDescent="0.25">
      <c r="A642">
        <v>548369</v>
      </c>
      <c r="B642" t="s">
        <v>127</v>
      </c>
      <c r="C642" s="1">
        <v>41044</v>
      </c>
      <c r="D642">
        <v>2012</v>
      </c>
      <c r="E642" t="s">
        <v>191</v>
      </c>
      <c r="F642" t="str">
        <f t="shared" ref="F642:F705" si="60">_xlfn.XLOOKUP(TRIM(E642), $AA$22:$AA$32,$AB$22:$AB$32, TRIM(E642))</f>
        <v>Delhi Capitals</v>
      </c>
      <c r="G642" t="s">
        <v>147</v>
      </c>
      <c r="H642" t="str">
        <f t="shared" ref="H642:H705" si="61">_xlfn.XLOOKUP(TRIM(G642), $AA$22:$AA$32,$AB$22:$AB$32, TRIM(G642))</f>
        <v>Punjab Kings</v>
      </c>
      <c r="I642" t="s">
        <v>208</v>
      </c>
      <c r="J642" t="str">
        <f t="shared" ref="J642:J705" si="62">_xlfn.XLOOKUP(TRIM(I642), $Z$43:$Z$54,$AA$43:$AA$54, TRIM(I642))</f>
        <v>Feroz Shah Kotla</v>
      </c>
      <c r="K642" t="s">
        <v>147</v>
      </c>
      <c r="L642" t="str">
        <f t="shared" ref="L642:L705" si="63">_xlfn.XLOOKUP(TRIM(K642), $AA$22:$AA$32,$AB$22:$AB$32, TRIM(K642))</f>
        <v>Punjab Kings</v>
      </c>
      <c r="M642" t="s">
        <v>21</v>
      </c>
      <c r="N642" t="s">
        <v>22</v>
      </c>
      <c r="O642" t="s">
        <v>191</v>
      </c>
      <c r="P642" t="str">
        <f t="shared" ref="P642:P705" si="64">_xlfn.XLOOKUP(TRIM(O642), $Z$22:$Z$32,$AA$22:$AA$32, TRIM(O642))</f>
        <v>Delhi Daredevils</v>
      </c>
      <c r="Q642" t="str">
        <f>IF(Table1[[#This Row],[TossWinner]]=Table1[[#This Row],[WinningTeam]],"Yes","No")</f>
        <v>No</v>
      </c>
      <c r="R642" t="s">
        <v>23</v>
      </c>
      <c r="S642">
        <v>5</v>
      </c>
      <c r="T642" t="str">
        <f t="shared" si="59"/>
        <v>Won By 5 Wickets</v>
      </c>
      <c r="U642" t="s">
        <v>24</v>
      </c>
      <c r="V642" t="s">
        <v>98</v>
      </c>
      <c r="W642">
        <f>IF(Table1[[#This Row],[WonBy]]="Wickets",Table1[[#This Row],[Margin]],0)</f>
        <v>5</v>
      </c>
    </row>
    <row r="643" spans="1:23" x14ac:dyDescent="0.25">
      <c r="A643">
        <v>548368</v>
      </c>
      <c r="B643" t="s">
        <v>30</v>
      </c>
      <c r="C643" s="1">
        <v>41043</v>
      </c>
      <c r="D643">
        <v>2012</v>
      </c>
      <c r="E643" t="s">
        <v>51</v>
      </c>
      <c r="F643" t="str">
        <f t="shared" si="60"/>
        <v>Kolkata Knight Riders</v>
      </c>
      <c r="G643" t="s">
        <v>46</v>
      </c>
      <c r="H643" t="str">
        <f t="shared" si="61"/>
        <v>Chennai Super Kings</v>
      </c>
      <c r="I643" t="s">
        <v>174</v>
      </c>
      <c r="J643" t="str">
        <f t="shared" si="62"/>
        <v>Eden Gardens, Kolkata</v>
      </c>
      <c r="K643" t="s">
        <v>46</v>
      </c>
      <c r="L643" t="str">
        <f t="shared" si="63"/>
        <v>Chennai Super Kings</v>
      </c>
      <c r="M643" t="s">
        <v>28</v>
      </c>
      <c r="N643" t="s">
        <v>22</v>
      </c>
      <c r="O643" t="s">
        <v>46</v>
      </c>
      <c r="P643" t="str">
        <f t="shared" si="64"/>
        <v>Chennai Super Kings</v>
      </c>
      <c r="Q643" t="str">
        <f>IF(Table1[[#This Row],[TossWinner]]=Table1[[#This Row],[WinningTeam]],"Yes","No")</f>
        <v>Yes</v>
      </c>
      <c r="R643" t="s">
        <v>23</v>
      </c>
      <c r="S643">
        <v>5</v>
      </c>
      <c r="T643" t="str">
        <f t="shared" ref="T643:T706" si="65">CONCATENATE("Won By"," ",S643," ",R643)</f>
        <v>Won By 5 Wickets</v>
      </c>
      <c r="U643" t="s">
        <v>24</v>
      </c>
      <c r="V643" t="s">
        <v>264</v>
      </c>
      <c r="W643">
        <f>IF(Table1[[#This Row],[WonBy]]="Wickets",Table1[[#This Row],[Margin]],0)</f>
        <v>5</v>
      </c>
    </row>
    <row r="644" spans="1:23" x14ac:dyDescent="0.25">
      <c r="A644">
        <v>548367</v>
      </c>
      <c r="B644" t="s">
        <v>204</v>
      </c>
      <c r="C644" s="1">
        <v>41043</v>
      </c>
      <c r="D644">
        <v>2012</v>
      </c>
      <c r="E644" t="s">
        <v>27</v>
      </c>
      <c r="F644" t="str">
        <f t="shared" si="60"/>
        <v>Royal Challengers Bangalore</v>
      </c>
      <c r="G644" t="s">
        <v>44</v>
      </c>
      <c r="H644" t="str">
        <f t="shared" si="61"/>
        <v>Mumbai Indians</v>
      </c>
      <c r="I644" t="s">
        <v>205</v>
      </c>
      <c r="J644" t="str">
        <f t="shared" si="62"/>
        <v>M.Chinnaswamy Stadium</v>
      </c>
      <c r="K644" t="s">
        <v>44</v>
      </c>
      <c r="L644" t="str">
        <f t="shared" si="63"/>
        <v>Mumbai Indians</v>
      </c>
      <c r="M644" t="s">
        <v>28</v>
      </c>
      <c r="N644" t="s">
        <v>22</v>
      </c>
      <c r="O644" t="s">
        <v>44</v>
      </c>
      <c r="P644" t="str">
        <f t="shared" si="64"/>
        <v>Mumbai Indians</v>
      </c>
      <c r="Q644" t="str">
        <f>IF(Table1[[#This Row],[TossWinner]]=Table1[[#This Row],[WinningTeam]],"Yes","No")</f>
        <v>Yes</v>
      </c>
      <c r="R644" t="s">
        <v>23</v>
      </c>
      <c r="S644">
        <v>5</v>
      </c>
      <c r="T644" t="str">
        <f t="shared" si="65"/>
        <v>Won By 5 Wickets</v>
      </c>
      <c r="U644" t="s">
        <v>24</v>
      </c>
      <c r="V644" t="s">
        <v>157</v>
      </c>
      <c r="W644">
        <f>IF(Table1[[#This Row],[WonBy]]="Wickets",Table1[[#This Row],[Margin]],0)</f>
        <v>5</v>
      </c>
    </row>
    <row r="645" spans="1:23" x14ac:dyDescent="0.25">
      <c r="A645">
        <v>548366</v>
      </c>
      <c r="B645" t="s">
        <v>165</v>
      </c>
      <c r="C645" s="1">
        <v>41042</v>
      </c>
      <c r="D645">
        <v>2012</v>
      </c>
      <c r="E645" t="s">
        <v>147</v>
      </c>
      <c r="F645" t="str">
        <f t="shared" si="60"/>
        <v>Punjab Kings</v>
      </c>
      <c r="G645" t="s">
        <v>292</v>
      </c>
      <c r="H645" t="str">
        <f t="shared" si="61"/>
        <v>Delhi Capitals</v>
      </c>
      <c r="I645" t="s">
        <v>248</v>
      </c>
      <c r="J645" t="str">
        <f t="shared" si="62"/>
        <v>Punjab Cricket Association IS Bindra Stadium, Mohali</v>
      </c>
      <c r="K645" t="s">
        <v>292</v>
      </c>
      <c r="L645" t="str">
        <f t="shared" si="63"/>
        <v>Delhi Capitals</v>
      </c>
      <c r="M645" t="s">
        <v>21</v>
      </c>
      <c r="N645" t="s">
        <v>22</v>
      </c>
      <c r="O645" t="s">
        <v>147</v>
      </c>
      <c r="P645" t="str">
        <f t="shared" si="64"/>
        <v>Kings XI Punjab</v>
      </c>
      <c r="Q645" t="str">
        <f>IF(Table1[[#This Row],[TossWinner]]=Table1[[#This Row],[WinningTeam]],"Yes","No")</f>
        <v>No</v>
      </c>
      <c r="R645" t="s">
        <v>23</v>
      </c>
      <c r="S645">
        <v>4</v>
      </c>
      <c r="T645" t="str">
        <f t="shared" si="65"/>
        <v>Won By 4 Wickets</v>
      </c>
      <c r="U645" t="s">
        <v>24</v>
      </c>
      <c r="V645" t="s">
        <v>294</v>
      </c>
      <c r="W645">
        <f>IF(Table1[[#This Row],[WonBy]]="Wickets",Table1[[#This Row],[Margin]],0)</f>
        <v>4</v>
      </c>
    </row>
    <row r="646" spans="1:23" x14ac:dyDescent="0.25">
      <c r="A646">
        <v>548365</v>
      </c>
      <c r="B646" t="s">
        <v>175</v>
      </c>
      <c r="C646" s="1">
        <v>41042</v>
      </c>
      <c r="D646">
        <v>2012</v>
      </c>
      <c r="E646" t="s">
        <v>18</v>
      </c>
      <c r="F646" t="str">
        <f t="shared" si="60"/>
        <v>Rajasthan Royals</v>
      </c>
      <c r="G646" t="s">
        <v>272</v>
      </c>
      <c r="H646" t="str">
        <f t="shared" si="61"/>
        <v>Rising Pune Supergiants</v>
      </c>
      <c r="I646" t="s">
        <v>176</v>
      </c>
      <c r="J646" t="str">
        <f t="shared" si="62"/>
        <v>Sawai Mansingh Stadium</v>
      </c>
      <c r="K646" t="s">
        <v>18</v>
      </c>
      <c r="L646" t="str">
        <f t="shared" si="63"/>
        <v>Rajasthan Royals</v>
      </c>
      <c r="M646" t="s">
        <v>21</v>
      </c>
      <c r="N646" t="s">
        <v>22</v>
      </c>
      <c r="O646" t="s">
        <v>18</v>
      </c>
      <c r="P646" t="str">
        <f t="shared" si="64"/>
        <v>Rajasthan Royals</v>
      </c>
      <c r="Q646" t="str">
        <f>IF(Table1[[#This Row],[TossWinner]]=Table1[[#This Row],[WinningTeam]],"Yes","No")</f>
        <v>Yes</v>
      </c>
      <c r="R646" t="s">
        <v>34</v>
      </c>
      <c r="S646">
        <v>45</v>
      </c>
      <c r="T646" t="str">
        <f t="shared" si="65"/>
        <v>Won By 45 Runs</v>
      </c>
      <c r="U646" t="s">
        <v>24</v>
      </c>
      <c r="V646" t="s">
        <v>295</v>
      </c>
      <c r="W646">
        <f>IF(Table1[[#This Row],[WonBy]]="Wickets",Table1[[#This Row],[Margin]],0)</f>
        <v>0</v>
      </c>
    </row>
    <row r="647" spans="1:23" x14ac:dyDescent="0.25">
      <c r="A647">
        <v>548364</v>
      </c>
      <c r="B647" t="s">
        <v>132</v>
      </c>
      <c r="C647" s="1">
        <v>41041</v>
      </c>
      <c r="D647">
        <v>2012</v>
      </c>
      <c r="E647" t="s">
        <v>46</v>
      </c>
      <c r="F647" t="str">
        <f t="shared" si="60"/>
        <v>Chennai Super Kings</v>
      </c>
      <c r="G647" t="s">
        <v>191</v>
      </c>
      <c r="H647" t="str">
        <f t="shared" si="61"/>
        <v>Delhi Capitals</v>
      </c>
      <c r="I647" t="s">
        <v>251</v>
      </c>
      <c r="J647" t="str">
        <f t="shared" si="62"/>
        <v>MA Chidambaram Stadium, Chepauk, Chennai</v>
      </c>
      <c r="K647" t="s">
        <v>46</v>
      </c>
      <c r="L647" t="str">
        <f t="shared" si="63"/>
        <v>Chennai Super Kings</v>
      </c>
      <c r="M647" t="s">
        <v>28</v>
      </c>
      <c r="N647" t="s">
        <v>22</v>
      </c>
      <c r="O647" t="s">
        <v>46</v>
      </c>
      <c r="P647" t="str">
        <f t="shared" si="64"/>
        <v>Chennai Super Kings</v>
      </c>
      <c r="Q647" t="str">
        <f>IF(Table1[[#This Row],[TossWinner]]=Table1[[#This Row],[WinningTeam]],"Yes","No")</f>
        <v>Yes</v>
      </c>
      <c r="R647" t="s">
        <v>23</v>
      </c>
      <c r="S647">
        <v>9</v>
      </c>
      <c r="T647" t="str">
        <f t="shared" si="65"/>
        <v>Won By 9 Wickets</v>
      </c>
      <c r="U647" t="s">
        <v>24</v>
      </c>
      <c r="V647" t="s">
        <v>296</v>
      </c>
      <c r="W647">
        <f>IF(Table1[[#This Row],[WonBy]]="Wickets",Table1[[#This Row],[Margin]],0)</f>
        <v>9</v>
      </c>
    </row>
    <row r="648" spans="1:23" x14ac:dyDescent="0.25">
      <c r="A648">
        <v>548363</v>
      </c>
      <c r="B648" t="s">
        <v>30</v>
      </c>
      <c r="C648" s="1">
        <v>41041</v>
      </c>
      <c r="D648">
        <v>2012</v>
      </c>
      <c r="E648" t="s">
        <v>51</v>
      </c>
      <c r="F648" t="str">
        <f t="shared" si="60"/>
        <v>Kolkata Knight Riders</v>
      </c>
      <c r="G648" t="s">
        <v>44</v>
      </c>
      <c r="H648" t="str">
        <f t="shared" si="61"/>
        <v>Mumbai Indians</v>
      </c>
      <c r="I648" t="s">
        <v>174</v>
      </c>
      <c r="J648" t="str">
        <f t="shared" si="62"/>
        <v>Eden Gardens, Kolkata</v>
      </c>
      <c r="K648" t="s">
        <v>44</v>
      </c>
      <c r="L648" t="str">
        <f t="shared" si="63"/>
        <v>Mumbai Indians</v>
      </c>
      <c r="M648" t="s">
        <v>21</v>
      </c>
      <c r="N648" t="s">
        <v>22</v>
      </c>
      <c r="O648" t="s">
        <v>44</v>
      </c>
      <c r="P648" t="str">
        <f t="shared" si="64"/>
        <v>Mumbai Indians</v>
      </c>
      <c r="Q648" t="str">
        <f>IF(Table1[[#This Row],[TossWinner]]=Table1[[#This Row],[WinningTeam]],"Yes","No")</f>
        <v>Yes</v>
      </c>
      <c r="R648" t="s">
        <v>34</v>
      </c>
      <c r="S648">
        <v>27</v>
      </c>
      <c r="T648" t="str">
        <f t="shared" si="65"/>
        <v>Won By 27 Runs</v>
      </c>
      <c r="U648" t="s">
        <v>24</v>
      </c>
      <c r="V648" t="s">
        <v>156</v>
      </c>
      <c r="W648">
        <f>IF(Table1[[#This Row],[WonBy]]="Wickets",Table1[[#This Row],[Margin]],0)</f>
        <v>0</v>
      </c>
    </row>
    <row r="649" spans="1:23" x14ac:dyDescent="0.25">
      <c r="A649">
        <v>548362</v>
      </c>
      <c r="B649" t="s">
        <v>58</v>
      </c>
      <c r="C649" s="1">
        <v>41040</v>
      </c>
      <c r="D649">
        <v>2012</v>
      </c>
      <c r="E649" t="s">
        <v>272</v>
      </c>
      <c r="F649" t="str">
        <f t="shared" si="60"/>
        <v>Rising Pune Supergiants</v>
      </c>
      <c r="G649" t="s">
        <v>27</v>
      </c>
      <c r="H649" t="str">
        <f t="shared" si="61"/>
        <v>Royal Challengers Bangalore</v>
      </c>
      <c r="I649" t="s">
        <v>273</v>
      </c>
      <c r="J649" t="str">
        <f t="shared" si="62"/>
        <v>Subrata Roy Sahara Stadium</v>
      </c>
      <c r="K649" t="s">
        <v>272</v>
      </c>
      <c r="L649" t="str">
        <f t="shared" si="63"/>
        <v>Rising Pune Supergiants</v>
      </c>
      <c r="M649" t="s">
        <v>28</v>
      </c>
      <c r="N649" t="s">
        <v>22</v>
      </c>
      <c r="O649" t="s">
        <v>27</v>
      </c>
      <c r="P649" t="str">
        <f t="shared" si="64"/>
        <v>Royal Challengers Bangalore</v>
      </c>
      <c r="Q649" t="str">
        <f>IF(Table1[[#This Row],[TossWinner]]=Table1[[#This Row],[WinningTeam]],"Yes","No")</f>
        <v>No</v>
      </c>
      <c r="R649" t="s">
        <v>34</v>
      </c>
      <c r="S649">
        <v>35</v>
      </c>
      <c r="T649" t="str">
        <f t="shared" si="65"/>
        <v>Won By 35 Runs</v>
      </c>
      <c r="U649" t="s">
        <v>24</v>
      </c>
      <c r="V649" t="s">
        <v>150</v>
      </c>
      <c r="W649">
        <f>IF(Table1[[#This Row],[WonBy]]="Wickets",Table1[[#This Row],[Margin]],0)</f>
        <v>0</v>
      </c>
    </row>
    <row r="650" spans="1:23" x14ac:dyDescent="0.25">
      <c r="A650">
        <v>548361</v>
      </c>
      <c r="B650" t="s">
        <v>175</v>
      </c>
      <c r="C650" s="1">
        <v>41039</v>
      </c>
      <c r="D650">
        <v>2012</v>
      </c>
      <c r="E650" t="s">
        <v>18</v>
      </c>
      <c r="F650" t="str">
        <f t="shared" si="60"/>
        <v>Rajasthan Royals</v>
      </c>
      <c r="G650" t="s">
        <v>46</v>
      </c>
      <c r="H650" t="str">
        <f t="shared" si="61"/>
        <v>Chennai Super Kings</v>
      </c>
      <c r="I650" t="s">
        <v>176</v>
      </c>
      <c r="J650" t="str">
        <f t="shared" si="62"/>
        <v>Sawai Mansingh Stadium</v>
      </c>
      <c r="K650" t="s">
        <v>46</v>
      </c>
      <c r="L650" t="str">
        <f t="shared" si="63"/>
        <v>Chennai Super Kings</v>
      </c>
      <c r="M650" t="s">
        <v>28</v>
      </c>
      <c r="N650" t="s">
        <v>22</v>
      </c>
      <c r="O650" t="s">
        <v>46</v>
      </c>
      <c r="P650" t="str">
        <f t="shared" si="64"/>
        <v>Chennai Super Kings</v>
      </c>
      <c r="Q650" t="str">
        <f>IF(Table1[[#This Row],[TossWinner]]=Table1[[#This Row],[WinningTeam]],"Yes","No")</f>
        <v>Yes</v>
      </c>
      <c r="R650" t="s">
        <v>23</v>
      </c>
      <c r="S650">
        <v>4</v>
      </c>
      <c r="T650" t="str">
        <f t="shared" si="65"/>
        <v>Won By 4 Wickets</v>
      </c>
      <c r="U650" t="s">
        <v>24</v>
      </c>
      <c r="V650" t="s">
        <v>296</v>
      </c>
      <c r="W650">
        <f>IF(Table1[[#This Row],[WonBy]]="Wickets",Table1[[#This Row],[Margin]],0)</f>
        <v>4</v>
      </c>
    </row>
    <row r="651" spans="1:23" x14ac:dyDescent="0.25">
      <c r="A651">
        <v>548329</v>
      </c>
      <c r="B651" t="s">
        <v>158</v>
      </c>
      <c r="C651" s="1">
        <v>41039</v>
      </c>
      <c r="D651">
        <v>2012</v>
      </c>
      <c r="E651" t="s">
        <v>292</v>
      </c>
      <c r="F651" t="str">
        <f t="shared" si="60"/>
        <v>Delhi Capitals</v>
      </c>
      <c r="G651" t="s">
        <v>191</v>
      </c>
      <c r="H651" t="str">
        <f t="shared" si="61"/>
        <v>Delhi Capitals</v>
      </c>
      <c r="I651" t="s">
        <v>203</v>
      </c>
      <c r="J651" t="str">
        <f t="shared" si="62"/>
        <v>Rajiv Gandhi International Stadium, Uppal</v>
      </c>
      <c r="K651" t="s">
        <v>292</v>
      </c>
      <c r="L651" t="str">
        <f t="shared" si="63"/>
        <v>Delhi Capitals</v>
      </c>
      <c r="M651" t="s">
        <v>21</v>
      </c>
      <c r="N651" t="s">
        <v>22</v>
      </c>
      <c r="O651" t="s">
        <v>191</v>
      </c>
      <c r="P651" t="str">
        <f t="shared" si="64"/>
        <v>Delhi Daredevils</v>
      </c>
      <c r="Q651" t="str">
        <f>IF(Table1[[#This Row],[TossWinner]]=Table1[[#This Row],[WinningTeam]],"Yes","No")</f>
        <v>No</v>
      </c>
      <c r="R651" t="s">
        <v>23</v>
      </c>
      <c r="S651">
        <v>9</v>
      </c>
      <c r="T651" t="str">
        <f t="shared" si="65"/>
        <v>Won By 9 Wickets</v>
      </c>
      <c r="U651" t="s">
        <v>24</v>
      </c>
      <c r="V651" t="s">
        <v>70</v>
      </c>
      <c r="W651">
        <f>IF(Table1[[#This Row],[WonBy]]="Wickets",Table1[[#This Row],[Margin]],0)</f>
        <v>9</v>
      </c>
    </row>
    <row r="652" spans="1:23" x14ac:dyDescent="0.25">
      <c r="A652">
        <v>548360</v>
      </c>
      <c r="B652" t="s">
        <v>38</v>
      </c>
      <c r="C652" s="1">
        <v>41038</v>
      </c>
      <c r="D652">
        <v>2012</v>
      </c>
      <c r="E652" t="s">
        <v>44</v>
      </c>
      <c r="F652" t="str">
        <f t="shared" si="60"/>
        <v>Mumbai Indians</v>
      </c>
      <c r="G652" t="s">
        <v>27</v>
      </c>
      <c r="H652" t="str">
        <f t="shared" si="61"/>
        <v>Royal Challengers Bangalore</v>
      </c>
      <c r="I652" t="s">
        <v>167</v>
      </c>
      <c r="J652" t="str">
        <f t="shared" si="62"/>
        <v>Wankhede Stadium, Mumbai</v>
      </c>
      <c r="K652" t="s">
        <v>27</v>
      </c>
      <c r="L652" t="str">
        <f t="shared" si="63"/>
        <v>Royal Challengers Bangalore</v>
      </c>
      <c r="M652" t="s">
        <v>28</v>
      </c>
      <c r="N652" t="s">
        <v>22</v>
      </c>
      <c r="O652" t="s">
        <v>27</v>
      </c>
      <c r="P652" t="str">
        <f t="shared" si="64"/>
        <v>Royal Challengers Bangalore</v>
      </c>
      <c r="Q652" t="str">
        <f>IF(Table1[[#This Row],[TossWinner]]=Table1[[#This Row],[WinningTeam]],"Yes","No")</f>
        <v>Yes</v>
      </c>
      <c r="R652" t="s">
        <v>23</v>
      </c>
      <c r="S652">
        <v>9</v>
      </c>
      <c r="T652" t="str">
        <f t="shared" si="65"/>
        <v>Won By 9 Wickets</v>
      </c>
      <c r="U652" t="s">
        <v>24</v>
      </c>
      <c r="V652" t="s">
        <v>150</v>
      </c>
      <c r="W652">
        <f>IF(Table1[[#This Row],[WonBy]]="Wickets",Table1[[#This Row],[Margin]],0)</f>
        <v>9</v>
      </c>
    </row>
    <row r="653" spans="1:23" x14ac:dyDescent="0.25">
      <c r="A653">
        <v>548359</v>
      </c>
      <c r="B653" t="s">
        <v>158</v>
      </c>
      <c r="C653" s="1">
        <v>41037</v>
      </c>
      <c r="D653">
        <v>2012</v>
      </c>
      <c r="E653" t="s">
        <v>292</v>
      </c>
      <c r="F653" t="str">
        <f t="shared" si="60"/>
        <v>Delhi Capitals</v>
      </c>
      <c r="G653" t="s">
        <v>147</v>
      </c>
      <c r="H653" t="str">
        <f t="shared" si="61"/>
        <v>Punjab Kings</v>
      </c>
      <c r="I653" t="s">
        <v>203</v>
      </c>
      <c r="J653" t="str">
        <f t="shared" si="62"/>
        <v>Rajiv Gandhi International Stadium, Uppal</v>
      </c>
      <c r="K653" t="s">
        <v>292</v>
      </c>
      <c r="L653" t="str">
        <f t="shared" si="63"/>
        <v>Delhi Capitals</v>
      </c>
      <c r="M653" t="s">
        <v>28</v>
      </c>
      <c r="N653" t="s">
        <v>22</v>
      </c>
      <c r="O653" t="s">
        <v>147</v>
      </c>
      <c r="P653" t="str">
        <f t="shared" si="64"/>
        <v>Kings XI Punjab</v>
      </c>
      <c r="Q653" t="str">
        <f>IF(Table1[[#This Row],[TossWinner]]=Table1[[#This Row],[WinningTeam]],"Yes","No")</f>
        <v>No</v>
      </c>
      <c r="R653" t="s">
        <v>34</v>
      </c>
      <c r="S653">
        <v>25</v>
      </c>
      <c r="T653" t="str">
        <f t="shared" si="65"/>
        <v>Won By 25 Runs</v>
      </c>
      <c r="U653" t="s">
        <v>24</v>
      </c>
      <c r="V653" t="s">
        <v>253</v>
      </c>
      <c r="W653">
        <f>IF(Table1[[#This Row],[WonBy]]="Wickets",Table1[[#This Row],[Margin]],0)</f>
        <v>0</v>
      </c>
    </row>
    <row r="654" spans="1:23" x14ac:dyDescent="0.25">
      <c r="A654">
        <v>548358</v>
      </c>
      <c r="B654" t="s">
        <v>58</v>
      </c>
      <c r="C654" s="1">
        <v>41037</v>
      </c>
      <c r="D654">
        <v>2012</v>
      </c>
      <c r="E654" t="s">
        <v>272</v>
      </c>
      <c r="F654" t="str">
        <f t="shared" si="60"/>
        <v>Rising Pune Supergiants</v>
      </c>
      <c r="G654" t="s">
        <v>18</v>
      </c>
      <c r="H654" t="str">
        <f t="shared" si="61"/>
        <v>Rajasthan Royals</v>
      </c>
      <c r="I654" t="s">
        <v>273</v>
      </c>
      <c r="J654" t="str">
        <f t="shared" si="62"/>
        <v>Subrata Roy Sahara Stadium</v>
      </c>
      <c r="K654" t="s">
        <v>272</v>
      </c>
      <c r="L654" t="str">
        <f t="shared" si="63"/>
        <v>Rising Pune Supergiants</v>
      </c>
      <c r="M654" t="s">
        <v>21</v>
      </c>
      <c r="N654" t="s">
        <v>22</v>
      </c>
      <c r="O654" t="s">
        <v>18</v>
      </c>
      <c r="P654" t="str">
        <f t="shared" si="64"/>
        <v>Rajasthan Royals</v>
      </c>
      <c r="Q654" t="str">
        <f>IF(Table1[[#This Row],[TossWinner]]=Table1[[#This Row],[WinningTeam]],"Yes","No")</f>
        <v>No</v>
      </c>
      <c r="R654" t="s">
        <v>23</v>
      </c>
      <c r="S654">
        <v>7</v>
      </c>
      <c r="T654" t="str">
        <f t="shared" si="65"/>
        <v>Won By 7 Wickets</v>
      </c>
      <c r="U654" t="s">
        <v>24</v>
      </c>
      <c r="V654" t="s">
        <v>154</v>
      </c>
      <c r="W654">
        <f>IF(Table1[[#This Row],[WonBy]]="Wickets",Table1[[#This Row],[Margin]],0)</f>
        <v>7</v>
      </c>
    </row>
    <row r="655" spans="1:23" x14ac:dyDescent="0.25">
      <c r="A655">
        <v>548357</v>
      </c>
      <c r="B655" t="s">
        <v>127</v>
      </c>
      <c r="C655" s="1">
        <v>41036</v>
      </c>
      <c r="D655">
        <v>2012</v>
      </c>
      <c r="E655" t="s">
        <v>191</v>
      </c>
      <c r="F655" t="str">
        <f t="shared" si="60"/>
        <v>Delhi Capitals</v>
      </c>
      <c r="G655" t="s">
        <v>51</v>
      </c>
      <c r="H655" t="str">
        <f t="shared" si="61"/>
        <v>Kolkata Knight Riders</v>
      </c>
      <c r="I655" t="s">
        <v>208</v>
      </c>
      <c r="J655" t="str">
        <f t="shared" si="62"/>
        <v>Feroz Shah Kotla</v>
      </c>
      <c r="K655" t="s">
        <v>191</v>
      </c>
      <c r="L655" t="str">
        <f t="shared" si="63"/>
        <v>Delhi Capitals</v>
      </c>
      <c r="M655" t="s">
        <v>21</v>
      </c>
      <c r="N655" t="s">
        <v>22</v>
      </c>
      <c r="O655" t="s">
        <v>51</v>
      </c>
      <c r="P655" t="str">
        <f t="shared" si="64"/>
        <v>Kolkata Knight Riders</v>
      </c>
      <c r="Q655" t="str">
        <f>IF(Table1[[#This Row],[TossWinner]]=Table1[[#This Row],[WinningTeam]],"Yes","No")</f>
        <v>No</v>
      </c>
      <c r="R655" t="s">
        <v>23</v>
      </c>
      <c r="S655">
        <v>6</v>
      </c>
      <c r="T655" t="str">
        <f t="shared" si="65"/>
        <v>Won By 6 Wickets</v>
      </c>
      <c r="U655" t="s">
        <v>24</v>
      </c>
      <c r="V655" t="s">
        <v>270</v>
      </c>
      <c r="W655">
        <f>IF(Table1[[#This Row],[WonBy]]="Wickets",Table1[[#This Row],[Margin]],0)</f>
        <v>6</v>
      </c>
    </row>
    <row r="656" spans="1:23" x14ac:dyDescent="0.25">
      <c r="A656">
        <v>548356</v>
      </c>
      <c r="B656" t="s">
        <v>204</v>
      </c>
      <c r="C656" s="1">
        <v>41035</v>
      </c>
      <c r="D656">
        <v>2012</v>
      </c>
      <c r="E656" t="s">
        <v>27</v>
      </c>
      <c r="F656" t="str">
        <f t="shared" si="60"/>
        <v>Royal Challengers Bangalore</v>
      </c>
      <c r="G656" t="s">
        <v>292</v>
      </c>
      <c r="H656" t="str">
        <f t="shared" si="61"/>
        <v>Delhi Capitals</v>
      </c>
      <c r="I656" t="s">
        <v>205</v>
      </c>
      <c r="J656" t="str">
        <f t="shared" si="62"/>
        <v>M.Chinnaswamy Stadium</v>
      </c>
      <c r="K656" t="s">
        <v>27</v>
      </c>
      <c r="L656" t="str">
        <f t="shared" si="63"/>
        <v>Royal Challengers Bangalore</v>
      </c>
      <c r="M656" t="s">
        <v>28</v>
      </c>
      <c r="N656" t="s">
        <v>22</v>
      </c>
      <c r="O656" t="s">
        <v>27</v>
      </c>
      <c r="P656" t="str">
        <f t="shared" si="64"/>
        <v>Royal Challengers Bangalore</v>
      </c>
      <c r="Q656" t="str">
        <f>IF(Table1[[#This Row],[TossWinner]]=Table1[[#This Row],[WinningTeam]],"Yes","No")</f>
        <v>Yes</v>
      </c>
      <c r="R656" t="s">
        <v>23</v>
      </c>
      <c r="S656">
        <v>5</v>
      </c>
      <c r="T656" t="str">
        <f t="shared" si="65"/>
        <v>Won By 5 Wickets</v>
      </c>
      <c r="U656" t="s">
        <v>24</v>
      </c>
      <c r="V656" t="s">
        <v>130</v>
      </c>
      <c r="W656">
        <f>IF(Table1[[#This Row],[WonBy]]="Wickets",Table1[[#This Row],[Margin]],0)</f>
        <v>5</v>
      </c>
    </row>
    <row r="657" spans="1:23" x14ac:dyDescent="0.25">
      <c r="A657">
        <v>548355</v>
      </c>
      <c r="B657" t="s">
        <v>38</v>
      </c>
      <c r="C657" s="1">
        <v>41035</v>
      </c>
      <c r="D657">
        <v>2012</v>
      </c>
      <c r="E657" t="s">
        <v>44</v>
      </c>
      <c r="F657" t="str">
        <f t="shared" si="60"/>
        <v>Mumbai Indians</v>
      </c>
      <c r="G657" t="s">
        <v>46</v>
      </c>
      <c r="H657" t="str">
        <f t="shared" si="61"/>
        <v>Chennai Super Kings</v>
      </c>
      <c r="I657" t="s">
        <v>167</v>
      </c>
      <c r="J657" t="str">
        <f t="shared" si="62"/>
        <v>Wankhede Stadium, Mumbai</v>
      </c>
      <c r="K657" t="s">
        <v>44</v>
      </c>
      <c r="L657" t="str">
        <f t="shared" si="63"/>
        <v>Mumbai Indians</v>
      </c>
      <c r="M657" t="s">
        <v>28</v>
      </c>
      <c r="N657" t="s">
        <v>22</v>
      </c>
      <c r="O657" t="s">
        <v>44</v>
      </c>
      <c r="P657" t="str">
        <f t="shared" si="64"/>
        <v>Mumbai Indians</v>
      </c>
      <c r="Q657" t="str">
        <f>IF(Table1[[#This Row],[TossWinner]]=Table1[[#This Row],[WinningTeam]],"Yes","No")</f>
        <v>Yes</v>
      </c>
      <c r="R657" t="s">
        <v>23</v>
      </c>
      <c r="S657">
        <v>2</v>
      </c>
      <c r="T657" t="str">
        <f t="shared" si="65"/>
        <v>Won By 2 Wickets</v>
      </c>
      <c r="U657" t="s">
        <v>24</v>
      </c>
      <c r="V657" t="s">
        <v>215</v>
      </c>
      <c r="W657">
        <f>IF(Table1[[#This Row],[WonBy]]="Wickets",Table1[[#This Row],[Margin]],0)</f>
        <v>2</v>
      </c>
    </row>
    <row r="658" spans="1:23" x14ac:dyDescent="0.25">
      <c r="A658">
        <v>548354</v>
      </c>
      <c r="B658" t="s">
        <v>165</v>
      </c>
      <c r="C658" s="1">
        <v>41034</v>
      </c>
      <c r="D658">
        <v>2012</v>
      </c>
      <c r="E658" t="s">
        <v>147</v>
      </c>
      <c r="F658" t="str">
        <f t="shared" si="60"/>
        <v>Punjab Kings</v>
      </c>
      <c r="G658" t="s">
        <v>18</v>
      </c>
      <c r="H658" t="str">
        <f t="shared" si="61"/>
        <v>Rajasthan Royals</v>
      </c>
      <c r="I658" t="s">
        <v>248</v>
      </c>
      <c r="J658" t="str">
        <f t="shared" si="62"/>
        <v>Punjab Cricket Association IS Bindra Stadium, Mohali</v>
      </c>
      <c r="K658" t="s">
        <v>18</v>
      </c>
      <c r="L658" t="str">
        <f t="shared" si="63"/>
        <v>Rajasthan Royals</v>
      </c>
      <c r="M658" t="s">
        <v>21</v>
      </c>
      <c r="N658" t="s">
        <v>22</v>
      </c>
      <c r="O658" t="s">
        <v>18</v>
      </c>
      <c r="P658" t="str">
        <f t="shared" si="64"/>
        <v>Rajasthan Royals</v>
      </c>
      <c r="Q658" t="str">
        <f>IF(Table1[[#This Row],[TossWinner]]=Table1[[#This Row],[WinningTeam]],"Yes","No")</f>
        <v>Yes</v>
      </c>
      <c r="R658" t="s">
        <v>34</v>
      </c>
      <c r="S658">
        <v>43</v>
      </c>
      <c r="T658" t="str">
        <f t="shared" si="65"/>
        <v>Won By 43 Runs</v>
      </c>
      <c r="U658" t="s">
        <v>24</v>
      </c>
      <c r="V658" t="s">
        <v>154</v>
      </c>
      <c r="W658">
        <f>IF(Table1[[#This Row],[WonBy]]="Wickets",Table1[[#This Row],[Margin]],0)</f>
        <v>0</v>
      </c>
    </row>
    <row r="659" spans="1:23" x14ac:dyDescent="0.25">
      <c r="A659">
        <v>548353</v>
      </c>
      <c r="B659" t="s">
        <v>30</v>
      </c>
      <c r="C659" s="1">
        <v>41034</v>
      </c>
      <c r="D659">
        <v>2012</v>
      </c>
      <c r="E659" t="s">
        <v>51</v>
      </c>
      <c r="F659" t="str">
        <f t="shared" si="60"/>
        <v>Kolkata Knight Riders</v>
      </c>
      <c r="G659" t="s">
        <v>272</v>
      </c>
      <c r="H659" t="str">
        <f t="shared" si="61"/>
        <v>Rising Pune Supergiants</v>
      </c>
      <c r="I659" t="s">
        <v>174</v>
      </c>
      <c r="J659" t="str">
        <f t="shared" si="62"/>
        <v>Eden Gardens, Kolkata</v>
      </c>
      <c r="K659" t="s">
        <v>51</v>
      </c>
      <c r="L659" t="str">
        <f t="shared" si="63"/>
        <v>Kolkata Knight Riders</v>
      </c>
      <c r="M659" t="s">
        <v>21</v>
      </c>
      <c r="N659" t="s">
        <v>22</v>
      </c>
      <c r="O659" t="s">
        <v>51</v>
      </c>
      <c r="P659" t="str">
        <f t="shared" si="64"/>
        <v>Kolkata Knight Riders</v>
      </c>
      <c r="Q659" t="str">
        <f>IF(Table1[[#This Row],[TossWinner]]=Table1[[#This Row],[WinningTeam]],"Yes","No")</f>
        <v>Yes</v>
      </c>
      <c r="R659" t="s">
        <v>34</v>
      </c>
      <c r="S659">
        <v>7</v>
      </c>
      <c r="T659" t="str">
        <f t="shared" si="65"/>
        <v>Won By 7 Runs</v>
      </c>
      <c r="U659" t="s">
        <v>24</v>
      </c>
      <c r="V659" t="s">
        <v>108</v>
      </c>
      <c r="W659">
        <f>IF(Table1[[#This Row],[WonBy]]="Wickets",Table1[[#This Row],[Margin]],0)</f>
        <v>0</v>
      </c>
    </row>
    <row r="660" spans="1:23" x14ac:dyDescent="0.25">
      <c r="A660">
        <v>548352</v>
      </c>
      <c r="B660" t="s">
        <v>132</v>
      </c>
      <c r="C660" s="1">
        <v>41033</v>
      </c>
      <c r="D660">
        <v>2012</v>
      </c>
      <c r="E660" t="s">
        <v>46</v>
      </c>
      <c r="F660" t="str">
        <f t="shared" si="60"/>
        <v>Chennai Super Kings</v>
      </c>
      <c r="G660" t="s">
        <v>292</v>
      </c>
      <c r="H660" t="str">
        <f t="shared" si="61"/>
        <v>Delhi Capitals</v>
      </c>
      <c r="I660" t="s">
        <v>251</v>
      </c>
      <c r="J660" t="str">
        <f t="shared" si="62"/>
        <v>MA Chidambaram Stadium, Chepauk, Chennai</v>
      </c>
      <c r="K660" t="s">
        <v>46</v>
      </c>
      <c r="L660" t="str">
        <f t="shared" si="63"/>
        <v>Chennai Super Kings</v>
      </c>
      <c r="M660" t="s">
        <v>21</v>
      </c>
      <c r="N660" t="s">
        <v>22</v>
      </c>
      <c r="O660" t="s">
        <v>46</v>
      </c>
      <c r="P660" t="str">
        <f t="shared" si="64"/>
        <v>Chennai Super Kings</v>
      </c>
      <c r="Q660" t="str">
        <f>IF(Table1[[#This Row],[TossWinner]]=Table1[[#This Row],[WinningTeam]],"Yes","No")</f>
        <v>Yes</v>
      </c>
      <c r="R660" t="s">
        <v>34</v>
      </c>
      <c r="S660">
        <v>10</v>
      </c>
      <c r="T660" t="str">
        <f t="shared" si="65"/>
        <v>Won By 10 Runs</v>
      </c>
      <c r="U660" t="s">
        <v>24</v>
      </c>
      <c r="V660" t="s">
        <v>224</v>
      </c>
      <c r="W660">
        <f>IF(Table1[[#This Row],[WonBy]]="Wickets",Table1[[#This Row],[Margin]],0)</f>
        <v>0</v>
      </c>
    </row>
    <row r="661" spans="1:23" x14ac:dyDescent="0.25">
      <c r="A661">
        <v>548351</v>
      </c>
      <c r="B661" t="s">
        <v>58</v>
      </c>
      <c r="C661" s="1">
        <v>41032</v>
      </c>
      <c r="D661">
        <v>2012</v>
      </c>
      <c r="E661" t="s">
        <v>272</v>
      </c>
      <c r="F661" t="str">
        <f t="shared" si="60"/>
        <v>Rising Pune Supergiants</v>
      </c>
      <c r="G661" t="s">
        <v>44</v>
      </c>
      <c r="H661" t="str">
        <f t="shared" si="61"/>
        <v>Mumbai Indians</v>
      </c>
      <c r="I661" t="s">
        <v>273</v>
      </c>
      <c r="J661" t="str">
        <f t="shared" si="62"/>
        <v>Subrata Roy Sahara Stadium</v>
      </c>
      <c r="K661" t="s">
        <v>44</v>
      </c>
      <c r="L661" t="str">
        <f t="shared" si="63"/>
        <v>Mumbai Indians</v>
      </c>
      <c r="M661" t="s">
        <v>21</v>
      </c>
      <c r="N661" t="s">
        <v>22</v>
      </c>
      <c r="O661" t="s">
        <v>44</v>
      </c>
      <c r="P661" t="str">
        <f t="shared" si="64"/>
        <v>Mumbai Indians</v>
      </c>
      <c r="Q661" t="str">
        <f>IF(Table1[[#This Row],[TossWinner]]=Table1[[#This Row],[WinningTeam]],"Yes","No")</f>
        <v>Yes</v>
      </c>
      <c r="R661" t="s">
        <v>34</v>
      </c>
      <c r="S661">
        <v>1</v>
      </c>
      <c r="T661" t="str">
        <f t="shared" si="65"/>
        <v>Won By 1 Runs</v>
      </c>
      <c r="U661" t="s">
        <v>24</v>
      </c>
      <c r="V661" t="s">
        <v>181</v>
      </c>
      <c r="W661">
        <f>IF(Table1[[#This Row],[WonBy]]="Wickets",Table1[[#This Row],[Margin]],0)</f>
        <v>0</v>
      </c>
    </row>
    <row r="662" spans="1:23" x14ac:dyDescent="0.25">
      <c r="A662">
        <v>548350</v>
      </c>
      <c r="B662" t="s">
        <v>204</v>
      </c>
      <c r="C662" s="1">
        <v>41031</v>
      </c>
      <c r="D662">
        <v>2012</v>
      </c>
      <c r="E662" t="s">
        <v>27</v>
      </c>
      <c r="F662" t="str">
        <f t="shared" si="60"/>
        <v>Royal Challengers Bangalore</v>
      </c>
      <c r="G662" t="s">
        <v>147</v>
      </c>
      <c r="H662" t="str">
        <f t="shared" si="61"/>
        <v>Punjab Kings</v>
      </c>
      <c r="I662" t="s">
        <v>205</v>
      </c>
      <c r="J662" t="str">
        <f t="shared" si="62"/>
        <v>M.Chinnaswamy Stadium</v>
      </c>
      <c r="K662" t="s">
        <v>147</v>
      </c>
      <c r="L662" t="str">
        <f t="shared" si="63"/>
        <v>Punjab Kings</v>
      </c>
      <c r="M662" t="s">
        <v>28</v>
      </c>
      <c r="N662" t="s">
        <v>22</v>
      </c>
      <c r="O662" t="s">
        <v>147</v>
      </c>
      <c r="P662" t="str">
        <f t="shared" si="64"/>
        <v>Kings XI Punjab</v>
      </c>
      <c r="Q662" t="str">
        <f>IF(Table1[[#This Row],[TossWinner]]=Table1[[#This Row],[WinningTeam]],"Yes","No")</f>
        <v>Yes</v>
      </c>
      <c r="R662" t="s">
        <v>23</v>
      </c>
      <c r="S662">
        <v>4</v>
      </c>
      <c r="T662" t="str">
        <f t="shared" si="65"/>
        <v>Won By 4 Wickets</v>
      </c>
      <c r="U662" t="s">
        <v>24</v>
      </c>
      <c r="V662" t="s">
        <v>277</v>
      </c>
      <c r="W662">
        <f>IF(Table1[[#This Row],[WonBy]]="Wickets",Table1[[#This Row],[Margin]],0)</f>
        <v>4</v>
      </c>
    </row>
    <row r="663" spans="1:23" x14ac:dyDescent="0.25">
      <c r="A663">
        <v>548349</v>
      </c>
      <c r="B663" t="s">
        <v>175</v>
      </c>
      <c r="C663" s="1">
        <v>41030</v>
      </c>
      <c r="D663">
        <v>2012</v>
      </c>
      <c r="E663" t="s">
        <v>18</v>
      </c>
      <c r="F663" t="str">
        <f t="shared" si="60"/>
        <v>Rajasthan Royals</v>
      </c>
      <c r="G663" t="s">
        <v>191</v>
      </c>
      <c r="H663" t="str">
        <f t="shared" si="61"/>
        <v>Delhi Capitals</v>
      </c>
      <c r="I663" t="s">
        <v>176</v>
      </c>
      <c r="J663" t="str">
        <f t="shared" si="62"/>
        <v>Sawai Mansingh Stadium</v>
      </c>
      <c r="K663" t="s">
        <v>18</v>
      </c>
      <c r="L663" t="str">
        <f t="shared" si="63"/>
        <v>Rajasthan Royals</v>
      </c>
      <c r="M663" t="s">
        <v>21</v>
      </c>
      <c r="N663" t="s">
        <v>22</v>
      </c>
      <c r="O663" t="s">
        <v>191</v>
      </c>
      <c r="P663" t="str">
        <f t="shared" si="64"/>
        <v>Delhi Daredevils</v>
      </c>
      <c r="Q663" t="str">
        <f>IF(Table1[[#This Row],[TossWinner]]=Table1[[#This Row],[WinningTeam]],"Yes","No")</f>
        <v>No</v>
      </c>
      <c r="R663" t="s">
        <v>23</v>
      </c>
      <c r="S663">
        <v>6</v>
      </c>
      <c r="T663" t="str">
        <f t="shared" si="65"/>
        <v>Won By 6 Wickets</v>
      </c>
      <c r="U663" t="s">
        <v>24</v>
      </c>
      <c r="V663" t="s">
        <v>249</v>
      </c>
      <c r="W663">
        <f>IF(Table1[[#This Row],[WonBy]]="Wickets",Table1[[#This Row],[Margin]],0)</f>
        <v>6</v>
      </c>
    </row>
    <row r="664" spans="1:23" x14ac:dyDescent="0.25">
      <c r="A664">
        <v>548348</v>
      </c>
      <c r="B664" t="s">
        <v>265</v>
      </c>
      <c r="C664" s="1">
        <v>41030</v>
      </c>
      <c r="D664">
        <v>2012</v>
      </c>
      <c r="E664" t="s">
        <v>292</v>
      </c>
      <c r="F664" t="str">
        <f t="shared" si="60"/>
        <v>Delhi Capitals</v>
      </c>
      <c r="G664" t="s">
        <v>272</v>
      </c>
      <c r="H664" t="str">
        <f t="shared" si="61"/>
        <v>Rising Pune Supergiants</v>
      </c>
      <c r="I664" t="s">
        <v>266</v>
      </c>
      <c r="J664" t="str">
        <f t="shared" si="62"/>
        <v>Barabati Stadium</v>
      </c>
      <c r="K664" t="s">
        <v>292</v>
      </c>
      <c r="L664" t="str">
        <f t="shared" si="63"/>
        <v>Delhi Capitals</v>
      </c>
      <c r="M664" t="s">
        <v>21</v>
      </c>
      <c r="N664" t="s">
        <v>22</v>
      </c>
      <c r="O664" t="s">
        <v>292</v>
      </c>
      <c r="P664" t="str">
        <f t="shared" si="64"/>
        <v>Deccan Chargers</v>
      </c>
      <c r="Q664" t="str">
        <f>IF(Table1[[#This Row],[TossWinner]]=Table1[[#This Row],[WinningTeam]],"Yes","No")</f>
        <v>Yes</v>
      </c>
      <c r="R664" t="s">
        <v>34</v>
      </c>
      <c r="S664">
        <v>13</v>
      </c>
      <c r="T664" t="str">
        <f t="shared" si="65"/>
        <v>Won By 13 Runs</v>
      </c>
      <c r="U664" t="s">
        <v>24</v>
      </c>
      <c r="V664" t="s">
        <v>297</v>
      </c>
      <c r="W664">
        <f>IF(Table1[[#This Row],[WonBy]]="Wickets",Table1[[#This Row],[Margin]],0)</f>
        <v>0</v>
      </c>
    </row>
    <row r="665" spans="1:23" x14ac:dyDescent="0.25">
      <c r="A665">
        <v>548347</v>
      </c>
      <c r="B665" t="s">
        <v>132</v>
      </c>
      <c r="C665" s="1">
        <v>41029</v>
      </c>
      <c r="D665">
        <v>2012</v>
      </c>
      <c r="E665" t="s">
        <v>46</v>
      </c>
      <c r="F665" t="str">
        <f t="shared" si="60"/>
        <v>Chennai Super Kings</v>
      </c>
      <c r="G665" t="s">
        <v>51</v>
      </c>
      <c r="H665" t="str">
        <f t="shared" si="61"/>
        <v>Kolkata Knight Riders</v>
      </c>
      <c r="I665" t="s">
        <v>251</v>
      </c>
      <c r="J665" t="str">
        <f t="shared" si="62"/>
        <v>MA Chidambaram Stadium, Chepauk, Chennai</v>
      </c>
      <c r="K665" t="s">
        <v>46</v>
      </c>
      <c r="L665" t="str">
        <f t="shared" si="63"/>
        <v>Chennai Super Kings</v>
      </c>
      <c r="M665" t="s">
        <v>21</v>
      </c>
      <c r="N665" t="s">
        <v>22</v>
      </c>
      <c r="O665" t="s">
        <v>51</v>
      </c>
      <c r="P665" t="str">
        <f t="shared" si="64"/>
        <v>Kolkata Knight Riders</v>
      </c>
      <c r="Q665" t="str">
        <f>IF(Table1[[#This Row],[TossWinner]]=Table1[[#This Row],[WinningTeam]],"Yes","No")</f>
        <v>No</v>
      </c>
      <c r="R665" t="s">
        <v>23</v>
      </c>
      <c r="S665">
        <v>5</v>
      </c>
      <c r="T665" t="str">
        <f t="shared" si="65"/>
        <v>Won By 5 Wickets</v>
      </c>
      <c r="U665" t="s">
        <v>24</v>
      </c>
      <c r="V665" t="s">
        <v>219</v>
      </c>
      <c r="W665">
        <f>IF(Table1[[#This Row],[WonBy]]="Wickets",Table1[[#This Row],[Margin]],0)</f>
        <v>5</v>
      </c>
    </row>
    <row r="666" spans="1:23" x14ac:dyDescent="0.25">
      <c r="A666">
        <v>548346</v>
      </c>
      <c r="B666" t="s">
        <v>38</v>
      </c>
      <c r="C666" s="1">
        <v>41028</v>
      </c>
      <c r="D666">
        <v>2012</v>
      </c>
      <c r="E666" t="s">
        <v>44</v>
      </c>
      <c r="F666" t="str">
        <f t="shared" si="60"/>
        <v>Mumbai Indians</v>
      </c>
      <c r="G666" t="s">
        <v>292</v>
      </c>
      <c r="H666" t="str">
        <f t="shared" si="61"/>
        <v>Delhi Capitals</v>
      </c>
      <c r="I666" t="s">
        <v>167</v>
      </c>
      <c r="J666" t="str">
        <f t="shared" si="62"/>
        <v>Wankhede Stadium, Mumbai</v>
      </c>
      <c r="K666" t="s">
        <v>44</v>
      </c>
      <c r="L666" t="str">
        <f t="shared" si="63"/>
        <v>Mumbai Indians</v>
      </c>
      <c r="M666" t="s">
        <v>28</v>
      </c>
      <c r="N666" t="s">
        <v>22</v>
      </c>
      <c r="O666" t="s">
        <v>44</v>
      </c>
      <c r="P666" t="str">
        <f t="shared" si="64"/>
        <v>Mumbai Indians</v>
      </c>
      <c r="Q666" t="str">
        <f>IF(Table1[[#This Row],[TossWinner]]=Table1[[#This Row],[WinningTeam]],"Yes","No")</f>
        <v>Yes</v>
      </c>
      <c r="R666" t="s">
        <v>23</v>
      </c>
      <c r="S666">
        <v>5</v>
      </c>
      <c r="T666" t="str">
        <f t="shared" si="65"/>
        <v>Won By 5 Wickets</v>
      </c>
      <c r="U666" t="s">
        <v>24</v>
      </c>
      <c r="V666" t="s">
        <v>267</v>
      </c>
      <c r="W666">
        <f>IF(Table1[[#This Row],[WonBy]]="Wickets",Table1[[#This Row],[Margin]],0)</f>
        <v>5</v>
      </c>
    </row>
    <row r="667" spans="1:23" x14ac:dyDescent="0.25">
      <c r="A667">
        <v>548345</v>
      </c>
      <c r="B667" t="s">
        <v>127</v>
      </c>
      <c r="C667" s="1">
        <v>41028</v>
      </c>
      <c r="D667">
        <v>2012</v>
      </c>
      <c r="E667" t="s">
        <v>191</v>
      </c>
      <c r="F667" t="str">
        <f t="shared" si="60"/>
        <v>Delhi Capitals</v>
      </c>
      <c r="G667" t="s">
        <v>18</v>
      </c>
      <c r="H667" t="str">
        <f t="shared" si="61"/>
        <v>Rajasthan Royals</v>
      </c>
      <c r="I667" t="s">
        <v>208</v>
      </c>
      <c r="J667" t="str">
        <f t="shared" si="62"/>
        <v>Feroz Shah Kotla</v>
      </c>
      <c r="K667" t="s">
        <v>191</v>
      </c>
      <c r="L667" t="str">
        <f t="shared" si="63"/>
        <v>Delhi Capitals</v>
      </c>
      <c r="M667" t="s">
        <v>21</v>
      </c>
      <c r="N667" t="s">
        <v>22</v>
      </c>
      <c r="O667" t="s">
        <v>191</v>
      </c>
      <c r="P667" t="str">
        <f t="shared" si="64"/>
        <v>Delhi Daredevils</v>
      </c>
      <c r="Q667" t="str">
        <f>IF(Table1[[#This Row],[TossWinner]]=Table1[[#This Row],[WinningTeam]],"Yes","No")</f>
        <v>Yes</v>
      </c>
      <c r="R667" t="s">
        <v>34</v>
      </c>
      <c r="S667">
        <v>1</v>
      </c>
      <c r="T667" t="str">
        <f t="shared" si="65"/>
        <v>Won By 1 Runs</v>
      </c>
      <c r="U667" t="s">
        <v>24</v>
      </c>
      <c r="V667" t="s">
        <v>263</v>
      </c>
      <c r="W667">
        <f>IF(Table1[[#This Row],[WonBy]]="Wickets",Table1[[#This Row],[Margin]],0)</f>
        <v>0</v>
      </c>
    </row>
    <row r="668" spans="1:23" x14ac:dyDescent="0.25">
      <c r="A668">
        <v>548344</v>
      </c>
      <c r="B668" t="s">
        <v>30</v>
      </c>
      <c r="C668" s="1">
        <v>41027</v>
      </c>
      <c r="D668">
        <v>2012</v>
      </c>
      <c r="E668" t="s">
        <v>51</v>
      </c>
      <c r="F668" t="str">
        <f t="shared" si="60"/>
        <v>Kolkata Knight Riders</v>
      </c>
      <c r="G668" t="s">
        <v>27</v>
      </c>
      <c r="H668" t="str">
        <f t="shared" si="61"/>
        <v>Royal Challengers Bangalore</v>
      </c>
      <c r="I668" t="s">
        <v>174</v>
      </c>
      <c r="J668" t="str">
        <f t="shared" si="62"/>
        <v>Eden Gardens, Kolkata</v>
      </c>
      <c r="K668" t="s">
        <v>51</v>
      </c>
      <c r="L668" t="str">
        <f t="shared" si="63"/>
        <v>Kolkata Knight Riders</v>
      </c>
      <c r="M668" t="s">
        <v>21</v>
      </c>
      <c r="N668" t="s">
        <v>22</v>
      </c>
      <c r="O668" t="s">
        <v>51</v>
      </c>
      <c r="P668" t="str">
        <f t="shared" si="64"/>
        <v>Kolkata Knight Riders</v>
      </c>
      <c r="Q668" t="str">
        <f>IF(Table1[[#This Row],[TossWinner]]=Table1[[#This Row],[WinningTeam]],"Yes","No")</f>
        <v>Yes</v>
      </c>
      <c r="R668" t="s">
        <v>34</v>
      </c>
      <c r="S668">
        <v>47</v>
      </c>
      <c r="T668" t="str">
        <f t="shared" si="65"/>
        <v>Won By 47 Runs</v>
      </c>
      <c r="U668" t="s">
        <v>24</v>
      </c>
      <c r="V668" t="s">
        <v>219</v>
      </c>
      <c r="W668">
        <f>IF(Table1[[#This Row],[WonBy]]="Wickets",Table1[[#This Row],[Margin]],0)</f>
        <v>0</v>
      </c>
    </row>
    <row r="669" spans="1:23" x14ac:dyDescent="0.25">
      <c r="A669">
        <v>548343</v>
      </c>
      <c r="B669" t="s">
        <v>132</v>
      </c>
      <c r="C669" s="1">
        <v>41027</v>
      </c>
      <c r="D669">
        <v>2012</v>
      </c>
      <c r="E669" t="s">
        <v>46</v>
      </c>
      <c r="F669" t="str">
        <f t="shared" si="60"/>
        <v>Chennai Super Kings</v>
      </c>
      <c r="G669" t="s">
        <v>147</v>
      </c>
      <c r="H669" t="str">
        <f t="shared" si="61"/>
        <v>Punjab Kings</v>
      </c>
      <c r="I669" t="s">
        <v>251</v>
      </c>
      <c r="J669" t="str">
        <f t="shared" si="62"/>
        <v>MA Chidambaram Stadium, Chepauk, Chennai</v>
      </c>
      <c r="K669" t="s">
        <v>147</v>
      </c>
      <c r="L669" t="str">
        <f t="shared" si="63"/>
        <v>Punjab Kings</v>
      </c>
      <c r="M669" t="s">
        <v>21</v>
      </c>
      <c r="N669" t="s">
        <v>22</v>
      </c>
      <c r="O669" t="s">
        <v>147</v>
      </c>
      <c r="P669" t="str">
        <f t="shared" si="64"/>
        <v>Kings XI Punjab</v>
      </c>
      <c r="Q669" t="str">
        <f>IF(Table1[[#This Row],[TossWinner]]=Table1[[#This Row],[WinningTeam]],"Yes","No")</f>
        <v>Yes</v>
      </c>
      <c r="R669" t="s">
        <v>34</v>
      </c>
      <c r="S669">
        <v>7</v>
      </c>
      <c r="T669" t="str">
        <f t="shared" si="65"/>
        <v>Won By 7 Runs</v>
      </c>
      <c r="U669" t="s">
        <v>24</v>
      </c>
      <c r="V669" t="s">
        <v>253</v>
      </c>
      <c r="W669">
        <f>IF(Table1[[#This Row],[WonBy]]="Wickets",Table1[[#This Row],[Margin]],0)</f>
        <v>0</v>
      </c>
    </row>
    <row r="670" spans="1:23" x14ac:dyDescent="0.25">
      <c r="A670">
        <v>548342</v>
      </c>
      <c r="B670" t="s">
        <v>127</v>
      </c>
      <c r="C670" s="1">
        <v>41026</v>
      </c>
      <c r="D670">
        <v>2012</v>
      </c>
      <c r="E670" t="s">
        <v>191</v>
      </c>
      <c r="F670" t="str">
        <f t="shared" si="60"/>
        <v>Delhi Capitals</v>
      </c>
      <c r="G670" t="s">
        <v>44</v>
      </c>
      <c r="H670" t="str">
        <f t="shared" si="61"/>
        <v>Mumbai Indians</v>
      </c>
      <c r="I670" t="s">
        <v>208</v>
      </c>
      <c r="J670" t="str">
        <f t="shared" si="62"/>
        <v>Feroz Shah Kotla</v>
      </c>
      <c r="K670" t="s">
        <v>44</v>
      </c>
      <c r="L670" t="str">
        <f t="shared" si="63"/>
        <v>Mumbai Indians</v>
      </c>
      <c r="M670" t="s">
        <v>28</v>
      </c>
      <c r="N670" t="s">
        <v>22</v>
      </c>
      <c r="O670" t="s">
        <v>191</v>
      </c>
      <c r="P670" t="str">
        <f t="shared" si="64"/>
        <v>Delhi Daredevils</v>
      </c>
      <c r="Q670" t="str">
        <f>IF(Table1[[#This Row],[TossWinner]]=Table1[[#This Row],[WinningTeam]],"Yes","No")</f>
        <v>No</v>
      </c>
      <c r="R670" t="s">
        <v>34</v>
      </c>
      <c r="S670">
        <v>37</v>
      </c>
      <c r="T670" t="str">
        <f t="shared" si="65"/>
        <v>Won By 37 Runs</v>
      </c>
      <c r="U670" t="s">
        <v>24</v>
      </c>
      <c r="V670" t="s">
        <v>263</v>
      </c>
      <c r="W670">
        <f>IF(Table1[[#This Row],[WonBy]]="Wickets",Table1[[#This Row],[Margin]],0)</f>
        <v>0</v>
      </c>
    </row>
    <row r="671" spans="1:23" x14ac:dyDescent="0.25">
      <c r="A671">
        <v>548341</v>
      </c>
      <c r="B671" t="s">
        <v>58</v>
      </c>
      <c r="C671" s="1">
        <v>41025</v>
      </c>
      <c r="D671">
        <v>2012</v>
      </c>
      <c r="E671" t="s">
        <v>272</v>
      </c>
      <c r="F671" t="str">
        <f t="shared" si="60"/>
        <v>Rising Pune Supergiants</v>
      </c>
      <c r="G671" t="s">
        <v>292</v>
      </c>
      <c r="H671" t="str">
        <f t="shared" si="61"/>
        <v>Delhi Capitals</v>
      </c>
      <c r="I671" t="s">
        <v>273</v>
      </c>
      <c r="J671" t="str">
        <f t="shared" si="62"/>
        <v>Subrata Roy Sahara Stadium</v>
      </c>
      <c r="K671" t="s">
        <v>292</v>
      </c>
      <c r="L671" t="str">
        <f t="shared" si="63"/>
        <v>Delhi Capitals</v>
      </c>
      <c r="M671" t="s">
        <v>21</v>
      </c>
      <c r="N671" t="s">
        <v>22</v>
      </c>
      <c r="O671" t="s">
        <v>292</v>
      </c>
      <c r="P671" t="str">
        <f t="shared" si="64"/>
        <v>Deccan Chargers</v>
      </c>
      <c r="Q671" t="str">
        <f>IF(Table1[[#This Row],[TossWinner]]=Table1[[#This Row],[WinningTeam]],"Yes","No")</f>
        <v>Yes</v>
      </c>
      <c r="R671" t="s">
        <v>34</v>
      </c>
      <c r="S671">
        <v>18</v>
      </c>
      <c r="T671" t="str">
        <f t="shared" si="65"/>
        <v>Won By 18 Runs</v>
      </c>
      <c r="U671" t="s">
        <v>24</v>
      </c>
      <c r="V671" t="s">
        <v>298</v>
      </c>
      <c r="W671">
        <f>IF(Table1[[#This Row],[WonBy]]="Wickets",Table1[[#This Row],[Margin]],0)</f>
        <v>0</v>
      </c>
    </row>
    <row r="672" spans="1:23" x14ac:dyDescent="0.25">
      <c r="A672">
        <v>548339</v>
      </c>
      <c r="B672" t="s">
        <v>165</v>
      </c>
      <c r="C672" s="1">
        <v>41024</v>
      </c>
      <c r="D672">
        <v>2012</v>
      </c>
      <c r="E672" t="s">
        <v>147</v>
      </c>
      <c r="F672" t="str">
        <f t="shared" si="60"/>
        <v>Punjab Kings</v>
      </c>
      <c r="G672" t="s">
        <v>44</v>
      </c>
      <c r="H672" t="str">
        <f t="shared" si="61"/>
        <v>Mumbai Indians</v>
      </c>
      <c r="I672" t="s">
        <v>248</v>
      </c>
      <c r="J672" t="str">
        <f t="shared" si="62"/>
        <v>Punjab Cricket Association IS Bindra Stadium, Mohali</v>
      </c>
      <c r="K672" t="s">
        <v>147</v>
      </c>
      <c r="L672" t="str">
        <f t="shared" si="63"/>
        <v>Punjab Kings</v>
      </c>
      <c r="M672" t="s">
        <v>21</v>
      </c>
      <c r="N672" t="s">
        <v>22</v>
      </c>
      <c r="O672" t="s">
        <v>44</v>
      </c>
      <c r="P672" t="str">
        <f t="shared" si="64"/>
        <v>Mumbai Indians</v>
      </c>
      <c r="Q672" t="str">
        <f>IF(Table1[[#This Row],[TossWinner]]=Table1[[#This Row],[WinningTeam]],"Yes","No")</f>
        <v>No</v>
      </c>
      <c r="R672" t="s">
        <v>23</v>
      </c>
      <c r="S672">
        <v>4</v>
      </c>
      <c r="T672" t="str">
        <f t="shared" si="65"/>
        <v>Won By 4 Wickets</v>
      </c>
      <c r="U672" t="s">
        <v>24</v>
      </c>
      <c r="V672" t="s">
        <v>157</v>
      </c>
      <c r="W672">
        <f>IF(Table1[[#This Row],[WonBy]]="Wickets",Table1[[#This Row],[Margin]],0)</f>
        <v>4</v>
      </c>
    </row>
    <row r="673" spans="1:23" x14ac:dyDescent="0.25">
      <c r="A673">
        <v>548337</v>
      </c>
      <c r="B673" t="s">
        <v>58</v>
      </c>
      <c r="C673" s="1">
        <v>41023</v>
      </c>
      <c r="D673">
        <v>2012</v>
      </c>
      <c r="E673" t="s">
        <v>272</v>
      </c>
      <c r="F673" t="str">
        <f t="shared" si="60"/>
        <v>Rising Pune Supergiants</v>
      </c>
      <c r="G673" t="s">
        <v>191</v>
      </c>
      <c r="H673" t="str">
        <f t="shared" si="61"/>
        <v>Delhi Capitals</v>
      </c>
      <c r="I673" t="s">
        <v>273</v>
      </c>
      <c r="J673" t="str">
        <f t="shared" si="62"/>
        <v>Subrata Roy Sahara Stadium</v>
      </c>
      <c r="K673" t="s">
        <v>272</v>
      </c>
      <c r="L673" t="str">
        <f t="shared" si="63"/>
        <v>Rising Pune Supergiants</v>
      </c>
      <c r="M673" t="s">
        <v>21</v>
      </c>
      <c r="N673" t="s">
        <v>22</v>
      </c>
      <c r="O673" t="s">
        <v>191</v>
      </c>
      <c r="P673" t="str">
        <f t="shared" si="64"/>
        <v>Delhi Daredevils</v>
      </c>
      <c r="Q673" t="str">
        <f>IF(Table1[[#This Row],[TossWinner]]=Table1[[#This Row],[WinningTeam]],"Yes","No")</f>
        <v>No</v>
      </c>
      <c r="R673" t="s">
        <v>23</v>
      </c>
      <c r="S673">
        <v>8</v>
      </c>
      <c r="T673" t="str">
        <f t="shared" si="65"/>
        <v>Won By 8 Wickets</v>
      </c>
      <c r="U673" t="s">
        <v>24</v>
      </c>
      <c r="V673" t="s">
        <v>263</v>
      </c>
      <c r="W673">
        <f>IF(Table1[[#This Row],[WonBy]]="Wickets",Table1[[#This Row],[Margin]],0)</f>
        <v>8</v>
      </c>
    </row>
    <row r="674" spans="1:23" x14ac:dyDescent="0.25">
      <c r="A674">
        <v>548336</v>
      </c>
      <c r="B674" t="s">
        <v>175</v>
      </c>
      <c r="C674" s="1">
        <v>41022</v>
      </c>
      <c r="D674">
        <v>2012</v>
      </c>
      <c r="E674" t="s">
        <v>18</v>
      </c>
      <c r="F674" t="str">
        <f t="shared" si="60"/>
        <v>Rajasthan Royals</v>
      </c>
      <c r="G674" t="s">
        <v>27</v>
      </c>
      <c r="H674" t="str">
        <f t="shared" si="61"/>
        <v>Royal Challengers Bangalore</v>
      </c>
      <c r="I674" t="s">
        <v>176</v>
      </c>
      <c r="J674" t="str">
        <f t="shared" si="62"/>
        <v>Sawai Mansingh Stadium</v>
      </c>
      <c r="K674" t="s">
        <v>18</v>
      </c>
      <c r="L674" t="str">
        <f t="shared" si="63"/>
        <v>Rajasthan Royals</v>
      </c>
      <c r="M674" t="s">
        <v>28</v>
      </c>
      <c r="N674" t="s">
        <v>22</v>
      </c>
      <c r="O674" t="s">
        <v>27</v>
      </c>
      <c r="P674" t="str">
        <f t="shared" si="64"/>
        <v>Royal Challengers Bangalore</v>
      </c>
      <c r="Q674" t="str">
        <f>IF(Table1[[#This Row],[TossWinner]]=Table1[[#This Row],[WinningTeam]],"Yes","No")</f>
        <v>No</v>
      </c>
      <c r="R674" t="s">
        <v>34</v>
      </c>
      <c r="S674">
        <v>46</v>
      </c>
      <c r="T674" t="str">
        <f t="shared" si="65"/>
        <v>Won By 46 Runs</v>
      </c>
      <c r="U674" t="s">
        <v>24</v>
      </c>
      <c r="V674" t="s">
        <v>130</v>
      </c>
      <c r="W674">
        <f>IF(Table1[[#This Row],[WonBy]]="Wickets",Table1[[#This Row],[Margin]],0)</f>
        <v>0</v>
      </c>
    </row>
    <row r="675" spans="1:23" x14ac:dyDescent="0.25">
      <c r="A675">
        <v>548334</v>
      </c>
      <c r="B675" t="s">
        <v>38</v>
      </c>
      <c r="C675" s="1">
        <v>41021</v>
      </c>
      <c r="D675">
        <v>2012</v>
      </c>
      <c r="E675" t="s">
        <v>44</v>
      </c>
      <c r="F675" t="str">
        <f t="shared" si="60"/>
        <v>Mumbai Indians</v>
      </c>
      <c r="G675" t="s">
        <v>147</v>
      </c>
      <c r="H675" t="str">
        <f t="shared" si="61"/>
        <v>Punjab Kings</v>
      </c>
      <c r="I675" t="s">
        <v>167</v>
      </c>
      <c r="J675" t="str">
        <f t="shared" si="62"/>
        <v>Wankhede Stadium, Mumbai</v>
      </c>
      <c r="K675" t="s">
        <v>44</v>
      </c>
      <c r="L675" t="str">
        <f t="shared" si="63"/>
        <v>Mumbai Indians</v>
      </c>
      <c r="M675" t="s">
        <v>21</v>
      </c>
      <c r="N675" t="s">
        <v>22</v>
      </c>
      <c r="O675" t="s">
        <v>147</v>
      </c>
      <c r="P675" t="str">
        <f t="shared" si="64"/>
        <v>Kings XI Punjab</v>
      </c>
      <c r="Q675" t="str">
        <f>IF(Table1[[#This Row],[TossWinner]]=Table1[[#This Row],[WinningTeam]],"Yes","No")</f>
        <v>No</v>
      </c>
      <c r="R675" t="s">
        <v>23</v>
      </c>
      <c r="S675">
        <v>6</v>
      </c>
      <c r="T675" t="str">
        <f t="shared" si="65"/>
        <v>Won By 6 Wickets</v>
      </c>
      <c r="U675" t="s">
        <v>24</v>
      </c>
      <c r="V675" t="s">
        <v>257</v>
      </c>
      <c r="W675">
        <f>IF(Table1[[#This Row],[WonBy]]="Wickets",Table1[[#This Row],[Margin]],0)</f>
        <v>6</v>
      </c>
    </row>
    <row r="676" spans="1:23" x14ac:dyDescent="0.25">
      <c r="A676">
        <v>548335</v>
      </c>
      <c r="B676" t="s">
        <v>265</v>
      </c>
      <c r="C676" s="1">
        <v>41021</v>
      </c>
      <c r="D676">
        <v>2012</v>
      </c>
      <c r="E676" t="s">
        <v>292</v>
      </c>
      <c r="F676" t="str">
        <f t="shared" si="60"/>
        <v>Delhi Capitals</v>
      </c>
      <c r="G676" t="s">
        <v>51</v>
      </c>
      <c r="H676" t="str">
        <f t="shared" si="61"/>
        <v>Kolkata Knight Riders</v>
      </c>
      <c r="I676" t="s">
        <v>266</v>
      </c>
      <c r="J676" t="str">
        <f t="shared" si="62"/>
        <v>Barabati Stadium</v>
      </c>
      <c r="K676" t="s">
        <v>51</v>
      </c>
      <c r="L676" t="str">
        <f t="shared" si="63"/>
        <v>Kolkata Knight Riders</v>
      </c>
      <c r="M676" t="s">
        <v>28</v>
      </c>
      <c r="N676" t="s">
        <v>22</v>
      </c>
      <c r="O676" t="s">
        <v>51</v>
      </c>
      <c r="P676" t="str">
        <f t="shared" si="64"/>
        <v>Kolkata Knight Riders</v>
      </c>
      <c r="Q676" t="str">
        <f>IF(Table1[[#This Row],[TossWinner]]=Table1[[#This Row],[WinningTeam]],"Yes","No")</f>
        <v>Yes</v>
      </c>
      <c r="R676" t="s">
        <v>23</v>
      </c>
      <c r="S676">
        <v>5</v>
      </c>
      <c r="T676" t="str">
        <f t="shared" si="65"/>
        <v>Won By 5 Wickets</v>
      </c>
      <c r="U676" t="s">
        <v>24</v>
      </c>
      <c r="V676" t="s">
        <v>299</v>
      </c>
      <c r="W676">
        <f>IF(Table1[[#This Row],[WonBy]]="Wickets",Table1[[#This Row],[Margin]],0)</f>
        <v>5</v>
      </c>
    </row>
    <row r="677" spans="1:23" x14ac:dyDescent="0.25">
      <c r="A677">
        <v>548333</v>
      </c>
      <c r="B677" t="s">
        <v>127</v>
      </c>
      <c r="C677" s="1">
        <v>41020</v>
      </c>
      <c r="D677">
        <v>2012</v>
      </c>
      <c r="E677" t="s">
        <v>191</v>
      </c>
      <c r="F677" t="str">
        <f t="shared" si="60"/>
        <v>Delhi Capitals</v>
      </c>
      <c r="G677" t="s">
        <v>272</v>
      </c>
      <c r="H677" t="str">
        <f t="shared" si="61"/>
        <v>Rising Pune Supergiants</v>
      </c>
      <c r="I677" t="s">
        <v>208</v>
      </c>
      <c r="J677" t="str">
        <f t="shared" si="62"/>
        <v>Feroz Shah Kotla</v>
      </c>
      <c r="K677" t="s">
        <v>191</v>
      </c>
      <c r="L677" t="str">
        <f t="shared" si="63"/>
        <v>Delhi Capitals</v>
      </c>
      <c r="M677" t="s">
        <v>28</v>
      </c>
      <c r="N677" t="s">
        <v>22</v>
      </c>
      <c r="O677" t="s">
        <v>272</v>
      </c>
      <c r="P677" t="str">
        <f t="shared" si="64"/>
        <v>Pune Warriors</v>
      </c>
      <c r="Q677" t="str">
        <f>IF(Table1[[#This Row],[TossWinner]]=Table1[[#This Row],[WinningTeam]],"Yes","No")</f>
        <v>No</v>
      </c>
      <c r="R677" t="s">
        <v>34</v>
      </c>
      <c r="S677">
        <v>20</v>
      </c>
      <c r="T677" t="str">
        <f t="shared" si="65"/>
        <v>Won By 20 Runs</v>
      </c>
      <c r="U677" t="s">
        <v>24</v>
      </c>
      <c r="V677" t="s">
        <v>300</v>
      </c>
      <c r="W677">
        <f>IF(Table1[[#This Row],[WonBy]]="Wickets",Table1[[#This Row],[Margin]],0)</f>
        <v>0</v>
      </c>
    </row>
    <row r="678" spans="1:23" x14ac:dyDescent="0.25">
      <c r="A678">
        <v>548332</v>
      </c>
      <c r="B678" t="s">
        <v>132</v>
      </c>
      <c r="C678" s="1">
        <v>41020</v>
      </c>
      <c r="D678">
        <v>2012</v>
      </c>
      <c r="E678" t="s">
        <v>46</v>
      </c>
      <c r="F678" t="str">
        <f t="shared" si="60"/>
        <v>Chennai Super Kings</v>
      </c>
      <c r="G678" t="s">
        <v>18</v>
      </c>
      <c r="H678" t="str">
        <f t="shared" si="61"/>
        <v>Rajasthan Royals</v>
      </c>
      <c r="I678" t="s">
        <v>251</v>
      </c>
      <c r="J678" t="str">
        <f t="shared" si="62"/>
        <v>MA Chidambaram Stadium, Chepauk, Chennai</v>
      </c>
      <c r="K678" t="s">
        <v>18</v>
      </c>
      <c r="L678" t="str">
        <f t="shared" si="63"/>
        <v>Rajasthan Royals</v>
      </c>
      <c r="M678" t="s">
        <v>21</v>
      </c>
      <c r="N678" t="s">
        <v>22</v>
      </c>
      <c r="O678" t="s">
        <v>46</v>
      </c>
      <c r="P678" t="str">
        <f t="shared" si="64"/>
        <v>Chennai Super Kings</v>
      </c>
      <c r="Q678" t="str">
        <f>IF(Table1[[#This Row],[TossWinner]]=Table1[[#This Row],[WinningTeam]],"Yes","No")</f>
        <v>No</v>
      </c>
      <c r="R678" t="s">
        <v>23</v>
      </c>
      <c r="S678">
        <v>7</v>
      </c>
      <c r="T678" t="str">
        <f t="shared" si="65"/>
        <v>Won By 7 Wickets</v>
      </c>
      <c r="U678" t="s">
        <v>24</v>
      </c>
      <c r="V678" t="s">
        <v>87</v>
      </c>
      <c r="W678">
        <f>IF(Table1[[#This Row],[WonBy]]="Wickets",Table1[[#This Row],[Margin]],0)</f>
        <v>7</v>
      </c>
    </row>
    <row r="679" spans="1:23" x14ac:dyDescent="0.25">
      <c r="A679">
        <v>548331</v>
      </c>
      <c r="B679" t="s">
        <v>165</v>
      </c>
      <c r="C679" s="1">
        <v>41019</v>
      </c>
      <c r="D679">
        <v>2012</v>
      </c>
      <c r="E679" t="s">
        <v>147</v>
      </c>
      <c r="F679" t="str">
        <f t="shared" si="60"/>
        <v>Punjab Kings</v>
      </c>
      <c r="G679" t="s">
        <v>27</v>
      </c>
      <c r="H679" t="str">
        <f t="shared" si="61"/>
        <v>Royal Challengers Bangalore</v>
      </c>
      <c r="I679" t="s">
        <v>248</v>
      </c>
      <c r="J679" t="str">
        <f t="shared" si="62"/>
        <v>Punjab Cricket Association IS Bindra Stadium, Mohali</v>
      </c>
      <c r="K679" t="s">
        <v>27</v>
      </c>
      <c r="L679" t="str">
        <f t="shared" si="63"/>
        <v>Royal Challengers Bangalore</v>
      </c>
      <c r="M679" t="s">
        <v>28</v>
      </c>
      <c r="N679" t="s">
        <v>22</v>
      </c>
      <c r="O679" t="s">
        <v>27</v>
      </c>
      <c r="P679" t="str">
        <f t="shared" si="64"/>
        <v>Royal Challengers Bangalore</v>
      </c>
      <c r="Q679" t="str">
        <f>IF(Table1[[#This Row],[TossWinner]]=Table1[[#This Row],[WinningTeam]],"Yes","No")</f>
        <v>Yes</v>
      </c>
      <c r="R679" t="s">
        <v>23</v>
      </c>
      <c r="S679">
        <v>5</v>
      </c>
      <c r="T679" t="str">
        <f t="shared" si="65"/>
        <v>Won By 5 Wickets</v>
      </c>
      <c r="U679" t="s">
        <v>24</v>
      </c>
      <c r="V679" t="s">
        <v>150</v>
      </c>
      <c r="W679">
        <f>IF(Table1[[#This Row],[WonBy]]="Wickets",Table1[[#This Row],[Margin]],0)</f>
        <v>5</v>
      </c>
    </row>
    <row r="680" spans="1:23" x14ac:dyDescent="0.25">
      <c r="A680">
        <v>548330</v>
      </c>
      <c r="B680" t="s">
        <v>132</v>
      </c>
      <c r="C680" s="1">
        <v>41018</v>
      </c>
      <c r="D680">
        <v>2012</v>
      </c>
      <c r="E680" t="s">
        <v>46</v>
      </c>
      <c r="F680" t="str">
        <f t="shared" si="60"/>
        <v>Chennai Super Kings</v>
      </c>
      <c r="G680" t="s">
        <v>272</v>
      </c>
      <c r="H680" t="str">
        <f t="shared" si="61"/>
        <v>Rising Pune Supergiants</v>
      </c>
      <c r="I680" t="s">
        <v>251</v>
      </c>
      <c r="J680" t="str">
        <f t="shared" si="62"/>
        <v>MA Chidambaram Stadium, Chepauk, Chennai</v>
      </c>
      <c r="K680" t="s">
        <v>272</v>
      </c>
      <c r="L680" t="str">
        <f t="shared" si="63"/>
        <v>Rising Pune Supergiants</v>
      </c>
      <c r="M680" t="s">
        <v>28</v>
      </c>
      <c r="N680" t="s">
        <v>22</v>
      </c>
      <c r="O680" t="s">
        <v>46</v>
      </c>
      <c r="P680" t="str">
        <f t="shared" si="64"/>
        <v>Chennai Super Kings</v>
      </c>
      <c r="Q680" t="str">
        <f>IF(Table1[[#This Row],[TossWinner]]=Table1[[#This Row],[WinningTeam]],"Yes","No")</f>
        <v>No</v>
      </c>
      <c r="R680" t="s">
        <v>34</v>
      </c>
      <c r="S680">
        <v>13</v>
      </c>
      <c r="T680" t="str">
        <f t="shared" si="65"/>
        <v>Won By 13 Runs</v>
      </c>
      <c r="U680" t="s">
        <v>24</v>
      </c>
      <c r="V680" t="s">
        <v>301</v>
      </c>
      <c r="W680">
        <f>IF(Table1[[#This Row],[WonBy]]="Wickets",Table1[[#This Row],[Margin]],0)</f>
        <v>0</v>
      </c>
    </row>
    <row r="681" spans="1:23" x14ac:dyDescent="0.25">
      <c r="A681">
        <v>548321</v>
      </c>
      <c r="B681" t="s">
        <v>127</v>
      </c>
      <c r="C681" s="1">
        <v>41018</v>
      </c>
      <c r="D681">
        <v>2012</v>
      </c>
      <c r="E681" t="s">
        <v>191</v>
      </c>
      <c r="F681" t="str">
        <f t="shared" si="60"/>
        <v>Delhi Capitals</v>
      </c>
      <c r="G681" t="s">
        <v>292</v>
      </c>
      <c r="H681" t="str">
        <f t="shared" si="61"/>
        <v>Delhi Capitals</v>
      </c>
      <c r="I681" t="s">
        <v>208</v>
      </c>
      <c r="J681" t="str">
        <f t="shared" si="62"/>
        <v>Feroz Shah Kotla</v>
      </c>
      <c r="K681" t="s">
        <v>292</v>
      </c>
      <c r="L681" t="str">
        <f t="shared" si="63"/>
        <v>Delhi Capitals</v>
      </c>
      <c r="M681" t="s">
        <v>21</v>
      </c>
      <c r="N681" t="s">
        <v>22</v>
      </c>
      <c r="O681" t="s">
        <v>191</v>
      </c>
      <c r="P681" t="str">
        <f t="shared" si="64"/>
        <v>Delhi Daredevils</v>
      </c>
      <c r="Q681" t="str">
        <f>IF(Table1[[#This Row],[TossWinner]]=Table1[[#This Row],[WinningTeam]],"Yes","No")</f>
        <v>No</v>
      </c>
      <c r="R681" t="s">
        <v>23</v>
      </c>
      <c r="S681">
        <v>5</v>
      </c>
      <c r="T681" t="str">
        <f t="shared" si="65"/>
        <v>Won By 5 Wickets</v>
      </c>
      <c r="U681" t="s">
        <v>24</v>
      </c>
      <c r="V681" t="s">
        <v>302</v>
      </c>
      <c r="W681">
        <f>IF(Table1[[#This Row],[WonBy]]="Wickets",Table1[[#This Row],[Margin]],0)</f>
        <v>5</v>
      </c>
    </row>
    <row r="682" spans="1:23" x14ac:dyDescent="0.25">
      <c r="A682">
        <v>548328</v>
      </c>
      <c r="B682" t="s">
        <v>165</v>
      </c>
      <c r="C682" s="1">
        <v>41017</v>
      </c>
      <c r="D682">
        <v>2012</v>
      </c>
      <c r="E682" t="s">
        <v>147</v>
      </c>
      <c r="F682" t="str">
        <f t="shared" si="60"/>
        <v>Punjab Kings</v>
      </c>
      <c r="G682" t="s">
        <v>51</v>
      </c>
      <c r="H682" t="str">
        <f t="shared" si="61"/>
        <v>Kolkata Knight Riders</v>
      </c>
      <c r="I682" t="s">
        <v>248</v>
      </c>
      <c r="J682" t="str">
        <f t="shared" si="62"/>
        <v>Punjab Cricket Association IS Bindra Stadium, Mohali</v>
      </c>
      <c r="K682" t="s">
        <v>147</v>
      </c>
      <c r="L682" t="str">
        <f t="shared" si="63"/>
        <v>Punjab Kings</v>
      </c>
      <c r="M682" t="s">
        <v>21</v>
      </c>
      <c r="N682" t="s">
        <v>22</v>
      </c>
      <c r="O682" t="s">
        <v>51</v>
      </c>
      <c r="P682" t="str">
        <f t="shared" si="64"/>
        <v>Kolkata Knight Riders</v>
      </c>
      <c r="Q682" t="str">
        <f>IF(Table1[[#This Row],[TossWinner]]=Table1[[#This Row],[WinningTeam]],"Yes","No")</f>
        <v>No</v>
      </c>
      <c r="R682" t="s">
        <v>23</v>
      </c>
      <c r="S682">
        <v>8</v>
      </c>
      <c r="T682" t="str">
        <f t="shared" si="65"/>
        <v>Won By 8 Wickets</v>
      </c>
      <c r="U682" t="s">
        <v>24</v>
      </c>
      <c r="V682" t="s">
        <v>219</v>
      </c>
      <c r="W682">
        <f>IF(Table1[[#This Row],[WonBy]]="Wickets",Table1[[#This Row],[Margin]],0)</f>
        <v>8</v>
      </c>
    </row>
    <row r="683" spans="1:23" x14ac:dyDescent="0.25">
      <c r="A683">
        <v>548327</v>
      </c>
      <c r="B683" t="s">
        <v>204</v>
      </c>
      <c r="C683" s="1">
        <v>41016</v>
      </c>
      <c r="D683">
        <v>2012</v>
      </c>
      <c r="E683" t="s">
        <v>27</v>
      </c>
      <c r="F683" t="str">
        <f t="shared" si="60"/>
        <v>Royal Challengers Bangalore</v>
      </c>
      <c r="G683" t="s">
        <v>272</v>
      </c>
      <c r="H683" t="str">
        <f t="shared" si="61"/>
        <v>Rising Pune Supergiants</v>
      </c>
      <c r="I683" t="s">
        <v>205</v>
      </c>
      <c r="J683" t="str">
        <f t="shared" si="62"/>
        <v>M.Chinnaswamy Stadium</v>
      </c>
      <c r="K683" t="s">
        <v>272</v>
      </c>
      <c r="L683" t="str">
        <f t="shared" si="63"/>
        <v>Rising Pune Supergiants</v>
      </c>
      <c r="M683" t="s">
        <v>21</v>
      </c>
      <c r="N683" t="s">
        <v>22</v>
      </c>
      <c r="O683" t="s">
        <v>27</v>
      </c>
      <c r="P683" t="str">
        <f t="shared" si="64"/>
        <v>Royal Challengers Bangalore</v>
      </c>
      <c r="Q683" t="str">
        <f>IF(Table1[[#This Row],[TossWinner]]=Table1[[#This Row],[WinningTeam]],"Yes","No")</f>
        <v>No</v>
      </c>
      <c r="R683" t="s">
        <v>23</v>
      </c>
      <c r="S683">
        <v>6</v>
      </c>
      <c r="T683" t="str">
        <f t="shared" si="65"/>
        <v>Won By 6 Wickets</v>
      </c>
      <c r="U683" t="s">
        <v>24</v>
      </c>
      <c r="V683" t="s">
        <v>150</v>
      </c>
      <c r="W683">
        <f>IF(Table1[[#This Row],[WonBy]]="Wickets",Table1[[#This Row],[Margin]],0)</f>
        <v>6</v>
      </c>
    </row>
    <row r="684" spans="1:23" x14ac:dyDescent="0.25">
      <c r="A684">
        <v>548326</v>
      </c>
      <c r="B684" t="s">
        <v>175</v>
      </c>
      <c r="C684" s="1">
        <v>41016</v>
      </c>
      <c r="D684">
        <v>2012</v>
      </c>
      <c r="E684" t="s">
        <v>18</v>
      </c>
      <c r="F684" t="str">
        <f t="shared" si="60"/>
        <v>Rajasthan Royals</v>
      </c>
      <c r="G684" t="s">
        <v>292</v>
      </c>
      <c r="H684" t="str">
        <f t="shared" si="61"/>
        <v>Delhi Capitals</v>
      </c>
      <c r="I684" t="s">
        <v>176</v>
      </c>
      <c r="J684" t="str">
        <f t="shared" si="62"/>
        <v>Sawai Mansingh Stadium</v>
      </c>
      <c r="K684" t="s">
        <v>292</v>
      </c>
      <c r="L684" t="str">
        <f t="shared" si="63"/>
        <v>Delhi Capitals</v>
      </c>
      <c r="M684" t="s">
        <v>21</v>
      </c>
      <c r="N684" t="s">
        <v>22</v>
      </c>
      <c r="O684" t="s">
        <v>18</v>
      </c>
      <c r="P684" t="str">
        <f t="shared" si="64"/>
        <v>Rajasthan Royals</v>
      </c>
      <c r="Q684" t="str">
        <f>IF(Table1[[#This Row],[TossWinner]]=Table1[[#This Row],[WinningTeam]],"Yes","No")</f>
        <v>No</v>
      </c>
      <c r="R684" t="s">
        <v>23</v>
      </c>
      <c r="S684">
        <v>5</v>
      </c>
      <c r="T684" t="str">
        <f t="shared" si="65"/>
        <v>Won By 5 Wickets</v>
      </c>
      <c r="U684" t="s">
        <v>24</v>
      </c>
      <c r="V684" t="s">
        <v>271</v>
      </c>
      <c r="W684">
        <f>IF(Table1[[#This Row],[WonBy]]="Wickets",Table1[[#This Row],[Margin]],0)</f>
        <v>5</v>
      </c>
    </row>
    <row r="685" spans="1:23" x14ac:dyDescent="0.25">
      <c r="A685">
        <v>548325</v>
      </c>
      <c r="B685" t="s">
        <v>38</v>
      </c>
      <c r="C685" s="1">
        <v>41015</v>
      </c>
      <c r="D685">
        <v>2012</v>
      </c>
      <c r="E685" t="s">
        <v>44</v>
      </c>
      <c r="F685" t="str">
        <f t="shared" si="60"/>
        <v>Mumbai Indians</v>
      </c>
      <c r="G685" t="s">
        <v>191</v>
      </c>
      <c r="H685" t="str">
        <f t="shared" si="61"/>
        <v>Delhi Capitals</v>
      </c>
      <c r="I685" t="s">
        <v>167</v>
      </c>
      <c r="J685" t="str">
        <f t="shared" si="62"/>
        <v>Wankhede Stadium, Mumbai</v>
      </c>
      <c r="K685" t="s">
        <v>191</v>
      </c>
      <c r="L685" t="str">
        <f t="shared" si="63"/>
        <v>Delhi Capitals</v>
      </c>
      <c r="M685" t="s">
        <v>28</v>
      </c>
      <c r="N685" t="s">
        <v>22</v>
      </c>
      <c r="O685" t="s">
        <v>191</v>
      </c>
      <c r="P685" t="str">
        <f t="shared" si="64"/>
        <v>Delhi Daredevils</v>
      </c>
      <c r="Q685" t="str">
        <f>IF(Table1[[#This Row],[TossWinner]]=Table1[[#This Row],[WinningTeam]],"Yes","No")</f>
        <v>Yes</v>
      </c>
      <c r="R685" t="s">
        <v>23</v>
      </c>
      <c r="S685">
        <v>7</v>
      </c>
      <c r="T685" t="str">
        <f t="shared" si="65"/>
        <v>Won By 7 Wickets</v>
      </c>
      <c r="U685" t="s">
        <v>24</v>
      </c>
      <c r="V685" t="s">
        <v>146</v>
      </c>
      <c r="W685">
        <f>IF(Table1[[#This Row],[WonBy]]="Wickets",Table1[[#This Row],[Margin]],0)</f>
        <v>7</v>
      </c>
    </row>
    <row r="686" spans="1:23" x14ac:dyDescent="0.25">
      <c r="A686">
        <v>548324</v>
      </c>
      <c r="B686" t="s">
        <v>204</v>
      </c>
      <c r="C686" s="1">
        <v>41014</v>
      </c>
      <c r="D686">
        <v>2012</v>
      </c>
      <c r="E686" t="s">
        <v>27</v>
      </c>
      <c r="F686" t="str">
        <f t="shared" si="60"/>
        <v>Royal Challengers Bangalore</v>
      </c>
      <c r="G686" t="s">
        <v>18</v>
      </c>
      <c r="H686" t="str">
        <f t="shared" si="61"/>
        <v>Rajasthan Royals</v>
      </c>
      <c r="I686" t="s">
        <v>205</v>
      </c>
      <c r="J686" t="str">
        <f t="shared" si="62"/>
        <v>M.Chinnaswamy Stadium</v>
      </c>
      <c r="K686" t="s">
        <v>18</v>
      </c>
      <c r="L686" t="str">
        <f t="shared" si="63"/>
        <v>Rajasthan Royals</v>
      </c>
      <c r="M686" t="s">
        <v>21</v>
      </c>
      <c r="N686" t="s">
        <v>22</v>
      </c>
      <c r="O686" t="s">
        <v>18</v>
      </c>
      <c r="P686" t="str">
        <f t="shared" si="64"/>
        <v>Rajasthan Royals</v>
      </c>
      <c r="Q686" t="str">
        <f>IF(Table1[[#This Row],[TossWinner]]=Table1[[#This Row],[WinningTeam]],"Yes","No")</f>
        <v>Yes</v>
      </c>
      <c r="R686" t="s">
        <v>34</v>
      </c>
      <c r="S686">
        <v>59</v>
      </c>
      <c r="T686" t="str">
        <f t="shared" si="65"/>
        <v>Won By 59 Runs</v>
      </c>
      <c r="U686" t="s">
        <v>24</v>
      </c>
      <c r="V686" t="s">
        <v>240</v>
      </c>
      <c r="W686">
        <f>IF(Table1[[#This Row],[WonBy]]="Wickets",Table1[[#This Row],[Margin]],0)</f>
        <v>0</v>
      </c>
    </row>
    <row r="687" spans="1:23" x14ac:dyDescent="0.25">
      <c r="A687">
        <v>548323</v>
      </c>
      <c r="B687" t="s">
        <v>30</v>
      </c>
      <c r="C687" s="1">
        <v>41014</v>
      </c>
      <c r="D687">
        <v>2012</v>
      </c>
      <c r="E687" t="s">
        <v>51</v>
      </c>
      <c r="F687" t="str">
        <f t="shared" si="60"/>
        <v>Kolkata Knight Riders</v>
      </c>
      <c r="G687" t="s">
        <v>147</v>
      </c>
      <c r="H687" t="str">
        <f t="shared" si="61"/>
        <v>Punjab Kings</v>
      </c>
      <c r="I687" t="s">
        <v>174</v>
      </c>
      <c r="J687" t="str">
        <f t="shared" si="62"/>
        <v>Eden Gardens, Kolkata</v>
      </c>
      <c r="K687" t="s">
        <v>51</v>
      </c>
      <c r="L687" t="str">
        <f t="shared" si="63"/>
        <v>Kolkata Knight Riders</v>
      </c>
      <c r="M687" t="s">
        <v>28</v>
      </c>
      <c r="N687" t="s">
        <v>22</v>
      </c>
      <c r="O687" t="s">
        <v>147</v>
      </c>
      <c r="P687" t="str">
        <f t="shared" si="64"/>
        <v>Kings XI Punjab</v>
      </c>
      <c r="Q687" t="str">
        <f>IF(Table1[[#This Row],[TossWinner]]=Table1[[#This Row],[WinningTeam]],"Yes","No")</f>
        <v>No</v>
      </c>
      <c r="R687" t="s">
        <v>34</v>
      </c>
      <c r="S687">
        <v>2</v>
      </c>
      <c r="T687" t="str">
        <f t="shared" si="65"/>
        <v>Won By 2 Runs</v>
      </c>
      <c r="U687" t="s">
        <v>24</v>
      </c>
      <c r="V687" t="s">
        <v>108</v>
      </c>
      <c r="W687">
        <f>IF(Table1[[#This Row],[WonBy]]="Wickets",Table1[[#This Row],[Margin]],0)</f>
        <v>0</v>
      </c>
    </row>
    <row r="688" spans="1:23" x14ac:dyDescent="0.25">
      <c r="A688">
        <v>548322</v>
      </c>
      <c r="B688" t="s">
        <v>58</v>
      </c>
      <c r="C688" s="1">
        <v>41013</v>
      </c>
      <c r="D688">
        <v>2012</v>
      </c>
      <c r="E688" t="s">
        <v>272</v>
      </c>
      <c r="F688" t="str">
        <f t="shared" si="60"/>
        <v>Rising Pune Supergiants</v>
      </c>
      <c r="G688" t="s">
        <v>46</v>
      </c>
      <c r="H688" t="str">
        <f t="shared" si="61"/>
        <v>Chennai Super Kings</v>
      </c>
      <c r="I688" t="s">
        <v>273</v>
      </c>
      <c r="J688" t="str">
        <f t="shared" si="62"/>
        <v>Subrata Roy Sahara Stadium</v>
      </c>
      <c r="K688" t="s">
        <v>46</v>
      </c>
      <c r="L688" t="str">
        <f t="shared" si="63"/>
        <v>Chennai Super Kings</v>
      </c>
      <c r="M688" t="s">
        <v>21</v>
      </c>
      <c r="N688" t="s">
        <v>22</v>
      </c>
      <c r="O688" t="s">
        <v>272</v>
      </c>
      <c r="P688" t="str">
        <f t="shared" si="64"/>
        <v>Pune Warriors</v>
      </c>
      <c r="Q688" t="str">
        <f>IF(Table1[[#This Row],[TossWinner]]=Table1[[#This Row],[WinningTeam]],"Yes","No")</f>
        <v>No</v>
      </c>
      <c r="R688" t="s">
        <v>23</v>
      </c>
      <c r="S688">
        <v>7</v>
      </c>
      <c r="T688" t="str">
        <f t="shared" si="65"/>
        <v>Won By 7 Wickets</v>
      </c>
      <c r="U688" t="s">
        <v>24</v>
      </c>
      <c r="V688" t="s">
        <v>303</v>
      </c>
      <c r="W688">
        <f>IF(Table1[[#This Row],[WonBy]]="Wickets",Table1[[#This Row],[Margin]],0)</f>
        <v>7</v>
      </c>
    </row>
    <row r="689" spans="1:23" x14ac:dyDescent="0.25">
      <c r="A689">
        <v>548320</v>
      </c>
      <c r="B689" t="s">
        <v>30</v>
      </c>
      <c r="C689" s="1">
        <v>41012</v>
      </c>
      <c r="D689">
        <v>2012</v>
      </c>
      <c r="E689" t="s">
        <v>51</v>
      </c>
      <c r="F689" t="str">
        <f t="shared" si="60"/>
        <v>Kolkata Knight Riders</v>
      </c>
      <c r="G689" t="s">
        <v>18</v>
      </c>
      <c r="H689" t="str">
        <f t="shared" si="61"/>
        <v>Rajasthan Royals</v>
      </c>
      <c r="I689" t="s">
        <v>174</v>
      </c>
      <c r="J689" t="str">
        <f t="shared" si="62"/>
        <v>Eden Gardens, Kolkata</v>
      </c>
      <c r="K689" t="s">
        <v>18</v>
      </c>
      <c r="L689" t="str">
        <f t="shared" si="63"/>
        <v>Rajasthan Royals</v>
      </c>
      <c r="M689" t="s">
        <v>21</v>
      </c>
      <c r="N689" t="s">
        <v>22</v>
      </c>
      <c r="O689" t="s">
        <v>51</v>
      </c>
      <c r="P689" t="str">
        <f t="shared" si="64"/>
        <v>Kolkata Knight Riders</v>
      </c>
      <c r="Q689" t="str">
        <f>IF(Table1[[#This Row],[TossWinner]]=Table1[[#This Row],[WinningTeam]],"Yes","No")</f>
        <v>No</v>
      </c>
      <c r="R689" t="s">
        <v>23</v>
      </c>
      <c r="S689">
        <v>5</v>
      </c>
      <c r="T689" t="str">
        <f t="shared" si="65"/>
        <v>Won By 5 Wickets</v>
      </c>
      <c r="U689" t="s">
        <v>24</v>
      </c>
      <c r="V689" t="s">
        <v>293</v>
      </c>
      <c r="W689">
        <f>IF(Table1[[#This Row],[WonBy]]="Wickets",Table1[[#This Row],[Margin]],0)</f>
        <v>5</v>
      </c>
    </row>
    <row r="690" spans="1:23" x14ac:dyDescent="0.25">
      <c r="A690">
        <v>548319</v>
      </c>
      <c r="B690" t="s">
        <v>165</v>
      </c>
      <c r="C690" s="1">
        <v>41011</v>
      </c>
      <c r="D690">
        <v>2012</v>
      </c>
      <c r="E690" t="s">
        <v>147</v>
      </c>
      <c r="F690" t="str">
        <f t="shared" si="60"/>
        <v>Punjab Kings</v>
      </c>
      <c r="G690" t="s">
        <v>272</v>
      </c>
      <c r="H690" t="str">
        <f t="shared" si="61"/>
        <v>Rising Pune Supergiants</v>
      </c>
      <c r="I690" t="s">
        <v>248</v>
      </c>
      <c r="J690" t="str">
        <f t="shared" si="62"/>
        <v>Punjab Cricket Association IS Bindra Stadium, Mohali</v>
      </c>
      <c r="K690" t="s">
        <v>147</v>
      </c>
      <c r="L690" t="str">
        <f t="shared" si="63"/>
        <v>Punjab Kings</v>
      </c>
      <c r="M690" t="s">
        <v>28</v>
      </c>
      <c r="N690" t="s">
        <v>22</v>
      </c>
      <c r="O690" t="s">
        <v>147</v>
      </c>
      <c r="P690" t="str">
        <f t="shared" si="64"/>
        <v>Kings XI Punjab</v>
      </c>
      <c r="Q690" t="str">
        <f>IF(Table1[[#This Row],[TossWinner]]=Table1[[#This Row],[WinningTeam]],"Yes","No")</f>
        <v>Yes</v>
      </c>
      <c r="R690" t="s">
        <v>23</v>
      </c>
      <c r="S690">
        <v>7</v>
      </c>
      <c r="T690" t="str">
        <f t="shared" si="65"/>
        <v>Won By 7 Wickets</v>
      </c>
      <c r="U690" t="s">
        <v>24</v>
      </c>
      <c r="V690" t="s">
        <v>304</v>
      </c>
      <c r="W690">
        <f>IF(Table1[[#This Row],[WonBy]]="Wickets",Table1[[#This Row],[Margin]],0)</f>
        <v>7</v>
      </c>
    </row>
    <row r="691" spans="1:23" x14ac:dyDescent="0.25">
      <c r="A691">
        <v>548318</v>
      </c>
      <c r="B691" t="s">
        <v>132</v>
      </c>
      <c r="C691" s="1">
        <v>41011</v>
      </c>
      <c r="D691">
        <v>2012</v>
      </c>
      <c r="E691" t="s">
        <v>46</v>
      </c>
      <c r="F691" t="str">
        <f t="shared" si="60"/>
        <v>Chennai Super Kings</v>
      </c>
      <c r="G691" t="s">
        <v>27</v>
      </c>
      <c r="H691" t="str">
        <f t="shared" si="61"/>
        <v>Royal Challengers Bangalore</v>
      </c>
      <c r="I691" t="s">
        <v>251</v>
      </c>
      <c r="J691" t="str">
        <f t="shared" si="62"/>
        <v>MA Chidambaram Stadium, Chepauk, Chennai</v>
      </c>
      <c r="K691" t="s">
        <v>27</v>
      </c>
      <c r="L691" t="str">
        <f t="shared" si="63"/>
        <v>Royal Challengers Bangalore</v>
      </c>
      <c r="M691" t="s">
        <v>21</v>
      </c>
      <c r="N691" t="s">
        <v>22</v>
      </c>
      <c r="O691" t="s">
        <v>46</v>
      </c>
      <c r="P691" t="str">
        <f t="shared" si="64"/>
        <v>Chennai Super Kings</v>
      </c>
      <c r="Q691" t="str">
        <f>IF(Table1[[#This Row],[TossWinner]]=Table1[[#This Row],[WinningTeam]],"Yes","No")</f>
        <v>No</v>
      </c>
      <c r="R691" t="s">
        <v>23</v>
      </c>
      <c r="S691">
        <v>5</v>
      </c>
      <c r="T691" t="str">
        <f t="shared" si="65"/>
        <v>Won By 5 Wickets</v>
      </c>
      <c r="U691" t="s">
        <v>24</v>
      </c>
      <c r="V691" t="s">
        <v>87</v>
      </c>
      <c r="W691">
        <f>IF(Table1[[#This Row],[WonBy]]="Wickets",Table1[[#This Row],[Margin]],0)</f>
        <v>5</v>
      </c>
    </row>
    <row r="692" spans="1:23" x14ac:dyDescent="0.25">
      <c r="A692">
        <v>548317</v>
      </c>
      <c r="B692" t="s">
        <v>38</v>
      </c>
      <c r="C692" s="1">
        <v>41010</v>
      </c>
      <c r="D692">
        <v>2012</v>
      </c>
      <c r="E692" t="s">
        <v>44</v>
      </c>
      <c r="F692" t="str">
        <f t="shared" si="60"/>
        <v>Mumbai Indians</v>
      </c>
      <c r="G692" t="s">
        <v>18</v>
      </c>
      <c r="H692" t="str">
        <f t="shared" si="61"/>
        <v>Rajasthan Royals</v>
      </c>
      <c r="I692" t="s">
        <v>167</v>
      </c>
      <c r="J692" t="str">
        <f t="shared" si="62"/>
        <v>Wankhede Stadium, Mumbai</v>
      </c>
      <c r="K692" t="s">
        <v>18</v>
      </c>
      <c r="L692" t="str">
        <f t="shared" si="63"/>
        <v>Rajasthan Royals</v>
      </c>
      <c r="M692" t="s">
        <v>28</v>
      </c>
      <c r="N692" t="s">
        <v>22</v>
      </c>
      <c r="O692" t="s">
        <v>44</v>
      </c>
      <c r="P692" t="str">
        <f t="shared" si="64"/>
        <v>Mumbai Indians</v>
      </c>
      <c r="Q692" t="str">
        <f>IF(Table1[[#This Row],[TossWinner]]=Table1[[#This Row],[WinningTeam]],"Yes","No")</f>
        <v>No</v>
      </c>
      <c r="R692" t="s">
        <v>34</v>
      </c>
      <c r="S692">
        <v>27</v>
      </c>
      <c r="T692" t="str">
        <f t="shared" si="65"/>
        <v>Won By 27 Runs</v>
      </c>
      <c r="U692" t="s">
        <v>24</v>
      </c>
      <c r="V692" t="s">
        <v>118</v>
      </c>
      <c r="W692">
        <f>IF(Table1[[#This Row],[WonBy]]="Wickets",Table1[[#This Row],[Margin]],0)</f>
        <v>0</v>
      </c>
    </row>
    <row r="693" spans="1:23" x14ac:dyDescent="0.25">
      <c r="A693">
        <v>548316</v>
      </c>
      <c r="B693" t="s">
        <v>127</v>
      </c>
      <c r="C693" s="1">
        <v>41009</v>
      </c>
      <c r="D693">
        <v>2012</v>
      </c>
      <c r="E693" t="s">
        <v>191</v>
      </c>
      <c r="F693" t="str">
        <f t="shared" si="60"/>
        <v>Delhi Capitals</v>
      </c>
      <c r="G693" t="s">
        <v>46</v>
      </c>
      <c r="H693" t="str">
        <f t="shared" si="61"/>
        <v>Chennai Super Kings</v>
      </c>
      <c r="I693" t="s">
        <v>208</v>
      </c>
      <c r="J693" t="str">
        <f t="shared" si="62"/>
        <v>Feroz Shah Kotla</v>
      </c>
      <c r="K693" t="s">
        <v>191</v>
      </c>
      <c r="L693" t="str">
        <f t="shared" si="63"/>
        <v>Delhi Capitals</v>
      </c>
      <c r="M693" t="s">
        <v>28</v>
      </c>
      <c r="N693" t="s">
        <v>22</v>
      </c>
      <c r="O693" t="s">
        <v>191</v>
      </c>
      <c r="P693" t="str">
        <f t="shared" si="64"/>
        <v>Delhi Daredevils</v>
      </c>
      <c r="Q693" t="str">
        <f>IF(Table1[[#This Row],[TossWinner]]=Table1[[#This Row],[WinningTeam]],"Yes","No")</f>
        <v>Yes</v>
      </c>
      <c r="R693" t="s">
        <v>23</v>
      </c>
      <c r="S693">
        <v>8</v>
      </c>
      <c r="T693" t="str">
        <f t="shared" si="65"/>
        <v>Won By 8 Wickets</v>
      </c>
      <c r="U693" t="s">
        <v>24</v>
      </c>
      <c r="V693" t="s">
        <v>262</v>
      </c>
      <c r="W693">
        <f>IF(Table1[[#This Row],[WonBy]]="Wickets",Table1[[#This Row],[Margin]],0)</f>
        <v>8</v>
      </c>
    </row>
    <row r="694" spans="1:23" x14ac:dyDescent="0.25">
      <c r="A694">
        <v>548315</v>
      </c>
      <c r="B694" t="s">
        <v>204</v>
      </c>
      <c r="C694" s="1">
        <v>41009</v>
      </c>
      <c r="D694">
        <v>2012</v>
      </c>
      <c r="E694" t="s">
        <v>27</v>
      </c>
      <c r="F694" t="str">
        <f t="shared" si="60"/>
        <v>Royal Challengers Bangalore</v>
      </c>
      <c r="G694" t="s">
        <v>51</v>
      </c>
      <c r="H694" t="str">
        <f t="shared" si="61"/>
        <v>Kolkata Knight Riders</v>
      </c>
      <c r="I694" t="s">
        <v>205</v>
      </c>
      <c r="J694" t="str">
        <f t="shared" si="62"/>
        <v>M.Chinnaswamy Stadium</v>
      </c>
      <c r="K694" t="s">
        <v>27</v>
      </c>
      <c r="L694" t="str">
        <f t="shared" si="63"/>
        <v>Royal Challengers Bangalore</v>
      </c>
      <c r="M694" t="s">
        <v>28</v>
      </c>
      <c r="N694" t="s">
        <v>22</v>
      </c>
      <c r="O694" t="s">
        <v>51</v>
      </c>
      <c r="P694" t="str">
        <f t="shared" si="64"/>
        <v>Kolkata Knight Riders</v>
      </c>
      <c r="Q694" t="str">
        <f>IF(Table1[[#This Row],[TossWinner]]=Table1[[#This Row],[WinningTeam]],"Yes","No")</f>
        <v>No</v>
      </c>
      <c r="R694" t="s">
        <v>34</v>
      </c>
      <c r="S694">
        <v>42</v>
      </c>
      <c r="T694" t="str">
        <f t="shared" si="65"/>
        <v>Won By 42 Runs</v>
      </c>
      <c r="U694" t="s">
        <v>24</v>
      </c>
      <c r="V694" t="s">
        <v>305</v>
      </c>
      <c r="W694">
        <f>IF(Table1[[#This Row],[WonBy]]="Wickets",Table1[[#This Row],[Margin]],0)</f>
        <v>0</v>
      </c>
    </row>
    <row r="695" spans="1:23" x14ac:dyDescent="0.25">
      <c r="A695">
        <v>548314</v>
      </c>
      <c r="B695" t="s">
        <v>160</v>
      </c>
      <c r="C695" s="1">
        <v>41008</v>
      </c>
      <c r="D695">
        <v>2012</v>
      </c>
      <c r="E695" t="s">
        <v>292</v>
      </c>
      <c r="F695" t="str">
        <f t="shared" si="60"/>
        <v>Delhi Capitals</v>
      </c>
      <c r="G695" t="s">
        <v>44</v>
      </c>
      <c r="H695" t="str">
        <f t="shared" si="61"/>
        <v>Mumbai Indians</v>
      </c>
      <c r="I695" t="s">
        <v>162</v>
      </c>
      <c r="J695" t="str">
        <f t="shared" si="62"/>
        <v>Dr. Y.S. Rajasekhara Reddy ACA-VDCA Cricket Stadium</v>
      </c>
      <c r="K695" t="s">
        <v>292</v>
      </c>
      <c r="L695" t="str">
        <f t="shared" si="63"/>
        <v>Delhi Capitals</v>
      </c>
      <c r="M695" t="s">
        <v>21</v>
      </c>
      <c r="N695" t="s">
        <v>22</v>
      </c>
      <c r="O695" t="s">
        <v>44</v>
      </c>
      <c r="P695" t="str">
        <f t="shared" si="64"/>
        <v>Mumbai Indians</v>
      </c>
      <c r="Q695" t="str">
        <f>IF(Table1[[#This Row],[TossWinner]]=Table1[[#This Row],[WinningTeam]],"Yes","No")</f>
        <v>No</v>
      </c>
      <c r="R695" t="s">
        <v>23</v>
      </c>
      <c r="S695">
        <v>5</v>
      </c>
      <c r="T695" t="str">
        <f t="shared" si="65"/>
        <v>Won By 5 Wickets</v>
      </c>
      <c r="U695" t="s">
        <v>24</v>
      </c>
      <c r="V695" t="s">
        <v>156</v>
      </c>
      <c r="W695">
        <f>IF(Table1[[#This Row],[WonBy]]="Wickets",Table1[[#This Row],[Margin]],0)</f>
        <v>5</v>
      </c>
    </row>
    <row r="696" spans="1:23" x14ac:dyDescent="0.25">
      <c r="A696">
        <v>548313</v>
      </c>
      <c r="B696" t="s">
        <v>58</v>
      </c>
      <c r="C696" s="1">
        <v>41007</v>
      </c>
      <c r="D696">
        <v>2012</v>
      </c>
      <c r="E696" t="s">
        <v>272</v>
      </c>
      <c r="F696" t="str">
        <f t="shared" si="60"/>
        <v>Rising Pune Supergiants</v>
      </c>
      <c r="G696" t="s">
        <v>147</v>
      </c>
      <c r="H696" t="str">
        <f t="shared" si="61"/>
        <v>Punjab Kings</v>
      </c>
      <c r="I696" t="s">
        <v>273</v>
      </c>
      <c r="J696" t="str">
        <f t="shared" si="62"/>
        <v>Subrata Roy Sahara Stadium</v>
      </c>
      <c r="K696" t="s">
        <v>272</v>
      </c>
      <c r="L696" t="str">
        <f t="shared" si="63"/>
        <v>Rising Pune Supergiants</v>
      </c>
      <c r="M696" t="s">
        <v>21</v>
      </c>
      <c r="N696" t="s">
        <v>22</v>
      </c>
      <c r="O696" t="s">
        <v>272</v>
      </c>
      <c r="P696" t="str">
        <f t="shared" si="64"/>
        <v>Pune Warriors</v>
      </c>
      <c r="Q696" t="str">
        <f>IF(Table1[[#This Row],[TossWinner]]=Table1[[#This Row],[WinningTeam]],"Yes","No")</f>
        <v>Yes</v>
      </c>
      <c r="R696" t="s">
        <v>34</v>
      </c>
      <c r="S696">
        <v>22</v>
      </c>
      <c r="T696" t="str">
        <f t="shared" si="65"/>
        <v>Won By 22 Runs</v>
      </c>
      <c r="U696" t="s">
        <v>24</v>
      </c>
      <c r="V696" t="s">
        <v>306</v>
      </c>
      <c r="W696">
        <f>IF(Table1[[#This Row],[WonBy]]="Wickets",Table1[[#This Row],[Margin]],0)</f>
        <v>0</v>
      </c>
    </row>
    <row r="697" spans="1:23" x14ac:dyDescent="0.25">
      <c r="A697">
        <v>548312</v>
      </c>
      <c r="B697" t="s">
        <v>175</v>
      </c>
      <c r="C697" s="1">
        <v>41007</v>
      </c>
      <c r="D697">
        <v>2012</v>
      </c>
      <c r="E697" t="s">
        <v>18</v>
      </c>
      <c r="F697" t="str">
        <f t="shared" si="60"/>
        <v>Rajasthan Royals</v>
      </c>
      <c r="G697" t="s">
        <v>51</v>
      </c>
      <c r="H697" t="str">
        <f t="shared" si="61"/>
        <v>Kolkata Knight Riders</v>
      </c>
      <c r="I697" t="s">
        <v>176</v>
      </c>
      <c r="J697" t="str">
        <f t="shared" si="62"/>
        <v>Sawai Mansingh Stadium</v>
      </c>
      <c r="K697" t="s">
        <v>51</v>
      </c>
      <c r="L697" t="str">
        <f t="shared" si="63"/>
        <v>Kolkata Knight Riders</v>
      </c>
      <c r="M697" t="s">
        <v>28</v>
      </c>
      <c r="N697" t="s">
        <v>22</v>
      </c>
      <c r="O697" t="s">
        <v>18</v>
      </c>
      <c r="P697" t="str">
        <f t="shared" si="64"/>
        <v>Rajasthan Royals</v>
      </c>
      <c r="Q697" t="str">
        <f>IF(Table1[[#This Row],[TossWinner]]=Table1[[#This Row],[WinningTeam]],"Yes","No")</f>
        <v>No</v>
      </c>
      <c r="R697" t="s">
        <v>34</v>
      </c>
      <c r="S697">
        <v>22</v>
      </c>
      <c r="T697" t="str">
        <f t="shared" si="65"/>
        <v>Won By 22 Runs</v>
      </c>
      <c r="U697" t="s">
        <v>24</v>
      </c>
      <c r="V697" t="s">
        <v>271</v>
      </c>
      <c r="W697">
        <f>IF(Table1[[#This Row],[WonBy]]="Wickets",Table1[[#This Row],[Margin]],0)</f>
        <v>0</v>
      </c>
    </row>
    <row r="698" spans="1:23" x14ac:dyDescent="0.25">
      <c r="A698">
        <v>548311</v>
      </c>
      <c r="B698" t="s">
        <v>160</v>
      </c>
      <c r="C698" s="1">
        <v>41006</v>
      </c>
      <c r="D698">
        <v>2012</v>
      </c>
      <c r="E698" t="s">
        <v>292</v>
      </c>
      <c r="F698" t="str">
        <f t="shared" si="60"/>
        <v>Delhi Capitals</v>
      </c>
      <c r="G698" t="s">
        <v>46</v>
      </c>
      <c r="H698" t="str">
        <f t="shared" si="61"/>
        <v>Chennai Super Kings</v>
      </c>
      <c r="I698" t="s">
        <v>162</v>
      </c>
      <c r="J698" t="str">
        <f t="shared" si="62"/>
        <v>Dr. Y.S. Rajasekhara Reddy ACA-VDCA Cricket Stadium</v>
      </c>
      <c r="K698" t="s">
        <v>292</v>
      </c>
      <c r="L698" t="str">
        <f t="shared" si="63"/>
        <v>Delhi Capitals</v>
      </c>
      <c r="M698" t="s">
        <v>28</v>
      </c>
      <c r="N698" t="s">
        <v>22</v>
      </c>
      <c r="O698" t="s">
        <v>46</v>
      </c>
      <c r="P698" t="str">
        <f t="shared" si="64"/>
        <v>Chennai Super Kings</v>
      </c>
      <c r="Q698" t="str">
        <f>IF(Table1[[#This Row],[TossWinner]]=Table1[[#This Row],[WinningTeam]],"Yes","No")</f>
        <v>No</v>
      </c>
      <c r="R698" t="s">
        <v>34</v>
      </c>
      <c r="S698">
        <v>74</v>
      </c>
      <c r="T698" t="str">
        <f t="shared" si="65"/>
        <v>Won By 74 Runs</v>
      </c>
      <c r="U698" t="s">
        <v>24</v>
      </c>
      <c r="V698" t="s">
        <v>120</v>
      </c>
      <c r="W698">
        <f>IF(Table1[[#This Row],[WonBy]]="Wickets",Table1[[#This Row],[Margin]],0)</f>
        <v>0</v>
      </c>
    </row>
    <row r="699" spans="1:23" x14ac:dyDescent="0.25">
      <c r="A699">
        <v>548310</v>
      </c>
      <c r="B699" t="s">
        <v>204</v>
      </c>
      <c r="C699" s="1">
        <v>41006</v>
      </c>
      <c r="D699">
        <v>2012</v>
      </c>
      <c r="E699" t="s">
        <v>27</v>
      </c>
      <c r="F699" t="str">
        <f t="shared" si="60"/>
        <v>Royal Challengers Bangalore</v>
      </c>
      <c r="G699" t="s">
        <v>191</v>
      </c>
      <c r="H699" t="str">
        <f t="shared" si="61"/>
        <v>Delhi Capitals</v>
      </c>
      <c r="I699" t="s">
        <v>205</v>
      </c>
      <c r="J699" t="str">
        <f t="shared" si="62"/>
        <v>M.Chinnaswamy Stadium</v>
      </c>
      <c r="K699" t="s">
        <v>191</v>
      </c>
      <c r="L699" t="str">
        <f t="shared" si="63"/>
        <v>Delhi Capitals</v>
      </c>
      <c r="M699" t="s">
        <v>28</v>
      </c>
      <c r="N699" t="s">
        <v>22</v>
      </c>
      <c r="O699" t="s">
        <v>27</v>
      </c>
      <c r="P699" t="str">
        <f t="shared" si="64"/>
        <v>Royal Challengers Bangalore</v>
      </c>
      <c r="Q699" t="str">
        <f>IF(Table1[[#This Row],[TossWinner]]=Table1[[#This Row],[WinningTeam]],"Yes","No")</f>
        <v>No</v>
      </c>
      <c r="R699" t="s">
        <v>34</v>
      </c>
      <c r="S699">
        <v>20</v>
      </c>
      <c r="T699" t="str">
        <f t="shared" si="65"/>
        <v>Won By 20 Runs</v>
      </c>
      <c r="U699" t="s">
        <v>24</v>
      </c>
      <c r="V699" t="s">
        <v>130</v>
      </c>
      <c r="W699">
        <f>IF(Table1[[#This Row],[WonBy]]="Wickets",Table1[[#This Row],[Margin]],0)</f>
        <v>0</v>
      </c>
    </row>
    <row r="700" spans="1:23" x14ac:dyDescent="0.25">
      <c r="A700">
        <v>548309</v>
      </c>
      <c r="B700" t="s">
        <v>175</v>
      </c>
      <c r="C700" s="1">
        <v>41005</v>
      </c>
      <c r="D700">
        <v>2012</v>
      </c>
      <c r="E700" t="s">
        <v>18</v>
      </c>
      <c r="F700" t="str">
        <f t="shared" si="60"/>
        <v>Rajasthan Royals</v>
      </c>
      <c r="G700" t="s">
        <v>147</v>
      </c>
      <c r="H700" t="str">
        <f t="shared" si="61"/>
        <v>Punjab Kings</v>
      </c>
      <c r="I700" t="s">
        <v>176</v>
      </c>
      <c r="J700" t="str">
        <f t="shared" si="62"/>
        <v>Sawai Mansingh Stadium</v>
      </c>
      <c r="K700" t="s">
        <v>147</v>
      </c>
      <c r="L700" t="str">
        <f t="shared" si="63"/>
        <v>Punjab Kings</v>
      </c>
      <c r="M700" t="s">
        <v>28</v>
      </c>
      <c r="N700" t="s">
        <v>22</v>
      </c>
      <c r="O700" t="s">
        <v>18</v>
      </c>
      <c r="P700" t="str">
        <f t="shared" si="64"/>
        <v>Rajasthan Royals</v>
      </c>
      <c r="Q700" t="str">
        <f>IF(Table1[[#This Row],[TossWinner]]=Table1[[#This Row],[WinningTeam]],"Yes","No")</f>
        <v>No</v>
      </c>
      <c r="R700" t="s">
        <v>34</v>
      </c>
      <c r="S700">
        <v>31</v>
      </c>
      <c r="T700" t="str">
        <f t="shared" si="65"/>
        <v>Won By 31 Runs</v>
      </c>
      <c r="U700" t="s">
        <v>24</v>
      </c>
      <c r="V700" t="s">
        <v>240</v>
      </c>
      <c r="W700">
        <f>IF(Table1[[#This Row],[WonBy]]="Wickets",Table1[[#This Row],[Margin]],0)</f>
        <v>0</v>
      </c>
    </row>
    <row r="701" spans="1:23" x14ac:dyDescent="0.25">
      <c r="A701">
        <v>548308</v>
      </c>
      <c r="B701" t="s">
        <v>38</v>
      </c>
      <c r="C701" s="1">
        <v>41005</v>
      </c>
      <c r="D701">
        <v>2012</v>
      </c>
      <c r="E701" t="s">
        <v>44</v>
      </c>
      <c r="F701" t="str">
        <f t="shared" si="60"/>
        <v>Mumbai Indians</v>
      </c>
      <c r="G701" t="s">
        <v>272</v>
      </c>
      <c r="H701" t="str">
        <f t="shared" si="61"/>
        <v>Rising Pune Supergiants</v>
      </c>
      <c r="I701" t="s">
        <v>167</v>
      </c>
      <c r="J701" t="str">
        <f t="shared" si="62"/>
        <v>Wankhede Stadium, Mumbai</v>
      </c>
      <c r="K701" t="s">
        <v>44</v>
      </c>
      <c r="L701" t="str">
        <f t="shared" si="63"/>
        <v>Mumbai Indians</v>
      </c>
      <c r="M701" t="s">
        <v>28</v>
      </c>
      <c r="N701" t="s">
        <v>22</v>
      </c>
      <c r="O701" t="s">
        <v>272</v>
      </c>
      <c r="P701" t="str">
        <f t="shared" si="64"/>
        <v>Pune Warriors</v>
      </c>
      <c r="Q701" t="str">
        <f>IF(Table1[[#This Row],[TossWinner]]=Table1[[#This Row],[WinningTeam]],"Yes","No")</f>
        <v>No</v>
      </c>
      <c r="R701" t="s">
        <v>34</v>
      </c>
      <c r="S701">
        <v>28</v>
      </c>
      <c r="T701" t="str">
        <f t="shared" si="65"/>
        <v>Won By 28 Runs</v>
      </c>
      <c r="U701" t="s">
        <v>24</v>
      </c>
      <c r="V701" t="s">
        <v>180</v>
      </c>
      <c r="W701">
        <f>IF(Table1[[#This Row],[WonBy]]="Wickets",Table1[[#This Row],[Margin]],0)</f>
        <v>0</v>
      </c>
    </row>
    <row r="702" spans="1:23" x14ac:dyDescent="0.25">
      <c r="A702">
        <v>548307</v>
      </c>
      <c r="B702" t="s">
        <v>30</v>
      </c>
      <c r="C702" s="1">
        <v>41004</v>
      </c>
      <c r="D702">
        <v>2012</v>
      </c>
      <c r="E702" t="s">
        <v>51</v>
      </c>
      <c r="F702" t="str">
        <f t="shared" si="60"/>
        <v>Kolkata Knight Riders</v>
      </c>
      <c r="G702" t="s">
        <v>191</v>
      </c>
      <c r="H702" t="str">
        <f t="shared" si="61"/>
        <v>Delhi Capitals</v>
      </c>
      <c r="I702" t="s">
        <v>174</v>
      </c>
      <c r="J702" t="str">
        <f t="shared" si="62"/>
        <v>Eden Gardens, Kolkata</v>
      </c>
      <c r="K702" t="s">
        <v>191</v>
      </c>
      <c r="L702" t="str">
        <f t="shared" si="63"/>
        <v>Delhi Capitals</v>
      </c>
      <c r="M702" t="s">
        <v>28</v>
      </c>
      <c r="N702" t="s">
        <v>22</v>
      </c>
      <c r="O702" t="s">
        <v>191</v>
      </c>
      <c r="P702" t="str">
        <f t="shared" si="64"/>
        <v>Delhi Daredevils</v>
      </c>
      <c r="Q702" t="str">
        <f>IF(Table1[[#This Row],[TossWinner]]=Table1[[#This Row],[WinningTeam]],"Yes","No")</f>
        <v>Yes</v>
      </c>
      <c r="R702" t="s">
        <v>23</v>
      </c>
      <c r="S702">
        <v>8</v>
      </c>
      <c r="T702" t="str">
        <f t="shared" si="65"/>
        <v>Won By 8 Wickets</v>
      </c>
      <c r="U702" t="s">
        <v>24</v>
      </c>
      <c r="V702" t="s">
        <v>307</v>
      </c>
      <c r="W702">
        <f>IF(Table1[[#This Row],[WonBy]]="Wickets",Table1[[#This Row],[Margin]],0)</f>
        <v>8</v>
      </c>
    </row>
    <row r="703" spans="1:23" x14ac:dyDescent="0.25">
      <c r="A703">
        <v>548306</v>
      </c>
      <c r="B703" t="s">
        <v>132</v>
      </c>
      <c r="C703" s="1">
        <v>41003</v>
      </c>
      <c r="D703">
        <v>2012</v>
      </c>
      <c r="E703" t="s">
        <v>46</v>
      </c>
      <c r="F703" t="str">
        <f t="shared" si="60"/>
        <v>Chennai Super Kings</v>
      </c>
      <c r="G703" t="s">
        <v>44</v>
      </c>
      <c r="H703" t="str">
        <f t="shared" si="61"/>
        <v>Mumbai Indians</v>
      </c>
      <c r="I703" t="s">
        <v>251</v>
      </c>
      <c r="J703" t="str">
        <f t="shared" si="62"/>
        <v>MA Chidambaram Stadium, Chepauk, Chennai</v>
      </c>
      <c r="K703" t="s">
        <v>44</v>
      </c>
      <c r="L703" t="str">
        <f t="shared" si="63"/>
        <v>Mumbai Indians</v>
      </c>
      <c r="M703" t="s">
        <v>28</v>
      </c>
      <c r="N703" t="s">
        <v>22</v>
      </c>
      <c r="O703" t="s">
        <v>44</v>
      </c>
      <c r="P703" t="str">
        <f t="shared" si="64"/>
        <v>Mumbai Indians</v>
      </c>
      <c r="Q703" t="str">
        <f>IF(Table1[[#This Row],[TossWinner]]=Table1[[#This Row],[WinningTeam]],"Yes","No")</f>
        <v>Yes</v>
      </c>
      <c r="R703" t="s">
        <v>23</v>
      </c>
      <c r="S703">
        <v>8</v>
      </c>
      <c r="T703" t="str">
        <f t="shared" si="65"/>
        <v>Won By 8 Wickets</v>
      </c>
      <c r="U703" t="s">
        <v>24</v>
      </c>
      <c r="V703" t="s">
        <v>308</v>
      </c>
      <c r="W703">
        <f>IF(Table1[[#This Row],[WonBy]]="Wickets",Table1[[#This Row],[Margin]],0)</f>
        <v>8</v>
      </c>
    </row>
    <row r="704" spans="1:23" x14ac:dyDescent="0.25">
      <c r="A704">
        <v>501271</v>
      </c>
      <c r="B704" t="s">
        <v>132</v>
      </c>
      <c r="C704" s="1">
        <v>40691</v>
      </c>
      <c r="D704">
        <v>2011</v>
      </c>
      <c r="E704" t="s">
        <v>46</v>
      </c>
      <c r="F704" t="str">
        <f t="shared" si="60"/>
        <v>Chennai Super Kings</v>
      </c>
      <c r="G704" t="s">
        <v>27</v>
      </c>
      <c r="H704" t="str">
        <f t="shared" si="61"/>
        <v>Royal Challengers Bangalore</v>
      </c>
      <c r="I704" t="s">
        <v>251</v>
      </c>
      <c r="J704" t="str">
        <f t="shared" si="62"/>
        <v>MA Chidambaram Stadium, Chepauk, Chennai</v>
      </c>
      <c r="K704" t="s">
        <v>46</v>
      </c>
      <c r="L704" t="str">
        <f t="shared" si="63"/>
        <v>Chennai Super Kings</v>
      </c>
      <c r="M704" t="s">
        <v>21</v>
      </c>
      <c r="N704" t="s">
        <v>22</v>
      </c>
      <c r="O704" t="s">
        <v>46</v>
      </c>
      <c r="P704" t="str">
        <f t="shared" si="64"/>
        <v>Chennai Super Kings</v>
      </c>
      <c r="Q704" t="str">
        <f>IF(Table1[[#This Row],[TossWinner]]=Table1[[#This Row],[WinningTeam]],"Yes","No")</f>
        <v>Yes</v>
      </c>
      <c r="R704" t="s">
        <v>34</v>
      </c>
      <c r="S704">
        <v>58</v>
      </c>
      <c r="T704" t="str">
        <f t="shared" si="65"/>
        <v>Won By 58 Runs</v>
      </c>
      <c r="U704" t="s">
        <v>24</v>
      </c>
      <c r="V704" t="s">
        <v>269</v>
      </c>
      <c r="W704">
        <f>IF(Table1[[#This Row],[WonBy]]="Wickets",Table1[[#This Row],[Margin]],0)</f>
        <v>0</v>
      </c>
    </row>
    <row r="705" spans="1:23" x14ac:dyDescent="0.25">
      <c r="A705">
        <v>501270</v>
      </c>
      <c r="B705" t="s">
        <v>132</v>
      </c>
      <c r="C705" s="1">
        <v>40690</v>
      </c>
      <c r="D705">
        <v>2011</v>
      </c>
      <c r="E705" t="s">
        <v>27</v>
      </c>
      <c r="F705" t="str">
        <f t="shared" si="60"/>
        <v>Royal Challengers Bangalore</v>
      </c>
      <c r="G705" t="s">
        <v>44</v>
      </c>
      <c r="H705" t="str">
        <f t="shared" si="61"/>
        <v>Mumbai Indians</v>
      </c>
      <c r="I705" t="s">
        <v>251</v>
      </c>
      <c r="J705" t="str">
        <f t="shared" si="62"/>
        <v>MA Chidambaram Stadium, Chepauk, Chennai</v>
      </c>
      <c r="K705" t="s">
        <v>44</v>
      </c>
      <c r="L705" t="str">
        <f t="shared" si="63"/>
        <v>Mumbai Indians</v>
      </c>
      <c r="M705" t="s">
        <v>28</v>
      </c>
      <c r="N705" t="s">
        <v>22</v>
      </c>
      <c r="O705" t="s">
        <v>27</v>
      </c>
      <c r="P705" t="str">
        <f t="shared" si="64"/>
        <v>Royal Challengers Bangalore</v>
      </c>
      <c r="Q705" t="str">
        <f>IF(Table1[[#This Row],[TossWinner]]=Table1[[#This Row],[WinningTeam]],"Yes","No")</f>
        <v>No</v>
      </c>
      <c r="R705" t="s">
        <v>34</v>
      </c>
      <c r="S705">
        <v>43</v>
      </c>
      <c r="T705" t="str">
        <f t="shared" si="65"/>
        <v>Won By 43 Runs</v>
      </c>
      <c r="U705" t="s">
        <v>24</v>
      </c>
      <c r="V705" t="s">
        <v>150</v>
      </c>
      <c r="W705">
        <f>IF(Table1[[#This Row],[WonBy]]="Wickets",Table1[[#This Row],[Margin]],0)</f>
        <v>0</v>
      </c>
    </row>
    <row r="706" spans="1:23" x14ac:dyDescent="0.25">
      <c r="A706">
        <v>501269</v>
      </c>
      <c r="B706" t="s">
        <v>38</v>
      </c>
      <c r="C706" s="1">
        <v>40688</v>
      </c>
      <c r="D706">
        <v>2011</v>
      </c>
      <c r="E706" t="s">
        <v>44</v>
      </c>
      <c r="F706" t="str">
        <f t="shared" ref="F706:F769" si="66">_xlfn.XLOOKUP(TRIM(E706), $AA$22:$AA$32,$AB$22:$AB$32, TRIM(E706))</f>
        <v>Mumbai Indians</v>
      </c>
      <c r="G706" t="s">
        <v>51</v>
      </c>
      <c r="H706" t="str">
        <f t="shared" ref="H706:H769" si="67">_xlfn.XLOOKUP(TRIM(G706), $AA$22:$AA$32,$AB$22:$AB$32, TRIM(G706))</f>
        <v>Kolkata Knight Riders</v>
      </c>
      <c r="I706" t="s">
        <v>167</v>
      </c>
      <c r="J706" t="str">
        <f t="shared" ref="J706:J769" si="68">_xlfn.XLOOKUP(TRIM(I706), $Z$43:$Z$54,$AA$43:$AA$54, TRIM(I706))</f>
        <v>Wankhede Stadium, Mumbai</v>
      </c>
      <c r="K706" t="s">
        <v>44</v>
      </c>
      <c r="L706" t="str">
        <f t="shared" ref="L706:L769" si="69">_xlfn.XLOOKUP(TRIM(K706), $AA$22:$AA$32,$AB$22:$AB$32, TRIM(K706))</f>
        <v>Mumbai Indians</v>
      </c>
      <c r="M706" t="s">
        <v>28</v>
      </c>
      <c r="N706" t="s">
        <v>22</v>
      </c>
      <c r="O706" t="s">
        <v>44</v>
      </c>
      <c r="P706" t="str">
        <f t="shared" ref="P706:P769" si="70">_xlfn.XLOOKUP(TRIM(O706), $Z$22:$Z$32,$AA$22:$AA$32, TRIM(O706))</f>
        <v>Mumbai Indians</v>
      </c>
      <c r="Q706" t="str">
        <f>IF(Table1[[#This Row],[TossWinner]]=Table1[[#This Row],[WinningTeam]],"Yes","No")</f>
        <v>Yes</v>
      </c>
      <c r="R706" t="s">
        <v>23</v>
      </c>
      <c r="S706">
        <v>4</v>
      </c>
      <c r="T706" t="str">
        <f t="shared" si="65"/>
        <v>Won By 4 Wickets</v>
      </c>
      <c r="U706" t="s">
        <v>24</v>
      </c>
      <c r="V706" t="s">
        <v>309</v>
      </c>
      <c r="W706">
        <f>IF(Table1[[#This Row],[WonBy]]="Wickets",Table1[[#This Row],[Margin]],0)</f>
        <v>4</v>
      </c>
    </row>
    <row r="707" spans="1:23" x14ac:dyDescent="0.25">
      <c r="A707">
        <v>501268</v>
      </c>
      <c r="B707" t="s">
        <v>38</v>
      </c>
      <c r="C707" s="1">
        <v>40687</v>
      </c>
      <c r="D707">
        <v>2011</v>
      </c>
      <c r="E707" t="s">
        <v>27</v>
      </c>
      <c r="F707" t="str">
        <f t="shared" si="66"/>
        <v>Royal Challengers Bangalore</v>
      </c>
      <c r="G707" t="s">
        <v>46</v>
      </c>
      <c r="H707" t="str">
        <f t="shared" si="67"/>
        <v>Chennai Super Kings</v>
      </c>
      <c r="I707" t="s">
        <v>167</v>
      </c>
      <c r="J707" t="str">
        <f t="shared" si="68"/>
        <v>Wankhede Stadium, Mumbai</v>
      </c>
      <c r="K707" t="s">
        <v>46</v>
      </c>
      <c r="L707" t="str">
        <f t="shared" si="69"/>
        <v>Chennai Super Kings</v>
      </c>
      <c r="M707" t="s">
        <v>28</v>
      </c>
      <c r="N707" t="s">
        <v>22</v>
      </c>
      <c r="O707" t="s">
        <v>46</v>
      </c>
      <c r="P707" t="str">
        <f t="shared" si="70"/>
        <v>Chennai Super Kings</v>
      </c>
      <c r="Q707" t="str">
        <f>IF(Table1[[#This Row],[TossWinner]]=Table1[[#This Row],[WinningTeam]],"Yes","No")</f>
        <v>Yes</v>
      </c>
      <c r="R707" t="s">
        <v>23</v>
      </c>
      <c r="S707">
        <v>6</v>
      </c>
      <c r="T707" t="str">
        <f t="shared" ref="T707:T770" si="71">CONCATENATE("Won By"," ",S707," ",R707)</f>
        <v>Won By 6 Wickets</v>
      </c>
      <c r="U707" t="s">
        <v>24</v>
      </c>
      <c r="V707" t="s">
        <v>224</v>
      </c>
      <c r="W707">
        <f>IF(Table1[[#This Row],[WonBy]]="Wickets",Table1[[#This Row],[Margin]],0)</f>
        <v>6</v>
      </c>
    </row>
    <row r="708" spans="1:23" x14ac:dyDescent="0.25">
      <c r="A708">
        <v>501267</v>
      </c>
      <c r="B708" t="s">
        <v>30</v>
      </c>
      <c r="C708" s="1">
        <v>40685</v>
      </c>
      <c r="D708">
        <v>2011</v>
      </c>
      <c r="E708" t="s">
        <v>51</v>
      </c>
      <c r="F708" t="str">
        <f t="shared" si="66"/>
        <v>Kolkata Knight Riders</v>
      </c>
      <c r="G708" t="s">
        <v>44</v>
      </c>
      <c r="H708" t="str">
        <f t="shared" si="67"/>
        <v>Mumbai Indians</v>
      </c>
      <c r="I708" t="s">
        <v>174</v>
      </c>
      <c r="J708" t="str">
        <f t="shared" si="68"/>
        <v>Eden Gardens, Kolkata</v>
      </c>
      <c r="K708" t="s">
        <v>44</v>
      </c>
      <c r="L708" t="str">
        <f t="shared" si="69"/>
        <v>Mumbai Indians</v>
      </c>
      <c r="M708" t="s">
        <v>28</v>
      </c>
      <c r="N708" t="s">
        <v>22</v>
      </c>
      <c r="O708" t="s">
        <v>44</v>
      </c>
      <c r="P708" t="str">
        <f t="shared" si="70"/>
        <v>Mumbai Indians</v>
      </c>
      <c r="Q708" t="str">
        <f>IF(Table1[[#This Row],[TossWinner]]=Table1[[#This Row],[WinningTeam]],"Yes","No")</f>
        <v>Yes</v>
      </c>
      <c r="R708" t="s">
        <v>23</v>
      </c>
      <c r="S708">
        <v>5</v>
      </c>
      <c r="T708" t="str">
        <f t="shared" si="71"/>
        <v>Won By 5 Wickets</v>
      </c>
      <c r="U708" t="s">
        <v>24</v>
      </c>
      <c r="V708" t="s">
        <v>310</v>
      </c>
      <c r="W708">
        <f>IF(Table1[[#This Row],[WonBy]]="Wickets",Table1[[#This Row],[Margin]],0)</f>
        <v>5</v>
      </c>
    </row>
    <row r="709" spans="1:23" x14ac:dyDescent="0.25">
      <c r="A709">
        <v>501266</v>
      </c>
      <c r="B709" t="s">
        <v>204</v>
      </c>
      <c r="C709" s="1">
        <v>40685</v>
      </c>
      <c r="D709">
        <v>2011</v>
      </c>
      <c r="E709" t="s">
        <v>27</v>
      </c>
      <c r="F709" t="str">
        <f t="shared" si="66"/>
        <v>Royal Challengers Bangalore</v>
      </c>
      <c r="G709" t="s">
        <v>46</v>
      </c>
      <c r="H709" t="str">
        <f t="shared" si="67"/>
        <v>Chennai Super Kings</v>
      </c>
      <c r="I709" t="s">
        <v>205</v>
      </c>
      <c r="J709" t="str">
        <f t="shared" si="68"/>
        <v>M.Chinnaswamy Stadium</v>
      </c>
      <c r="K709" t="s">
        <v>27</v>
      </c>
      <c r="L709" t="str">
        <f t="shared" si="69"/>
        <v>Royal Challengers Bangalore</v>
      </c>
      <c r="M709" t="s">
        <v>28</v>
      </c>
      <c r="N709" t="s">
        <v>22</v>
      </c>
      <c r="O709" t="s">
        <v>27</v>
      </c>
      <c r="P709" t="str">
        <f t="shared" si="70"/>
        <v>Royal Challengers Bangalore</v>
      </c>
      <c r="Q709" t="str">
        <f>IF(Table1[[#This Row],[TossWinner]]=Table1[[#This Row],[WinningTeam]],"Yes","No")</f>
        <v>Yes</v>
      </c>
      <c r="R709" t="s">
        <v>23</v>
      </c>
      <c r="S709">
        <v>8</v>
      </c>
      <c r="T709" t="str">
        <f t="shared" si="71"/>
        <v>Won By 8 Wickets</v>
      </c>
      <c r="U709" t="s">
        <v>24</v>
      </c>
      <c r="V709" t="s">
        <v>150</v>
      </c>
      <c r="W709">
        <f>IF(Table1[[#This Row],[WonBy]]="Wickets",Table1[[#This Row],[Margin]],0)</f>
        <v>8</v>
      </c>
    </row>
    <row r="710" spans="1:23" x14ac:dyDescent="0.25">
      <c r="A710">
        <v>501265</v>
      </c>
      <c r="B710" t="s">
        <v>127</v>
      </c>
      <c r="C710" s="1">
        <v>40684</v>
      </c>
      <c r="D710">
        <v>2011</v>
      </c>
      <c r="E710" t="s">
        <v>191</v>
      </c>
      <c r="F710" t="str">
        <f t="shared" si="66"/>
        <v>Delhi Capitals</v>
      </c>
      <c r="G710" t="s">
        <v>272</v>
      </c>
      <c r="H710" t="str">
        <f t="shared" si="67"/>
        <v>Rising Pune Supergiants</v>
      </c>
      <c r="I710" t="s">
        <v>208</v>
      </c>
      <c r="J710" t="str">
        <f t="shared" si="68"/>
        <v>Feroz Shah Kotla</v>
      </c>
      <c r="K710" t="s">
        <v>191</v>
      </c>
      <c r="L710" t="str">
        <f t="shared" si="69"/>
        <v>Delhi Capitals</v>
      </c>
      <c r="M710" t="s">
        <v>21</v>
      </c>
      <c r="N710" t="s">
        <v>24</v>
      </c>
      <c r="O710" t="s">
        <v>24</v>
      </c>
      <c r="P710" t="str">
        <f t="shared" si="70"/>
        <v>NA</v>
      </c>
      <c r="Q710" t="str">
        <f>IF(Table1[[#This Row],[TossWinner]]=Table1[[#This Row],[WinningTeam]],"Yes","No")</f>
        <v>No</v>
      </c>
      <c r="R710" t="s">
        <v>173</v>
      </c>
      <c r="S710" t="s">
        <v>24</v>
      </c>
      <c r="T710" t="str">
        <f t="shared" si="71"/>
        <v>Won By NA NoResults</v>
      </c>
      <c r="U710" t="s">
        <v>24</v>
      </c>
      <c r="V710" t="s">
        <v>24</v>
      </c>
      <c r="W710">
        <f>IF(Table1[[#This Row],[WonBy]]="Wickets",Table1[[#This Row],[Margin]],0)</f>
        <v>0</v>
      </c>
    </row>
    <row r="711" spans="1:23" x14ac:dyDescent="0.25">
      <c r="A711">
        <v>501264</v>
      </c>
      <c r="B711" t="s">
        <v>275</v>
      </c>
      <c r="C711" s="1">
        <v>40684</v>
      </c>
      <c r="D711">
        <v>2011</v>
      </c>
      <c r="E711" t="s">
        <v>147</v>
      </c>
      <c r="F711" t="str">
        <f t="shared" si="66"/>
        <v>Punjab Kings</v>
      </c>
      <c r="G711" t="s">
        <v>292</v>
      </c>
      <c r="H711" t="str">
        <f t="shared" si="67"/>
        <v>Delhi Capitals</v>
      </c>
      <c r="I711" t="s">
        <v>276</v>
      </c>
      <c r="J711" t="str">
        <f t="shared" si="68"/>
        <v>Himachal Pradesh Cricket Association Stadium</v>
      </c>
      <c r="K711" t="s">
        <v>147</v>
      </c>
      <c r="L711" t="str">
        <f t="shared" si="69"/>
        <v>Punjab Kings</v>
      </c>
      <c r="M711" t="s">
        <v>28</v>
      </c>
      <c r="N711" t="s">
        <v>22</v>
      </c>
      <c r="O711" t="s">
        <v>292</v>
      </c>
      <c r="P711" t="str">
        <f t="shared" si="70"/>
        <v>Deccan Chargers</v>
      </c>
      <c r="Q711" t="str">
        <f>IF(Table1[[#This Row],[TossWinner]]=Table1[[#This Row],[WinningTeam]],"Yes","No")</f>
        <v>No</v>
      </c>
      <c r="R711" t="s">
        <v>34</v>
      </c>
      <c r="S711">
        <v>82</v>
      </c>
      <c r="T711" t="str">
        <f t="shared" si="71"/>
        <v>Won By 82 Runs</v>
      </c>
      <c r="U711" t="s">
        <v>24</v>
      </c>
      <c r="V711" t="s">
        <v>82</v>
      </c>
      <c r="W711">
        <f>IF(Table1[[#This Row],[WonBy]]="Wickets",Table1[[#This Row],[Margin]],0)</f>
        <v>0</v>
      </c>
    </row>
    <row r="712" spans="1:23" x14ac:dyDescent="0.25">
      <c r="A712">
        <v>501263</v>
      </c>
      <c r="B712" t="s">
        <v>38</v>
      </c>
      <c r="C712" s="1">
        <v>40683</v>
      </c>
      <c r="D712">
        <v>2011</v>
      </c>
      <c r="E712" t="s">
        <v>44</v>
      </c>
      <c r="F712" t="str">
        <f t="shared" si="66"/>
        <v>Mumbai Indians</v>
      </c>
      <c r="G712" t="s">
        <v>18</v>
      </c>
      <c r="H712" t="str">
        <f t="shared" si="67"/>
        <v>Rajasthan Royals</v>
      </c>
      <c r="I712" t="s">
        <v>167</v>
      </c>
      <c r="J712" t="str">
        <f t="shared" si="68"/>
        <v>Wankhede Stadium, Mumbai</v>
      </c>
      <c r="K712" t="s">
        <v>44</v>
      </c>
      <c r="L712" t="str">
        <f t="shared" si="69"/>
        <v>Mumbai Indians</v>
      </c>
      <c r="M712" t="s">
        <v>21</v>
      </c>
      <c r="N712" t="s">
        <v>22</v>
      </c>
      <c r="O712" t="s">
        <v>18</v>
      </c>
      <c r="P712" t="str">
        <f t="shared" si="70"/>
        <v>Rajasthan Royals</v>
      </c>
      <c r="Q712" t="str">
        <f>IF(Table1[[#This Row],[TossWinner]]=Table1[[#This Row],[WinningTeam]],"Yes","No")</f>
        <v>No</v>
      </c>
      <c r="R712" t="s">
        <v>23</v>
      </c>
      <c r="S712">
        <v>10</v>
      </c>
      <c r="T712" t="str">
        <f t="shared" si="71"/>
        <v>Won By 10 Wickets</v>
      </c>
      <c r="U712" t="s">
        <v>24</v>
      </c>
      <c r="V712" t="s">
        <v>154</v>
      </c>
      <c r="W712">
        <f>IF(Table1[[#This Row],[WonBy]]="Wickets",Table1[[#This Row],[Margin]],0)</f>
        <v>10</v>
      </c>
    </row>
    <row r="713" spans="1:23" x14ac:dyDescent="0.25">
      <c r="A713">
        <v>501262</v>
      </c>
      <c r="B713" t="s">
        <v>38</v>
      </c>
      <c r="C713" s="1">
        <v>40682</v>
      </c>
      <c r="D713">
        <v>2011</v>
      </c>
      <c r="E713" t="s">
        <v>272</v>
      </c>
      <c r="F713" t="str">
        <f t="shared" si="66"/>
        <v>Rising Pune Supergiants</v>
      </c>
      <c r="G713" t="s">
        <v>51</v>
      </c>
      <c r="H713" t="str">
        <f t="shared" si="67"/>
        <v>Kolkata Knight Riders</v>
      </c>
      <c r="I713" t="s">
        <v>311</v>
      </c>
      <c r="J713" t="str">
        <f t="shared" si="68"/>
        <v>Dr DY Patil Sports Academy, Mumbai</v>
      </c>
      <c r="K713" t="s">
        <v>51</v>
      </c>
      <c r="L713" t="str">
        <f t="shared" si="69"/>
        <v>Kolkata Knight Riders</v>
      </c>
      <c r="M713" t="s">
        <v>28</v>
      </c>
      <c r="N713" t="s">
        <v>22</v>
      </c>
      <c r="O713" t="s">
        <v>51</v>
      </c>
      <c r="P713" t="str">
        <f t="shared" si="70"/>
        <v>Kolkata Knight Riders</v>
      </c>
      <c r="Q713" t="str">
        <f>IF(Table1[[#This Row],[TossWinner]]=Table1[[#This Row],[WinningTeam]],"Yes","No")</f>
        <v>Yes</v>
      </c>
      <c r="R713" t="s">
        <v>23</v>
      </c>
      <c r="S713">
        <v>7</v>
      </c>
      <c r="T713" t="str">
        <f t="shared" si="71"/>
        <v>Won By 7 Wickets</v>
      </c>
      <c r="U713" t="s">
        <v>24</v>
      </c>
      <c r="V713" t="s">
        <v>234</v>
      </c>
      <c r="W713">
        <f>IF(Table1[[#This Row],[WonBy]]="Wickets",Table1[[#This Row],[Margin]],0)</f>
        <v>7</v>
      </c>
    </row>
    <row r="714" spans="1:23" x14ac:dyDescent="0.25">
      <c r="A714">
        <v>501261</v>
      </c>
      <c r="B714" t="s">
        <v>132</v>
      </c>
      <c r="C714" s="1">
        <v>40681</v>
      </c>
      <c r="D714">
        <v>2011</v>
      </c>
      <c r="E714" t="s">
        <v>46</v>
      </c>
      <c r="F714" t="str">
        <f t="shared" si="66"/>
        <v>Chennai Super Kings</v>
      </c>
      <c r="G714" t="s">
        <v>312</v>
      </c>
      <c r="H714" t="str">
        <f t="shared" si="67"/>
        <v>Kochi Tuskers Kerala</v>
      </c>
      <c r="I714" t="s">
        <v>251</v>
      </c>
      <c r="J714" t="str">
        <f t="shared" si="68"/>
        <v>MA Chidambaram Stadium, Chepauk, Chennai</v>
      </c>
      <c r="K714" t="s">
        <v>46</v>
      </c>
      <c r="L714" t="str">
        <f t="shared" si="69"/>
        <v>Chennai Super Kings</v>
      </c>
      <c r="M714" t="s">
        <v>21</v>
      </c>
      <c r="N714" t="s">
        <v>22</v>
      </c>
      <c r="O714" t="s">
        <v>46</v>
      </c>
      <c r="P714" t="str">
        <f t="shared" si="70"/>
        <v>Chennai Super Kings</v>
      </c>
      <c r="Q714" t="str">
        <f>IF(Table1[[#This Row],[TossWinner]]=Table1[[#This Row],[WinningTeam]],"Yes","No")</f>
        <v>Yes</v>
      </c>
      <c r="R714" t="s">
        <v>34</v>
      </c>
      <c r="S714">
        <v>11</v>
      </c>
      <c r="T714" t="str">
        <f t="shared" si="71"/>
        <v>Won By 11 Runs</v>
      </c>
      <c r="U714" t="s">
        <v>24</v>
      </c>
      <c r="V714" t="s">
        <v>57</v>
      </c>
      <c r="W714">
        <f>IF(Table1[[#This Row],[WonBy]]="Wickets",Table1[[#This Row],[Margin]],0)</f>
        <v>0</v>
      </c>
    </row>
    <row r="715" spans="1:23" x14ac:dyDescent="0.25">
      <c r="A715">
        <v>501260</v>
      </c>
      <c r="B715" t="s">
        <v>275</v>
      </c>
      <c r="C715" s="1">
        <v>40680</v>
      </c>
      <c r="D715">
        <v>2011</v>
      </c>
      <c r="E715" t="s">
        <v>147</v>
      </c>
      <c r="F715" t="str">
        <f t="shared" si="66"/>
        <v>Punjab Kings</v>
      </c>
      <c r="G715" t="s">
        <v>27</v>
      </c>
      <c r="H715" t="str">
        <f t="shared" si="67"/>
        <v>Royal Challengers Bangalore</v>
      </c>
      <c r="I715" t="s">
        <v>276</v>
      </c>
      <c r="J715" t="str">
        <f t="shared" si="68"/>
        <v>Himachal Pradesh Cricket Association Stadium</v>
      </c>
      <c r="K715" t="s">
        <v>147</v>
      </c>
      <c r="L715" t="str">
        <f t="shared" si="69"/>
        <v>Punjab Kings</v>
      </c>
      <c r="M715" t="s">
        <v>21</v>
      </c>
      <c r="N715" t="s">
        <v>22</v>
      </c>
      <c r="O715" t="s">
        <v>147</v>
      </c>
      <c r="P715" t="str">
        <f t="shared" si="70"/>
        <v>Kings XI Punjab</v>
      </c>
      <c r="Q715" t="str">
        <f>IF(Table1[[#This Row],[TossWinner]]=Table1[[#This Row],[WinningTeam]],"Yes","No")</f>
        <v>Yes</v>
      </c>
      <c r="R715" t="s">
        <v>34</v>
      </c>
      <c r="S715">
        <v>111</v>
      </c>
      <c r="T715" t="str">
        <f t="shared" si="71"/>
        <v>Won By 111 Runs</v>
      </c>
      <c r="U715" t="s">
        <v>24</v>
      </c>
      <c r="V715" t="s">
        <v>279</v>
      </c>
      <c r="W715">
        <f>IF(Table1[[#This Row],[WonBy]]="Wickets",Table1[[#This Row],[Margin]],0)</f>
        <v>0</v>
      </c>
    </row>
    <row r="716" spans="1:23" x14ac:dyDescent="0.25">
      <c r="A716">
        <v>501259</v>
      </c>
      <c r="B716" t="s">
        <v>38</v>
      </c>
      <c r="C716" s="1">
        <v>40679</v>
      </c>
      <c r="D716">
        <v>2011</v>
      </c>
      <c r="E716" t="s">
        <v>272</v>
      </c>
      <c r="F716" t="str">
        <f t="shared" si="66"/>
        <v>Rising Pune Supergiants</v>
      </c>
      <c r="G716" t="s">
        <v>292</v>
      </c>
      <c r="H716" t="str">
        <f t="shared" si="67"/>
        <v>Delhi Capitals</v>
      </c>
      <c r="I716" t="s">
        <v>311</v>
      </c>
      <c r="J716" t="str">
        <f t="shared" si="68"/>
        <v>Dr DY Patil Sports Academy, Mumbai</v>
      </c>
      <c r="K716" t="s">
        <v>292</v>
      </c>
      <c r="L716" t="str">
        <f t="shared" si="69"/>
        <v>Delhi Capitals</v>
      </c>
      <c r="M716" t="s">
        <v>28</v>
      </c>
      <c r="N716" t="s">
        <v>22</v>
      </c>
      <c r="O716" t="s">
        <v>292</v>
      </c>
      <c r="P716" t="str">
        <f t="shared" si="70"/>
        <v>Deccan Chargers</v>
      </c>
      <c r="Q716" t="str">
        <f>IF(Table1[[#This Row],[TossWinner]]=Table1[[#This Row],[WinningTeam]],"Yes","No")</f>
        <v>Yes</v>
      </c>
      <c r="R716" t="s">
        <v>23</v>
      </c>
      <c r="S716">
        <v>6</v>
      </c>
      <c r="T716" t="str">
        <f t="shared" si="71"/>
        <v>Won By 6 Wickets</v>
      </c>
      <c r="U716" t="s">
        <v>24</v>
      </c>
      <c r="V716" t="s">
        <v>137</v>
      </c>
      <c r="W716">
        <f>IF(Table1[[#This Row],[WonBy]]="Wickets",Table1[[#This Row],[Margin]],0)</f>
        <v>6</v>
      </c>
    </row>
    <row r="717" spans="1:23" x14ac:dyDescent="0.25">
      <c r="A717">
        <v>501258</v>
      </c>
      <c r="B717" t="s">
        <v>193</v>
      </c>
      <c r="C717" s="1">
        <v>40678</v>
      </c>
      <c r="D717">
        <v>2011</v>
      </c>
      <c r="E717" t="s">
        <v>312</v>
      </c>
      <c r="F717" t="str">
        <f t="shared" si="66"/>
        <v>Kochi Tuskers Kerala</v>
      </c>
      <c r="G717" t="s">
        <v>18</v>
      </c>
      <c r="H717" t="str">
        <f t="shared" si="67"/>
        <v>Rajasthan Royals</v>
      </c>
      <c r="I717" t="s">
        <v>194</v>
      </c>
      <c r="J717" t="str">
        <f t="shared" si="68"/>
        <v>Holkar Cricket Stadium</v>
      </c>
      <c r="K717" t="s">
        <v>312</v>
      </c>
      <c r="L717" t="str">
        <f t="shared" si="69"/>
        <v>Kochi Tuskers Kerala</v>
      </c>
      <c r="M717" t="s">
        <v>28</v>
      </c>
      <c r="N717" t="s">
        <v>22</v>
      </c>
      <c r="O717" t="s">
        <v>312</v>
      </c>
      <c r="P717" t="str">
        <f t="shared" si="70"/>
        <v>Kochi Tuskers Kerala</v>
      </c>
      <c r="Q717" t="str">
        <f>IF(Table1[[#This Row],[TossWinner]]=Table1[[#This Row],[WinningTeam]],"Yes","No")</f>
        <v>Yes</v>
      </c>
      <c r="R717" t="s">
        <v>23</v>
      </c>
      <c r="S717">
        <v>8</v>
      </c>
      <c r="T717" t="str">
        <f t="shared" si="71"/>
        <v>Won By 8 Wickets</v>
      </c>
      <c r="U717" t="s">
        <v>24</v>
      </c>
      <c r="V717" t="s">
        <v>271</v>
      </c>
      <c r="W717">
        <f>IF(Table1[[#This Row],[WonBy]]="Wickets",Table1[[#This Row],[Margin]],0)</f>
        <v>8</v>
      </c>
    </row>
    <row r="718" spans="1:23" x14ac:dyDescent="0.25">
      <c r="A718">
        <v>501257</v>
      </c>
      <c r="B718" t="s">
        <v>275</v>
      </c>
      <c r="C718" s="1">
        <v>40678</v>
      </c>
      <c r="D718">
        <v>2011</v>
      </c>
      <c r="E718" t="s">
        <v>147</v>
      </c>
      <c r="F718" t="str">
        <f t="shared" si="66"/>
        <v>Punjab Kings</v>
      </c>
      <c r="G718" t="s">
        <v>191</v>
      </c>
      <c r="H718" t="str">
        <f t="shared" si="67"/>
        <v>Delhi Capitals</v>
      </c>
      <c r="I718" t="s">
        <v>276</v>
      </c>
      <c r="J718" t="str">
        <f t="shared" si="68"/>
        <v>Himachal Pradesh Cricket Association Stadium</v>
      </c>
      <c r="K718" t="s">
        <v>191</v>
      </c>
      <c r="L718" t="str">
        <f t="shared" si="69"/>
        <v>Delhi Capitals</v>
      </c>
      <c r="M718" t="s">
        <v>28</v>
      </c>
      <c r="N718" t="s">
        <v>22</v>
      </c>
      <c r="O718" t="s">
        <v>147</v>
      </c>
      <c r="P718" t="str">
        <f t="shared" si="70"/>
        <v>Kings XI Punjab</v>
      </c>
      <c r="Q718" t="str">
        <f>IF(Table1[[#This Row],[TossWinner]]=Table1[[#This Row],[WinningTeam]],"Yes","No")</f>
        <v>No</v>
      </c>
      <c r="R718" t="s">
        <v>34</v>
      </c>
      <c r="S718">
        <v>29</v>
      </c>
      <c r="T718" t="str">
        <f t="shared" si="71"/>
        <v>Won By 29 Runs</v>
      </c>
      <c r="U718" t="s">
        <v>24</v>
      </c>
      <c r="V718" t="s">
        <v>252</v>
      </c>
      <c r="W718">
        <f>IF(Table1[[#This Row],[WonBy]]="Wickets",Table1[[#This Row],[Margin]],0)</f>
        <v>0</v>
      </c>
    </row>
    <row r="719" spans="1:23" x14ac:dyDescent="0.25">
      <c r="A719">
        <v>501255</v>
      </c>
      <c r="B719" t="s">
        <v>204</v>
      </c>
      <c r="C719" s="1">
        <v>40677</v>
      </c>
      <c r="D719">
        <v>2011</v>
      </c>
      <c r="E719" t="s">
        <v>27</v>
      </c>
      <c r="F719" t="str">
        <f t="shared" si="66"/>
        <v>Royal Challengers Bangalore</v>
      </c>
      <c r="G719" t="s">
        <v>51</v>
      </c>
      <c r="H719" t="str">
        <f t="shared" si="67"/>
        <v>Kolkata Knight Riders</v>
      </c>
      <c r="I719" t="s">
        <v>205</v>
      </c>
      <c r="J719" t="str">
        <f t="shared" si="68"/>
        <v>M.Chinnaswamy Stadium</v>
      </c>
      <c r="K719" t="s">
        <v>27</v>
      </c>
      <c r="L719" t="str">
        <f t="shared" si="69"/>
        <v>Royal Challengers Bangalore</v>
      </c>
      <c r="M719" t="s">
        <v>28</v>
      </c>
      <c r="N719" t="s">
        <v>22</v>
      </c>
      <c r="O719" t="s">
        <v>27</v>
      </c>
      <c r="P719" t="str">
        <f t="shared" si="70"/>
        <v>Royal Challengers Bangalore</v>
      </c>
      <c r="Q719" t="str">
        <f>IF(Table1[[#This Row],[TossWinner]]=Table1[[#This Row],[WinningTeam]],"Yes","No")</f>
        <v>Yes</v>
      </c>
      <c r="R719" t="s">
        <v>23</v>
      </c>
      <c r="S719">
        <v>4</v>
      </c>
      <c r="T719" t="str">
        <f t="shared" si="71"/>
        <v>Won By 4 Wickets</v>
      </c>
      <c r="U719" t="s">
        <v>196</v>
      </c>
      <c r="V719" t="s">
        <v>150</v>
      </c>
      <c r="W719">
        <f>IF(Table1[[#This Row],[WonBy]]="Wickets",Table1[[#This Row],[Margin]],0)</f>
        <v>4</v>
      </c>
    </row>
    <row r="720" spans="1:23" x14ac:dyDescent="0.25">
      <c r="A720">
        <v>501256</v>
      </c>
      <c r="B720" t="s">
        <v>38</v>
      </c>
      <c r="C720" s="1">
        <v>40677</v>
      </c>
      <c r="D720">
        <v>2011</v>
      </c>
      <c r="E720" t="s">
        <v>44</v>
      </c>
      <c r="F720" t="str">
        <f t="shared" si="66"/>
        <v>Mumbai Indians</v>
      </c>
      <c r="G720" t="s">
        <v>292</v>
      </c>
      <c r="H720" t="str">
        <f t="shared" si="67"/>
        <v>Delhi Capitals</v>
      </c>
      <c r="I720" t="s">
        <v>167</v>
      </c>
      <c r="J720" t="str">
        <f t="shared" si="68"/>
        <v>Wankhede Stadium, Mumbai</v>
      </c>
      <c r="K720" t="s">
        <v>292</v>
      </c>
      <c r="L720" t="str">
        <f t="shared" si="69"/>
        <v>Delhi Capitals</v>
      </c>
      <c r="M720" t="s">
        <v>21</v>
      </c>
      <c r="N720" t="s">
        <v>22</v>
      </c>
      <c r="O720" t="s">
        <v>292</v>
      </c>
      <c r="P720" t="str">
        <f t="shared" si="70"/>
        <v>Deccan Chargers</v>
      </c>
      <c r="Q720" t="str">
        <f>IF(Table1[[#This Row],[TossWinner]]=Table1[[#This Row],[WinningTeam]],"Yes","No")</f>
        <v>Yes</v>
      </c>
      <c r="R720" t="s">
        <v>34</v>
      </c>
      <c r="S720">
        <v>10</v>
      </c>
      <c r="T720" t="str">
        <f t="shared" si="71"/>
        <v>Won By 10 Runs</v>
      </c>
      <c r="U720" t="s">
        <v>24</v>
      </c>
      <c r="V720" t="s">
        <v>137</v>
      </c>
      <c r="W720">
        <f>IF(Table1[[#This Row],[WonBy]]="Wickets",Table1[[#This Row],[Margin]],0)</f>
        <v>0</v>
      </c>
    </row>
    <row r="721" spans="1:23" x14ac:dyDescent="0.25">
      <c r="A721">
        <v>501254</v>
      </c>
      <c r="B721" t="s">
        <v>193</v>
      </c>
      <c r="C721" s="1">
        <v>40676</v>
      </c>
      <c r="D721">
        <v>2011</v>
      </c>
      <c r="E721" t="s">
        <v>312</v>
      </c>
      <c r="F721" t="str">
        <f t="shared" si="66"/>
        <v>Kochi Tuskers Kerala</v>
      </c>
      <c r="G721" t="s">
        <v>147</v>
      </c>
      <c r="H721" t="str">
        <f t="shared" si="67"/>
        <v>Punjab Kings</v>
      </c>
      <c r="I721" t="s">
        <v>194</v>
      </c>
      <c r="J721" t="str">
        <f t="shared" si="68"/>
        <v>Holkar Cricket Stadium</v>
      </c>
      <c r="K721" t="s">
        <v>147</v>
      </c>
      <c r="L721" t="str">
        <f t="shared" si="69"/>
        <v>Punjab Kings</v>
      </c>
      <c r="M721" t="s">
        <v>28</v>
      </c>
      <c r="N721" t="s">
        <v>22</v>
      </c>
      <c r="O721" t="s">
        <v>147</v>
      </c>
      <c r="P721" t="str">
        <f t="shared" si="70"/>
        <v>Kings XI Punjab</v>
      </c>
      <c r="Q721" t="str">
        <f>IF(Table1[[#This Row],[TossWinner]]=Table1[[#This Row],[WinningTeam]],"Yes","No")</f>
        <v>Yes</v>
      </c>
      <c r="R721" t="s">
        <v>23</v>
      </c>
      <c r="S721">
        <v>6</v>
      </c>
      <c r="T721" t="str">
        <f t="shared" si="71"/>
        <v>Won By 6 Wickets</v>
      </c>
      <c r="U721" t="s">
        <v>24</v>
      </c>
      <c r="V721" t="s">
        <v>89</v>
      </c>
      <c r="W721">
        <f>IF(Table1[[#This Row],[WonBy]]="Wickets",Table1[[#This Row],[Margin]],0)</f>
        <v>6</v>
      </c>
    </row>
    <row r="722" spans="1:23" x14ac:dyDescent="0.25">
      <c r="A722">
        <v>501253</v>
      </c>
      <c r="B722" t="s">
        <v>132</v>
      </c>
      <c r="C722" s="1">
        <v>40675</v>
      </c>
      <c r="D722">
        <v>2011</v>
      </c>
      <c r="E722" t="s">
        <v>46</v>
      </c>
      <c r="F722" t="str">
        <f t="shared" si="66"/>
        <v>Chennai Super Kings</v>
      </c>
      <c r="G722" t="s">
        <v>191</v>
      </c>
      <c r="H722" t="str">
        <f t="shared" si="67"/>
        <v>Delhi Capitals</v>
      </c>
      <c r="I722" t="s">
        <v>251</v>
      </c>
      <c r="J722" t="str">
        <f t="shared" si="68"/>
        <v>MA Chidambaram Stadium, Chepauk, Chennai</v>
      </c>
      <c r="K722" t="s">
        <v>46</v>
      </c>
      <c r="L722" t="str">
        <f t="shared" si="69"/>
        <v>Chennai Super Kings</v>
      </c>
      <c r="M722" t="s">
        <v>21</v>
      </c>
      <c r="N722" t="s">
        <v>22</v>
      </c>
      <c r="O722" t="s">
        <v>46</v>
      </c>
      <c r="P722" t="str">
        <f t="shared" si="70"/>
        <v>Chennai Super Kings</v>
      </c>
      <c r="Q722" t="str">
        <f>IF(Table1[[#This Row],[TossWinner]]=Table1[[#This Row],[WinningTeam]],"Yes","No")</f>
        <v>Yes</v>
      </c>
      <c r="R722" t="s">
        <v>34</v>
      </c>
      <c r="S722">
        <v>18</v>
      </c>
      <c r="T722" t="str">
        <f t="shared" si="71"/>
        <v>Won By 18 Runs</v>
      </c>
      <c r="U722" t="s">
        <v>24</v>
      </c>
      <c r="V722" t="s">
        <v>172</v>
      </c>
      <c r="W722">
        <f>IF(Table1[[#This Row],[WonBy]]="Wickets",Table1[[#This Row],[Margin]],0)</f>
        <v>0</v>
      </c>
    </row>
    <row r="723" spans="1:23" x14ac:dyDescent="0.25">
      <c r="A723">
        <v>501252</v>
      </c>
      <c r="B723" t="s">
        <v>175</v>
      </c>
      <c r="C723" s="1">
        <v>40674</v>
      </c>
      <c r="D723">
        <v>2011</v>
      </c>
      <c r="E723" t="s">
        <v>18</v>
      </c>
      <c r="F723" t="str">
        <f t="shared" si="66"/>
        <v>Rajasthan Royals</v>
      </c>
      <c r="G723" t="s">
        <v>27</v>
      </c>
      <c r="H723" t="str">
        <f t="shared" si="67"/>
        <v>Royal Challengers Bangalore</v>
      </c>
      <c r="I723" t="s">
        <v>176</v>
      </c>
      <c r="J723" t="str">
        <f t="shared" si="68"/>
        <v>Sawai Mansingh Stadium</v>
      </c>
      <c r="K723" t="s">
        <v>27</v>
      </c>
      <c r="L723" t="str">
        <f t="shared" si="69"/>
        <v>Royal Challengers Bangalore</v>
      </c>
      <c r="M723" t="s">
        <v>28</v>
      </c>
      <c r="N723" t="s">
        <v>22</v>
      </c>
      <c r="O723" t="s">
        <v>27</v>
      </c>
      <c r="P723" t="str">
        <f t="shared" si="70"/>
        <v>Royal Challengers Bangalore</v>
      </c>
      <c r="Q723" t="str">
        <f>IF(Table1[[#This Row],[TossWinner]]=Table1[[#This Row],[WinningTeam]],"Yes","No")</f>
        <v>Yes</v>
      </c>
      <c r="R723" t="s">
        <v>23</v>
      </c>
      <c r="S723">
        <v>9</v>
      </c>
      <c r="T723" t="str">
        <f t="shared" si="71"/>
        <v>Won By 9 Wickets</v>
      </c>
      <c r="U723" t="s">
        <v>24</v>
      </c>
      <c r="V723" t="s">
        <v>313</v>
      </c>
      <c r="W723">
        <f>IF(Table1[[#This Row],[WonBy]]="Wickets",Table1[[#This Row],[Margin]],0)</f>
        <v>9</v>
      </c>
    </row>
    <row r="724" spans="1:23" x14ac:dyDescent="0.25">
      <c r="A724">
        <v>501251</v>
      </c>
      <c r="B724" t="s">
        <v>165</v>
      </c>
      <c r="C724" s="1">
        <v>40673</v>
      </c>
      <c r="D724">
        <v>2011</v>
      </c>
      <c r="E724" t="s">
        <v>147</v>
      </c>
      <c r="F724" t="str">
        <f t="shared" si="66"/>
        <v>Punjab Kings</v>
      </c>
      <c r="G724" t="s">
        <v>44</v>
      </c>
      <c r="H724" t="str">
        <f t="shared" si="67"/>
        <v>Mumbai Indians</v>
      </c>
      <c r="I724" t="s">
        <v>248</v>
      </c>
      <c r="J724" t="str">
        <f t="shared" si="68"/>
        <v>Punjab Cricket Association IS Bindra Stadium, Mohali</v>
      </c>
      <c r="K724" t="s">
        <v>44</v>
      </c>
      <c r="L724" t="str">
        <f t="shared" si="69"/>
        <v>Mumbai Indians</v>
      </c>
      <c r="M724" t="s">
        <v>28</v>
      </c>
      <c r="N724" t="s">
        <v>22</v>
      </c>
      <c r="O724" t="s">
        <v>147</v>
      </c>
      <c r="P724" t="str">
        <f t="shared" si="70"/>
        <v>Kings XI Punjab</v>
      </c>
      <c r="Q724" t="str">
        <f>IF(Table1[[#This Row],[TossWinner]]=Table1[[#This Row],[WinningTeam]],"Yes","No")</f>
        <v>No</v>
      </c>
      <c r="R724" t="s">
        <v>34</v>
      </c>
      <c r="S724">
        <v>76</v>
      </c>
      <c r="T724" t="str">
        <f t="shared" si="71"/>
        <v>Won By 76 Runs</v>
      </c>
      <c r="U724" t="s">
        <v>24</v>
      </c>
      <c r="V724" t="s">
        <v>314</v>
      </c>
      <c r="W724">
        <f>IF(Table1[[#This Row],[WonBy]]="Wickets",Table1[[#This Row],[Margin]],0)</f>
        <v>0</v>
      </c>
    </row>
    <row r="725" spans="1:23" x14ac:dyDescent="0.25">
      <c r="A725">
        <v>501250</v>
      </c>
      <c r="B725" t="s">
        <v>158</v>
      </c>
      <c r="C725" s="1">
        <v>40673</v>
      </c>
      <c r="D725">
        <v>2011</v>
      </c>
      <c r="E725" t="s">
        <v>292</v>
      </c>
      <c r="F725" t="str">
        <f t="shared" si="66"/>
        <v>Delhi Capitals</v>
      </c>
      <c r="G725" t="s">
        <v>272</v>
      </c>
      <c r="H725" t="str">
        <f t="shared" si="67"/>
        <v>Rising Pune Supergiants</v>
      </c>
      <c r="I725" t="s">
        <v>203</v>
      </c>
      <c r="J725" t="str">
        <f t="shared" si="68"/>
        <v>Rajiv Gandhi International Stadium, Uppal</v>
      </c>
      <c r="K725" t="s">
        <v>292</v>
      </c>
      <c r="L725" t="str">
        <f t="shared" si="69"/>
        <v>Delhi Capitals</v>
      </c>
      <c r="M725" t="s">
        <v>21</v>
      </c>
      <c r="N725" t="s">
        <v>22</v>
      </c>
      <c r="O725" t="s">
        <v>272</v>
      </c>
      <c r="P725" t="str">
        <f t="shared" si="70"/>
        <v>Pune Warriors</v>
      </c>
      <c r="Q725" t="str">
        <f>IF(Table1[[#This Row],[TossWinner]]=Table1[[#This Row],[WinningTeam]],"Yes","No")</f>
        <v>No</v>
      </c>
      <c r="R725" t="s">
        <v>23</v>
      </c>
      <c r="S725">
        <v>6</v>
      </c>
      <c r="T725" t="str">
        <f t="shared" si="71"/>
        <v>Won By 6 Wickets</v>
      </c>
      <c r="U725" t="s">
        <v>24</v>
      </c>
      <c r="V725" t="s">
        <v>63</v>
      </c>
      <c r="W725">
        <f>IF(Table1[[#This Row],[WonBy]]="Wickets",Table1[[#This Row],[Margin]],0)</f>
        <v>6</v>
      </c>
    </row>
    <row r="726" spans="1:23" x14ac:dyDescent="0.25">
      <c r="A726">
        <v>501249</v>
      </c>
      <c r="B726" t="s">
        <v>175</v>
      </c>
      <c r="C726" s="1">
        <v>40672</v>
      </c>
      <c r="D726">
        <v>2011</v>
      </c>
      <c r="E726" t="s">
        <v>18</v>
      </c>
      <c r="F726" t="str">
        <f t="shared" si="66"/>
        <v>Rajasthan Royals</v>
      </c>
      <c r="G726" t="s">
        <v>46</v>
      </c>
      <c r="H726" t="str">
        <f t="shared" si="67"/>
        <v>Chennai Super Kings</v>
      </c>
      <c r="I726" t="s">
        <v>176</v>
      </c>
      <c r="J726" t="str">
        <f t="shared" si="68"/>
        <v>Sawai Mansingh Stadium</v>
      </c>
      <c r="K726" t="s">
        <v>18</v>
      </c>
      <c r="L726" t="str">
        <f t="shared" si="69"/>
        <v>Rajasthan Royals</v>
      </c>
      <c r="M726" t="s">
        <v>28</v>
      </c>
      <c r="N726" t="s">
        <v>22</v>
      </c>
      <c r="O726" t="s">
        <v>46</v>
      </c>
      <c r="P726" t="str">
        <f t="shared" si="70"/>
        <v>Chennai Super Kings</v>
      </c>
      <c r="Q726" t="str">
        <f>IF(Table1[[#This Row],[TossWinner]]=Table1[[#This Row],[WinningTeam]],"Yes","No")</f>
        <v>No</v>
      </c>
      <c r="R726" t="s">
        <v>34</v>
      </c>
      <c r="S726">
        <v>63</v>
      </c>
      <c r="T726" t="str">
        <f t="shared" si="71"/>
        <v>Won By 63 Runs</v>
      </c>
      <c r="U726" t="s">
        <v>24</v>
      </c>
      <c r="V726" t="s">
        <v>269</v>
      </c>
      <c r="W726">
        <f>IF(Table1[[#This Row],[WonBy]]="Wickets",Table1[[#This Row],[Margin]],0)</f>
        <v>0</v>
      </c>
    </row>
    <row r="727" spans="1:23" x14ac:dyDescent="0.25">
      <c r="A727">
        <v>501248</v>
      </c>
      <c r="B727" t="s">
        <v>165</v>
      </c>
      <c r="C727" s="1">
        <v>40671</v>
      </c>
      <c r="D727">
        <v>2011</v>
      </c>
      <c r="E727" t="s">
        <v>147</v>
      </c>
      <c r="F727" t="str">
        <f t="shared" si="66"/>
        <v>Punjab Kings</v>
      </c>
      <c r="G727" t="s">
        <v>272</v>
      </c>
      <c r="H727" t="str">
        <f t="shared" si="67"/>
        <v>Rising Pune Supergiants</v>
      </c>
      <c r="I727" t="s">
        <v>248</v>
      </c>
      <c r="J727" t="str">
        <f t="shared" si="68"/>
        <v>Punjab Cricket Association IS Bindra Stadium, Mohali</v>
      </c>
      <c r="K727" t="s">
        <v>147</v>
      </c>
      <c r="L727" t="str">
        <f t="shared" si="69"/>
        <v>Punjab Kings</v>
      </c>
      <c r="M727" t="s">
        <v>21</v>
      </c>
      <c r="N727" t="s">
        <v>22</v>
      </c>
      <c r="O727" t="s">
        <v>272</v>
      </c>
      <c r="P727" t="str">
        <f t="shared" si="70"/>
        <v>Pune Warriors</v>
      </c>
      <c r="Q727" t="str">
        <f>IF(Table1[[#This Row],[TossWinner]]=Table1[[#This Row],[WinningTeam]],"Yes","No")</f>
        <v>No</v>
      </c>
      <c r="R727" t="s">
        <v>23</v>
      </c>
      <c r="S727">
        <v>5</v>
      </c>
      <c r="T727" t="str">
        <f t="shared" si="71"/>
        <v>Won By 5 Wickets</v>
      </c>
      <c r="U727" t="s">
        <v>24</v>
      </c>
      <c r="V727" t="s">
        <v>315</v>
      </c>
      <c r="W727">
        <f>IF(Table1[[#This Row],[WonBy]]="Wickets",Table1[[#This Row],[Margin]],0)</f>
        <v>5</v>
      </c>
    </row>
    <row r="728" spans="1:23" x14ac:dyDescent="0.25">
      <c r="A728">
        <v>501247</v>
      </c>
      <c r="B728" t="s">
        <v>204</v>
      </c>
      <c r="C728" s="1">
        <v>40671</v>
      </c>
      <c r="D728">
        <v>2011</v>
      </c>
      <c r="E728" t="s">
        <v>27</v>
      </c>
      <c r="F728" t="str">
        <f t="shared" si="66"/>
        <v>Royal Challengers Bangalore</v>
      </c>
      <c r="G728" t="s">
        <v>312</v>
      </c>
      <c r="H728" t="str">
        <f t="shared" si="67"/>
        <v>Kochi Tuskers Kerala</v>
      </c>
      <c r="I728" t="s">
        <v>205</v>
      </c>
      <c r="J728" t="str">
        <f t="shared" si="68"/>
        <v>M.Chinnaswamy Stadium</v>
      </c>
      <c r="K728" t="s">
        <v>312</v>
      </c>
      <c r="L728" t="str">
        <f t="shared" si="69"/>
        <v>Kochi Tuskers Kerala</v>
      </c>
      <c r="M728" t="s">
        <v>21</v>
      </c>
      <c r="N728" t="s">
        <v>22</v>
      </c>
      <c r="O728" t="s">
        <v>27</v>
      </c>
      <c r="P728" t="str">
        <f t="shared" si="70"/>
        <v>Royal Challengers Bangalore</v>
      </c>
      <c r="Q728" t="str">
        <f>IF(Table1[[#This Row],[TossWinner]]=Table1[[#This Row],[WinningTeam]],"Yes","No")</f>
        <v>No</v>
      </c>
      <c r="R728" t="s">
        <v>23</v>
      </c>
      <c r="S728">
        <v>9</v>
      </c>
      <c r="T728" t="str">
        <f t="shared" si="71"/>
        <v>Won By 9 Wickets</v>
      </c>
      <c r="U728" t="s">
        <v>24</v>
      </c>
      <c r="V728" t="s">
        <v>150</v>
      </c>
      <c r="W728">
        <f>IF(Table1[[#This Row],[WonBy]]="Wickets",Table1[[#This Row],[Margin]],0)</f>
        <v>9</v>
      </c>
    </row>
    <row r="729" spans="1:23" x14ac:dyDescent="0.25">
      <c r="A729">
        <v>501246</v>
      </c>
      <c r="B729" t="s">
        <v>38</v>
      </c>
      <c r="C729" s="1">
        <v>40670</v>
      </c>
      <c r="D729">
        <v>2011</v>
      </c>
      <c r="E729" t="s">
        <v>44</v>
      </c>
      <c r="F729" t="str">
        <f t="shared" si="66"/>
        <v>Mumbai Indians</v>
      </c>
      <c r="G729" t="s">
        <v>191</v>
      </c>
      <c r="H729" t="str">
        <f t="shared" si="67"/>
        <v>Delhi Capitals</v>
      </c>
      <c r="I729" t="s">
        <v>167</v>
      </c>
      <c r="J729" t="str">
        <f t="shared" si="68"/>
        <v>Wankhede Stadium, Mumbai</v>
      </c>
      <c r="K729" t="s">
        <v>191</v>
      </c>
      <c r="L729" t="str">
        <f t="shared" si="69"/>
        <v>Delhi Capitals</v>
      </c>
      <c r="M729" t="s">
        <v>28</v>
      </c>
      <c r="N729" t="s">
        <v>22</v>
      </c>
      <c r="O729" t="s">
        <v>44</v>
      </c>
      <c r="P729" t="str">
        <f t="shared" si="70"/>
        <v>Mumbai Indians</v>
      </c>
      <c r="Q729" t="str">
        <f>IF(Table1[[#This Row],[TossWinner]]=Table1[[#This Row],[WinningTeam]],"Yes","No")</f>
        <v>No</v>
      </c>
      <c r="R729" t="s">
        <v>34</v>
      </c>
      <c r="S729">
        <v>32</v>
      </c>
      <c r="T729" t="str">
        <f t="shared" si="71"/>
        <v>Won By 32 Runs</v>
      </c>
      <c r="U729" t="s">
        <v>24</v>
      </c>
      <c r="V729" t="s">
        <v>157</v>
      </c>
      <c r="W729">
        <f>IF(Table1[[#This Row],[WonBy]]="Wickets",Table1[[#This Row],[Margin]],0)</f>
        <v>0</v>
      </c>
    </row>
    <row r="730" spans="1:23" x14ac:dyDescent="0.25">
      <c r="A730">
        <v>501245</v>
      </c>
      <c r="B730" t="s">
        <v>30</v>
      </c>
      <c r="C730" s="1">
        <v>40670</v>
      </c>
      <c r="D730">
        <v>2011</v>
      </c>
      <c r="E730" t="s">
        <v>51</v>
      </c>
      <c r="F730" t="str">
        <f t="shared" si="66"/>
        <v>Kolkata Knight Riders</v>
      </c>
      <c r="G730" t="s">
        <v>46</v>
      </c>
      <c r="H730" t="str">
        <f t="shared" si="67"/>
        <v>Chennai Super Kings</v>
      </c>
      <c r="I730" t="s">
        <v>174</v>
      </c>
      <c r="J730" t="str">
        <f t="shared" si="68"/>
        <v>Eden Gardens, Kolkata</v>
      </c>
      <c r="K730" t="s">
        <v>46</v>
      </c>
      <c r="L730" t="str">
        <f t="shared" si="69"/>
        <v>Chennai Super Kings</v>
      </c>
      <c r="M730" t="s">
        <v>21</v>
      </c>
      <c r="N730" t="s">
        <v>22</v>
      </c>
      <c r="O730" t="s">
        <v>51</v>
      </c>
      <c r="P730" t="str">
        <f t="shared" si="70"/>
        <v>Kolkata Knight Riders</v>
      </c>
      <c r="Q730" t="str">
        <f>IF(Table1[[#This Row],[TossWinner]]=Table1[[#This Row],[WinningTeam]],"Yes","No")</f>
        <v>No</v>
      </c>
      <c r="R730" t="s">
        <v>34</v>
      </c>
      <c r="S730">
        <v>10</v>
      </c>
      <c r="T730" t="str">
        <f t="shared" si="71"/>
        <v>Won By 10 Runs</v>
      </c>
      <c r="U730" t="s">
        <v>196</v>
      </c>
      <c r="V730" t="s">
        <v>316</v>
      </c>
      <c r="W730">
        <f>IF(Table1[[#This Row],[WonBy]]="Wickets",Table1[[#This Row],[Margin]],0)</f>
        <v>0</v>
      </c>
    </row>
    <row r="731" spans="1:23" x14ac:dyDescent="0.25">
      <c r="A731">
        <v>501244</v>
      </c>
      <c r="B731" t="s">
        <v>204</v>
      </c>
      <c r="C731" s="1">
        <v>40669</v>
      </c>
      <c r="D731">
        <v>2011</v>
      </c>
      <c r="E731" t="s">
        <v>27</v>
      </c>
      <c r="F731" t="str">
        <f t="shared" si="66"/>
        <v>Royal Challengers Bangalore</v>
      </c>
      <c r="G731" t="s">
        <v>147</v>
      </c>
      <c r="H731" t="str">
        <f t="shared" si="67"/>
        <v>Punjab Kings</v>
      </c>
      <c r="I731" t="s">
        <v>205</v>
      </c>
      <c r="J731" t="str">
        <f t="shared" si="68"/>
        <v>M.Chinnaswamy Stadium</v>
      </c>
      <c r="K731" t="s">
        <v>147</v>
      </c>
      <c r="L731" t="str">
        <f t="shared" si="69"/>
        <v>Punjab Kings</v>
      </c>
      <c r="M731" t="s">
        <v>28</v>
      </c>
      <c r="N731" t="s">
        <v>22</v>
      </c>
      <c r="O731" t="s">
        <v>27</v>
      </c>
      <c r="P731" t="str">
        <f t="shared" si="70"/>
        <v>Royal Challengers Bangalore</v>
      </c>
      <c r="Q731" t="str">
        <f>IF(Table1[[#This Row],[TossWinner]]=Table1[[#This Row],[WinningTeam]],"Yes","No")</f>
        <v>No</v>
      </c>
      <c r="R731" t="s">
        <v>34</v>
      </c>
      <c r="S731">
        <v>85</v>
      </c>
      <c r="T731" t="str">
        <f t="shared" si="71"/>
        <v>Won By 85 Runs</v>
      </c>
      <c r="U731" t="s">
        <v>24</v>
      </c>
      <c r="V731" t="s">
        <v>150</v>
      </c>
      <c r="W731">
        <f>IF(Table1[[#This Row],[WonBy]]="Wickets",Table1[[#This Row],[Margin]],0)</f>
        <v>0</v>
      </c>
    </row>
    <row r="732" spans="1:23" x14ac:dyDescent="0.25">
      <c r="A732">
        <v>501243</v>
      </c>
      <c r="B732" t="s">
        <v>158</v>
      </c>
      <c r="C732" s="1">
        <v>40668</v>
      </c>
      <c r="D732">
        <v>2011</v>
      </c>
      <c r="E732" t="s">
        <v>292</v>
      </c>
      <c r="F732" t="str">
        <f t="shared" si="66"/>
        <v>Delhi Capitals</v>
      </c>
      <c r="G732" t="s">
        <v>191</v>
      </c>
      <c r="H732" t="str">
        <f t="shared" si="67"/>
        <v>Delhi Capitals</v>
      </c>
      <c r="I732" t="s">
        <v>203</v>
      </c>
      <c r="J732" t="str">
        <f t="shared" si="68"/>
        <v>Rajiv Gandhi International Stadium, Uppal</v>
      </c>
      <c r="K732" t="s">
        <v>191</v>
      </c>
      <c r="L732" t="str">
        <f t="shared" si="69"/>
        <v>Delhi Capitals</v>
      </c>
      <c r="M732" t="s">
        <v>28</v>
      </c>
      <c r="N732" t="s">
        <v>22</v>
      </c>
      <c r="O732" t="s">
        <v>191</v>
      </c>
      <c r="P732" t="str">
        <f t="shared" si="70"/>
        <v>Delhi Daredevils</v>
      </c>
      <c r="Q732" t="str">
        <f>IF(Table1[[#This Row],[TossWinner]]=Table1[[#This Row],[WinningTeam]],"Yes","No")</f>
        <v>Yes</v>
      </c>
      <c r="R732" t="s">
        <v>23</v>
      </c>
      <c r="S732">
        <v>4</v>
      </c>
      <c r="T732" t="str">
        <f t="shared" si="71"/>
        <v>Won By 4 Wickets</v>
      </c>
      <c r="U732" t="s">
        <v>24</v>
      </c>
      <c r="V732" t="s">
        <v>263</v>
      </c>
      <c r="W732">
        <f>IF(Table1[[#This Row],[WonBy]]="Wickets",Table1[[#This Row],[Margin]],0)</f>
        <v>4</v>
      </c>
    </row>
    <row r="733" spans="1:23" x14ac:dyDescent="0.25">
      <c r="A733">
        <v>501242</v>
      </c>
      <c r="B733" t="s">
        <v>317</v>
      </c>
      <c r="C733" s="1">
        <v>40668</v>
      </c>
      <c r="D733">
        <v>2011</v>
      </c>
      <c r="E733" t="s">
        <v>312</v>
      </c>
      <c r="F733" t="str">
        <f t="shared" si="66"/>
        <v>Kochi Tuskers Kerala</v>
      </c>
      <c r="G733" t="s">
        <v>51</v>
      </c>
      <c r="H733" t="str">
        <f t="shared" si="67"/>
        <v>Kolkata Knight Riders</v>
      </c>
      <c r="I733" t="s">
        <v>318</v>
      </c>
      <c r="J733" t="str">
        <f t="shared" si="68"/>
        <v>Nehru Stadium</v>
      </c>
      <c r="K733" t="s">
        <v>51</v>
      </c>
      <c r="L733" t="str">
        <f t="shared" si="69"/>
        <v>Kolkata Knight Riders</v>
      </c>
      <c r="M733" t="s">
        <v>28</v>
      </c>
      <c r="N733" t="s">
        <v>22</v>
      </c>
      <c r="O733" t="s">
        <v>312</v>
      </c>
      <c r="P733" t="str">
        <f t="shared" si="70"/>
        <v>Kochi Tuskers Kerala</v>
      </c>
      <c r="Q733" t="str">
        <f>IF(Table1[[#This Row],[TossWinner]]=Table1[[#This Row],[WinningTeam]],"Yes","No")</f>
        <v>No</v>
      </c>
      <c r="R733" t="s">
        <v>34</v>
      </c>
      <c r="S733">
        <v>17</v>
      </c>
      <c r="T733" t="str">
        <f t="shared" si="71"/>
        <v>Won By 17 Runs</v>
      </c>
      <c r="U733" t="s">
        <v>24</v>
      </c>
      <c r="V733" t="s">
        <v>271</v>
      </c>
      <c r="W733">
        <f>IF(Table1[[#This Row],[WonBy]]="Wickets",Table1[[#This Row],[Margin]],0)</f>
        <v>0</v>
      </c>
    </row>
    <row r="734" spans="1:23" x14ac:dyDescent="0.25">
      <c r="A734">
        <v>501241</v>
      </c>
      <c r="B734" t="s">
        <v>38</v>
      </c>
      <c r="C734" s="1">
        <v>40667</v>
      </c>
      <c r="D734">
        <v>2011</v>
      </c>
      <c r="E734" t="s">
        <v>272</v>
      </c>
      <c r="F734" t="str">
        <f t="shared" si="66"/>
        <v>Rising Pune Supergiants</v>
      </c>
      <c r="G734" t="s">
        <v>44</v>
      </c>
      <c r="H734" t="str">
        <f t="shared" si="67"/>
        <v>Mumbai Indians</v>
      </c>
      <c r="I734" t="s">
        <v>311</v>
      </c>
      <c r="J734" t="str">
        <f t="shared" si="68"/>
        <v>Dr DY Patil Sports Academy, Mumbai</v>
      </c>
      <c r="K734" t="s">
        <v>272</v>
      </c>
      <c r="L734" t="str">
        <f t="shared" si="69"/>
        <v>Rising Pune Supergiants</v>
      </c>
      <c r="M734" t="s">
        <v>28</v>
      </c>
      <c r="N734" t="s">
        <v>22</v>
      </c>
      <c r="O734" t="s">
        <v>44</v>
      </c>
      <c r="P734" t="str">
        <f t="shared" si="70"/>
        <v>Mumbai Indians</v>
      </c>
      <c r="Q734" t="str">
        <f>IF(Table1[[#This Row],[TossWinner]]=Table1[[#This Row],[WinningTeam]],"Yes","No")</f>
        <v>No</v>
      </c>
      <c r="R734" t="s">
        <v>34</v>
      </c>
      <c r="S734">
        <v>21</v>
      </c>
      <c r="T734" t="str">
        <f t="shared" si="71"/>
        <v>Won By 21 Runs</v>
      </c>
      <c r="U734" t="s">
        <v>24</v>
      </c>
      <c r="V734" t="s">
        <v>315</v>
      </c>
      <c r="W734">
        <f>IF(Table1[[#This Row],[WonBy]]="Wickets",Table1[[#This Row],[Margin]],0)</f>
        <v>0</v>
      </c>
    </row>
    <row r="735" spans="1:23" x14ac:dyDescent="0.25">
      <c r="A735">
        <v>501240</v>
      </c>
      <c r="B735" t="s">
        <v>132</v>
      </c>
      <c r="C735" s="1">
        <v>40667</v>
      </c>
      <c r="D735">
        <v>2011</v>
      </c>
      <c r="E735" t="s">
        <v>46</v>
      </c>
      <c r="F735" t="str">
        <f t="shared" si="66"/>
        <v>Chennai Super Kings</v>
      </c>
      <c r="G735" t="s">
        <v>18</v>
      </c>
      <c r="H735" t="str">
        <f t="shared" si="67"/>
        <v>Rajasthan Royals</v>
      </c>
      <c r="I735" t="s">
        <v>251</v>
      </c>
      <c r="J735" t="str">
        <f t="shared" si="68"/>
        <v>MA Chidambaram Stadium, Chepauk, Chennai</v>
      </c>
      <c r="K735" t="s">
        <v>18</v>
      </c>
      <c r="L735" t="str">
        <f t="shared" si="69"/>
        <v>Rajasthan Royals</v>
      </c>
      <c r="M735" t="s">
        <v>21</v>
      </c>
      <c r="N735" t="s">
        <v>22</v>
      </c>
      <c r="O735" t="s">
        <v>46</v>
      </c>
      <c r="P735" t="str">
        <f t="shared" si="70"/>
        <v>Chennai Super Kings</v>
      </c>
      <c r="Q735" t="str">
        <f>IF(Table1[[#This Row],[TossWinner]]=Table1[[#This Row],[WinningTeam]],"Yes","No")</f>
        <v>No</v>
      </c>
      <c r="R735" t="s">
        <v>23</v>
      </c>
      <c r="S735">
        <v>8</v>
      </c>
      <c r="T735" t="str">
        <f t="shared" si="71"/>
        <v>Won By 8 Wickets</v>
      </c>
      <c r="U735" t="s">
        <v>24</v>
      </c>
      <c r="V735" t="s">
        <v>264</v>
      </c>
      <c r="W735">
        <f>IF(Table1[[#This Row],[WonBy]]="Wickets",Table1[[#This Row],[Margin]],0)</f>
        <v>8</v>
      </c>
    </row>
    <row r="736" spans="1:23" x14ac:dyDescent="0.25">
      <c r="A736">
        <v>501239</v>
      </c>
      <c r="B736" t="s">
        <v>158</v>
      </c>
      <c r="C736" s="1">
        <v>40666</v>
      </c>
      <c r="D736">
        <v>2011</v>
      </c>
      <c r="E736" t="s">
        <v>292</v>
      </c>
      <c r="F736" t="str">
        <f t="shared" si="66"/>
        <v>Delhi Capitals</v>
      </c>
      <c r="G736" t="s">
        <v>51</v>
      </c>
      <c r="H736" t="str">
        <f t="shared" si="67"/>
        <v>Kolkata Knight Riders</v>
      </c>
      <c r="I736" t="s">
        <v>203</v>
      </c>
      <c r="J736" t="str">
        <f t="shared" si="68"/>
        <v>Rajiv Gandhi International Stadium, Uppal</v>
      </c>
      <c r="K736" t="s">
        <v>292</v>
      </c>
      <c r="L736" t="str">
        <f t="shared" si="69"/>
        <v>Delhi Capitals</v>
      </c>
      <c r="M736" t="s">
        <v>28</v>
      </c>
      <c r="N736" t="s">
        <v>22</v>
      </c>
      <c r="O736" t="s">
        <v>51</v>
      </c>
      <c r="P736" t="str">
        <f t="shared" si="70"/>
        <v>Kolkata Knight Riders</v>
      </c>
      <c r="Q736" t="str">
        <f>IF(Table1[[#This Row],[TossWinner]]=Table1[[#This Row],[WinningTeam]],"Yes","No")</f>
        <v>No</v>
      </c>
      <c r="R736" t="s">
        <v>34</v>
      </c>
      <c r="S736">
        <v>20</v>
      </c>
      <c r="T736" t="str">
        <f t="shared" si="71"/>
        <v>Won By 20 Runs</v>
      </c>
      <c r="U736" t="s">
        <v>24</v>
      </c>
      <c r="V736" t="s">
        <v>234</v>
      </c>
      <c r="W736">
        <f>IF(Table1[[#This Row],[WonBy]]="Wickets",Table1[[#This Row],[Margin]],0)</f>
        <v>0</v>
      </c>
    </row>
    <row r="737" spans="1:23" x14ac:dyDescent="0.25">
      <c r="A737">
        <v>501238</v>
      </c>
      <c r="B737" t="s">
        <v>127</v>
      </c>
      <c r="C737" s="1">
        <v>40665</v>
      </c>
      <c r="D737">
        <v>2011</v>
      </c>
      <c r="E737" t="s">
        <v>191</v>
      </c>
      <c r="F737" t="str">
        <f t="shared" si="66"/>
        <v>Delhi Capitals</v>
      </c>
      <c r="G737" t="s">
        <v>312</v>
      </c>
      <c r="H737" t="str">
        <f t="shared" si="67"/>
        <v>Kochi Tuskers Kerala</v>
      </c>
      <c r="I737" t="s">
        <v>208</v>
      </c>
      <c r="J737" t="str">
        <f t="shared" si="68"/>
        <v>Feroz Shah Kotla</v>
      </c>
      <c r="K737" t="s">
        <v>312</v>
      </c>
      <c r="L737" t="str">
        <f t="shared" si="69"/>
        <v>Kochi Tuskers Kerala</v>
      </c>
      <c r="M737" t="s">
        <v>28</v>
      </c>
      <c r="N737" t="s">
        <v>22</v>
      </c>
      <c r="O737" t="s">
        <v>312</v>
      </c>
      <c r="P737" t="str">
        <f t="shared" si="70"/>
        <v>Kochi Tuskers Kerala</v>
      </c>
      <c r="Q737" t="str">
        <f>IF(Table1[[#This Row],[TossWinner]]=Table1[[#This Row],[WinningTeam]],"Yes","No")</f>
        <v>Yes</v>
      </c>
      <c r="R737" t="s">
        <v>23</v>
      </c>
      <c r="S737">
        <v>7</v>
      </c>
      <c r="T737" t="str">
        <f t="shared" si="71"/>
        <v>Won By 7 Wickets</v>
      </c>
      <c r="U737" t="s">
        <v>24</v>
      </c>
      <c r="V737" t="s">
        <v>319</v>
      </c>
      <c r="W737">
        <f>IF(Table1[[#This Row],[WonBy]]="Wickets",Table1[[#This Row],[Margin]],0)</f>
        <v>7</v>
      </c>
    </row>
    <row r="738" spans="1:23" x14ac:dyDescent="0.25">
      <c r="A738">
        <v>501237</v>
      </c>
      <c r="B738" t="s">
        <v>38</v>
      </c>
      <c r="C738" s="1">
        <v>40665</v>
      </c>
      <c r="D738">
        <v>2011</v>
      </c>
      <c r="E738" t="s">
        <v>44</v>
      </c>
      <c r="F738" t="str">
        <f t="shared" si="66"/>
        <v>Mumbai Indians</v>
      </c>
      <c r="G738" t="s">
        <v>147</v>
      </c>
      <c r="H738" t="str">
        <f t="shared" si="67"/>
        <v>Punjab Kings</v>
      </c>
      <c r="I738" t="s">
        <v>167</v>
      </c>
      <c r="J738" t="str">
        <f t="shared" si="68"/>
        <v>Wankhede Stadium, Mumbai</v>
      </c>
      <c r="K738" t="s">
        <v>147</v>
      </c>
      <c r="L738" t="str">
        <f t="shared" si="69"/>
        <v>Punjab Kings</v>
      </c>
      <c r="M738" t="s">
        <v>28</v>
      </c>
      <c r="N738" t="s">
        <v>22</v>
      </c>
      <c r="O738" t="s">
        <v>44</v>
      </c>
      <c r="P738" t="str">
        <f t="shared" si="70"/>
        <v>Mumbai Indians</v>
      </c>
      <c r="Q738" t="str">
        <f>IF(Table1[[#This Row],[TossWinner]]=Table1[[#This Row],[WinningTeam]],"Yes","No")</f>
        <v>No</v>
      </c>
      <c r="R738" t="s">
        <v>34</v>
      </c>
      <c r="S738">
        <v>23</v>
      </c>
      <c r="T738" t="str">
        <f t="shared" si="71"/>
        <v>Won By 23 Runs</v>
      </c>
      <c r="U738" t="s">
        <v>24</v>
      </c>
      <c r="V738" t="s">
        <v>118</v>
      </c>
      <c r="W738">
        <f>IF(Table1[[#This Row],[WonBy]]="Wickets",Table1[[#This Row],[Margin]],0)</f>
        <v>0</v>
      </c>
    </row>
    <row r="739" spans="1:23" x14ac:dyDescent="0.25">
      <c r="A739">
        <v>501235</v>
      </c>
      <c r="B739" t="s">
        <v>175</v>
      </c>
      <c r="C739" s="1">
        <v>40664</v>
      </c>
      <c r="D739">
        <v>2011</v>
      </c>
      <c r="E739" t="s">
        <v>18</v>
      </c>
      <c r="F739" t="str">
        <f t="shared" si="66"/>
        <v>Rajasthan Royals</v>
      </c>
      <c r="G739" t="s">
        <v>272</v>
      </c>
      <c r="H739" t="str">
        <f t="shared" si="67"/>
        <v>Rising Pune Supergiants</v>
      </c>
      <c r="I739" t="s">
        <v>176</v>
      </c>
      <c r="J739" t="str">
        <f t="shared" si="68"/>
        <v>Sawai Mansingh Stadium</v>
      </c>
      <c r="K739" t="s">
        <v>18</v>
      </c>
      <c r="L739" t="str">
        <f t="shared" si="69"/>
        <v>Rajasthan Royals</v>
      </c>
      <c r="M739" t="s">
        <v>28</v>
      </c>
      <c r="N739" t="s">
        <v>22</v>
      </c>
      <c r="O739" t="s">
        <v>18</v>
      </c>
      <c r="P739" t="str">
        <f t="shared" si="70"/>
        <v>Rajasthan Royals</v>
      </c>
      <c r="Q739" t="str">
        <f>IF(Table1[[#This Row],[TossWinner]]=Table1[[#This Row],[WinningTeam]],"Yes","No")</f>
        <v>Yes</v>
      </c>
      <c r="R739" t="s">
        <v>23</v>
      </c>
      <c r="S739">
        <v>6</v>
      </c>
      <c r="T739" t="str">
        <f t="shared" si="71"/>
        <v>Won By 6 Wickets</v>
      </c>
      <c r="U739" t="s">
        <v>24</v>
      </c>
      <c r="V739" t="s">
        <v>320</v>
      </c>
      <c r="W739">
        <f>IF(Table1[[#This Row],[WonBy]]="Wickets",Table1[[#This Row],[Margin]],0)</f>
        <v>6</v>
      </c>
    </row>
    <row r="740" spans="1:23" x14ac:dyDescent="0.25">
      <c r="A740">
        <v>501236</v>
      </c>
      <c r="B740" t="s">
        <v>132</v>
      </c>
      <c r="C740" s="1">
        <v>40664</v>
      </c>
      <c r="D740">
        <v>2011</v>
      </c>
      <c r="E740" t="s">
        <v>46</v>
      </c>
      <c r="F740" t="str">
        <f t="shared" si="66"/>
        <v>Chennai Super Kings</v>
      </c>
      <c r="G740" t="s">
        <v>292</v>
      </c>
      <c r="H740" t="str">
        <f t="shared" si="67"/>
        <v>Delhi Capitals</v>
      </c>
      <c r="I740" t="s">
        <v>251</v>
      </c>
      <c r="J740" t="str">
        <f t="shared" si="68"/>
        <v>MA Chidambaram Stadium, Chepauk, Chennai</v>
      </c>
      <c r="K740" t="s">
        <v>46</v>
      </c>
      <c r="L740" t="str">
        <f t="shared" si="69"/>
        <v>Chennai Super Kings</v>
      </c>
      <c r="M740" t="s">
        <v>21</v>
      </c>
      <c r="N740" t="s">
        <v>22</v>
      </c>
      <c r="O740" t="s">
        <v>46</v>
      </c>
      <c r="P740" t="str">
        <f t="shared" si="70"/>
        <v>Chennai Super Kings</v>
      </c>
      <c r="Q740" t="str">
        <f>IF(Table1[[#This Row],[TossWinner]]=Table1[[#This Row],[WinningTeam]],"Yes","No")</f>
        <v>Yes</v>
      </c>
      <c r="R740" t="s">
        <v>34</v>
      </c>
      <c r="S740">
        <v>19</v>
      </c>
      <c r="T740" t="str">
        <f t="shared" si="71"/>
        <v>Won By 19 Runs</v>
      </c>
      <c r="U740" t="s">
        <v>24</v>
      </c>
      <c r="V740" t="s">
        <v>321</v>
      </c>
      <c r="W740">
        <f>IF(Table1[[#This Row],[WonBy]]="Wickets",Table1[[#This Row],[Margin]],0)</f>
        <v>0</v>
      </c>
    </row>
    <row r="741" spans="1:23" x14ac:dyDescent="0.25">
      <c r="A741">
        <v>501233</v>
      </c>
      <c r="B741" t="s">
        <v>317</v>
      </c>
      <c r="C741" s="1">
        <v>40663</v>
      </c>
      <c r="D741">
        <v>2011</v>
      </c>
      <c r="E741" t="s">
        <v>312</v>
      </c>
      <c r="F741" t="str">
        <f t="shared" si="66"/>
        <v>Kochi Tuskers Kerala</v>
      </c>
      <c r="G741" t="s">
        <v>191</v>
      </c>
      <c r="H741" t="str">
        <f t="shared" si="67"/>
        <v>Delhi Capitals</v>
      </c>
      <c r="I741" t="s">
        <v>318</v>
      </c>
      <c r="J741" t="str">
        <f t="shared" si="68"/>
        <v>Nehru Stadium</v>
      </c>
      <c r="K741" t="s">
        <v>191</v>
      </c>
      <c r="L741" t="str">
        <f t="shared" si="69"/>
        <v>Delhi Capitals</v>
      </c>
      <c r="M741" t="s">
        <v>21</v>
      </c>
      <c r="N741" t="s">
        <v>22</v>
      </c>
      <c r="O741" t="s">
        <v>191</v>
      </c>
      <c r="P741" t="str">
        <f t="shared" si="70"/>
        <v>Delhi Daredevils</v>
      </c>
      <c r="Q741" t="str">
        <f>IF(Table1[[#This Row],[TossWinner]]=Table1[[#This Row],[WinningTeam]],"Yes","No")</f>
        <v>Yes</v>
      </c>
      <c r="R741" t="s">
        <v>34</v>
      </c>
      <c r="S741">
        <v>38</v>
      </c>
      <c r="T741" t="str">
        <f t="shared" si="71"/>
        <v>Won By 38 Runs</v>
      </c>
      <c r="U741" t="s">
        <v>24</v>
      </c>
      <c r="V741" t="s">
        <v>263</v>
      </c>
      <c r="W741">
        <f>IF(Table1[[#This Row],[WonBy]]="Wickets",Table1[[#This Row],[Margin]],0)</f>
        <v>0</v>
      </c>
    </row>
    <row r="742" spans="1:23" x14ac:dyDescent="0.25">
      <c r="A742">
        <v>501234</v>
      </c>
      <c r="B742" t="s">
        <v>30</v>
      </c>
      <c r="C742" s="1">
        <v>40663</v>
      </c>
      <c r="D742">
        <v>2011</v>
      </c>
      <c r="E742" t="s">
        <v>51</v>
      </c>
      <c r="F742" t="str">
        <f t="shared" si="66"/>
        <v>Kolkata Knight Riders</v>
      </c>
      <c r="G742" t="s">
        <v>147</v>
      </c>
      <c r="H742" t="str">
        <f t="shared" si="67"/>
        <v>Punjab Kings</v>
      </c>
      <c r="I742" t="s">
        <v>174</v>
      </c>
      <c r="J742" t="str">
        <f t="shared" si="68"/>
        <v>Eden Gardens, Kolkata</v>
      </c>
      <c r="K742" t="s">
        <v>51</v>
      </c>
      <c r="L742" t="str">
        <f t="shared" si="69"/>
        <v>Kolkata Knight Riders</v>
      </c>
      <c r="M742" t="s">
        <v>28</v>
      </c>
      <c r="N742" t="s">
        <v>22</v>
      </c>
      <c r="O742" t="s">
        <v>51</v>
      </c>
      <c r="P742" t="str">
        <f t="shared" si="70"/>
        <v>Kolkata Knight Riders</v>
      </c>
      <c r="Q742" t="str">
        <f>IF(Table1[[#This Row],[TossWinner]]=Table1[[#This Row],[WinningTeam]],"Yes","No")</f>
        <v>Yes</v>
      </c>
      <c r="R742" t="s">
        <v>23</v>
      </c>
      <c r="S742">
        <v>8</v>
      </c>
      <c r="T742" t="str">
        <f t="shared" si="71"/>
        <v>Won By 8 Wickets</v>
      </c>
      <c r="U742" t="s">
        <v>24</v>
      </c>
      <c r="V742" t="s">
        <v>316</v>
      </c>
      <c r="W742">
        <f>IF(Table1[[#This Row],[WonBy]]="Wickets",Table1[[#This Row],[Margin]],0)</f>
        <v>8</v>
      </c>
    </row>
    <row r="743" spans="1:23" x14ac:dyDescent="0.25">
      <c r="A743">
        <v>501232</v>
      </c>
      <c r="B743" t="s">
        <v>204</v>
      </c>
      <c r="C743" s="1">
        <v>40662</v>
      </c>
      <c r="D743">
        <v>2011</v>
      </c>
      <c r="E743" t="s">
        <v>27</v>
      </c>
      <c r="F743" t="str">
        <f t="shared" si="66"/>
        <v>Royal Challengers Bangalore</v>
      </c>
      <c r="G743" t="s">
        <v>272</v>
      </c>
      <c r="H743" t="str">
        <f t="shared" si="67"/>
        <v>Rising Pune Supergiants</v>
      </c>
      <c r="I743" t="s">
        <v>205</v>
      </c>
      <c r="J743" t="str">
        <f t="shared" si="68"/>
        <v>M.Chinnaswamy Stadium</v>
      </c>
      <c r="K743" t="s">
        <v>272</v>
      </c>
      <c r="L743" t="str">
        <f t="shared" si="69"/>
        <v>Rising Pune Supergiants</v>
      </c>
      <c r="M743" t="s">
        <v>28</v>
      </c>
      <c r="N743" t="s">
        <v>22</v>
      </c>
      <c r="O743" t="s">
        <v>27</v>
      </c>
      <c r="P743" t="str">
        <f t="shared" si="70"/>
        <v>Royal Challengers Bangalore</v>
      </c>
      <c r="Q743" t="str">
        <f>IF(Table1[[#This Row],[TossWinner]]=Table1[[#This Row],[WinningTeam]],"Yes","No")</f>
        <v>No</v>
      </c>
      <c r="R743" t="s">
        <v>34</v>
      </c>
      <c r="S743">
        <v>26</v>
      </c>
      <c r="T743" t="str">
        <f t="shared" si="71"/>
        <v>Won By 26 Runs</v>
      </c>
      <c r="U743" t="s">
        <v>24</v>
      </c>
      <c r="V743" t="s">
        <v>49</v>
      </c>
      <c r="W743">
        <f>IF(Table1[[#This Row],[WonBy]]="Wickets",Table1[[#This Row],[Margin]],0)</f>
        <v>0</v>
      </c>
    </row>
    <row r="744" spans="1:23" x14ac:dyDescent="0.25">
      <c r="A744">
        <v>501231</v>
      </c>
      <c r="B744" t="s">
        <v>175</v>
      </c>
      <c r="C744" s="1">
        <v>40662</v>
      </c>
      <c r="D744">
        <v>2011</v>
      </c>
      <c r="E744" t="s">
        <v>18</v>
      </c>
      <c r="F744" t="str">
        <f t="shared" si="66"/>
        <v>Rajasthan Royals</v>
      </c>
      <c r="G744" t="s">
        <v>44</v>
      </c>
      <c r="H744" t="str">
        <f t="shared" si="67"/>
        <v>Mumbai Indians</v>
      </c>
      <c r="I744" t="s">
        <v>176</v>
      </c>
      <c r="J744" t="str">
        <f t="shared" si="68"/>
        <v>Sawai Mansingh Stadium</v>
      </c>
      <c r="K744" t="s">
        <v>18</v>
      </c>
      <c r="L744" t="str">
        <f t="shared" si="69"/>
        <v>Rajasthan Royals</v>
      </c>
      <c r="M744" t="s">
        <v>28</v>
      </c>
      <c r="N744" t="s">
        <v>22</v>
      </c>
      <c r="O744" t="s">
        <v>18</v>
      </c>
      <c r="P744" t="str">
        <f t="shared" si="70"/>
        <v>Rajasthan Royals</v>
      </c>
      <c r="Q744" t="str">
        <f>IF(Table1[[#This Row],[TossWinner]]=Table1[[#This Row],[WinningTeam]],"Yes","No")</f>
        <v>Yes</v>
      </c>
      <c r="R744" t="s">
        <v>23</v>
      </c>
      <c r="S744">
        <v>7</v>
      </c>
      <c r="T744" t="str">
        <f t="shared" si="71"/>
        <v>Won By 7 Wickets</v>
      </c>
      <c r="U744" t="s">
        <v>24</v>
      </c>
      <c r="V744" t="s">
        <v>322</v>
      </c>
      <c r="W744">
        <f>IF(Table1[[#This Row],[WonBy]]="Wickets",Table1[[#This Row],[Margin]],0)</f>
        <v>7</v>
      </c>
    </row>
    <row r="745" spans="1:23" x14ac:dyDescent="0.25">
      <c r="A745">
        <v>501230</v>
      </c>
      <c r="B745" t="s">
        <v>127</v>
      </c>
      <c r="C745" s="1">
        <v>40661</v>
      </c>
      <c r="D745">
        <v>2011</v>
      </c>
      <c r="E745" t="s">
        <v>191</v>
      </c>
      <c r="F745" t="str">
        <f t="shared" si="66"/>
        <v>Delhi Capitals</v>
      </c>
      <c r="G745" t="s">
        <v>51</v>
      </c>
      <c r="H745" t="str">
        <f t="shared" si="67"/>
        <v>Kolkata Knight Riders</v>
      </c>
      <c r="I745" t="s">
        <v>208</v>
      </c>
      <c r="J745" t="str">
        <f t="shared" si="68"/>
        <v>Feroz Shah Kotla</v>
      </c>
      <c r="K745" t="s">
        <v>191</v>
      </c>
      <c r="L745" t="str">
        <f t="shared" si="69"/>
        <v>Delhi Capitals</v>
      </c>
      <c r="M745" t="s">
        <v>28</v>
      </c>
      <c r="N745" t="s">
        <v>22</v>
      </c>
      <c r="O745" t="s">
        <v>51</v>
      </c>
      <c r="P745" t="str">
        <f t="shared" si="70"/>
        <v>Kolkata Knight Riders</v>
      </c>
      <c r="Q745" t="str">
        <f>IF(Table1[[#This Row],[TossWinner]]=Table1[[#This Row],[WinningTeam]],"Yes","No")</f>
        <v>No</v>
      </c>
      <c r="R745" t="s">
        <v>34</v>
      </c>
      <c r="S745">
        <v>17</v>
      </c>
      <c r="T745" t="str">
        <f t="shared" si="71"/>
        <v>Won By 17 Runs</v>
      </c>
      <c r="U745" t="s">
        <v>24</v>
      </c>
      <c r="V745" t="s">
        <v>323</v>
      </c>
      <c r="W745">
        <f>IF(Table1[[#This Row],[WonBy]]="Wickets",Table1[[#This Row],[Margin]],0)</f>
        <v>0</v>
      </c>
    </row>
    <row r="746" spans="1:23" x14ac:dyDescent="0.25">
      <c r="A746">
        <v>501228</v>
      </c>
      <c r="B746" t="s">
        <v>38</v>
      </c>
      <c r="C746" s="1">
        <v>40660</v>
      </c>
      <c r="D746">
        <v>2011</v>
      </c>
      <c r="E746" t="s">
        <v>272</v>
      </c>
      <c r="F746" t="str">
        <f t="shared" si="66"/>
        <v>Rising Pune Supergiants</v>
      </c>
      <c r="G746" t="s">
        <v>46</v>
      </c>
      <c r="H746" t="str">
        <f t="shared" si="67"/>
        <v>Chennai Super Kings</v>
      </c>
      <c r="I746" t="s">
        <v>311</v>
      </c>
      <c r="J746" t="str">
        <f t="shared" si="68"/>
        <v>Dr DY Patil Sports Academy, Mumbai</v>
      </c>
      <c r="K746" t="s">
        <v>272</v>
      </c>
      <c r="L746" t="str">
        <f t="shared" si="69"/>
        <v>Rising Pune Supergiants</v>
      </c>
      <c r="M746" t="s">
        <v>21</v>
      </c>
      <c r="N746" t="s">
        <v>22</v>
      </c>
      <c r="O746" t="s">
        <v>46</v>
      </c>
      <c r="P746" t="str">
        <f t="shared" si="70"/>
        <v>Chennai Super Kings</v>
      </c>
      <c r="Q746" t="str">
        <f>IF(Table1[[#This Row],[TossWinner]]=Table1[[#This Row],[WinningTeam]],"Yes","No")</f>
        <v>No</v>
      </c>
      <c r="R746" t="s">
        <v>23</v>
      </c>
      <c r="S746">
        <v>8</v>
      </c>
      <c r="T746" t="str">
        <f t="shared" si="71"/>
        <v>Won By 8 Wickets</v>
      </c>
      <c r="U746" t="s">
        <v>24</v>
      </c>
      <c r="V746" t="s">
        <v>324</v>
      </c>
      <c r="W746">
        <f>IF(Table1[[#This Row],[WonBy]]="Wickets",Table1[[#This Row],[Margin]],0)</f>
        <v>8</v>
      </c>
    </row>
    <row r="747" spans="1:23" x14ac:dyDescent="0.25">
      <c r="A747">
        <v>501229</v>
      </c>
      <c r="B747" t="s">
        <v>317</v>
      </c>
      <c r="C747" s="1">
        <v>40660</v>
      </c>
      <c r="D747">
        <v>2011</v>
      </c>
      <c r="E747" t="s">
        <v>312</v>
      </c>
      <c r="F747" t="str">
        <f t="shared" si="66"/>
        <v>Kochi Tuskers Kerala</v>
      </c>
      <c r="G747" t="s">
        <v>292</v>
      </c>
      <c r="H747" t="str">
        <f t="shared" si="67"/>
        <v>Delhi Capitals</v>
      </c>
      <c r="I747" t="s">
        <v>318</v>
      </c>
      <c r="J747" t="str">
        <f t="shared" si="68"/>
        <v>Nehru Stadium</v>
      </c>
      <c r="K747" t="s">
        <v>312</v>
      </c>
      <c r="L747" t="str">
        <f t="shared" si="69"/>
        <v>Kochi Tuskers Kerala</v>
      </c>
      <c r="M747" t="s">
        <v>28</v>
      </c>
      <c r="N747" t="s">
        <v>22</v>
      </c>
      <c r="O747" t="s">
        <v>292</v>
      </c>
      <c r="P747" t="str">
        <f t="shared" si="70"/>
        <v>Deccan Chargers</v>
      </c>
      <c r="Q747" t="str">
        <f>IF(Table1[[#This Row],[TossWinner]]=Table1[[#This Row],[WinningTeam]],"Yes","No")</f>
        <v>No</v>
      </c>
      <c r="R747" t="s">
        <v>34</v>
      </c>
      <c r="S747">
        <v>55</v>
      </c>
      <c r="T747" t="str">
        <f t="shared" si="71"/>
        <v>Won By 55 Runs</v>
      </c>
      <c r="U747" t="s">
        <v>24</v>
      </c>
      <c r="V747" t="s">
        <v>284</v>
      </c>
      <c r="W747">
        <f>IF(Table1[[#This Row],[WonBy]]="Wickets",Table1[[#This Row],[Margin]],0)</f>
        <v>0</v>
      </c>
    </row>
    <row r="748" spans="1:23" x14ac:dyDescent="0.25">
      <c r="A748">
        <v>501227</v>
      </c>
      <c r="B748" t="s">
        <v>127</v>
      </c>
      <c r="C748" s="1">
        <v>40659</v>
      </c>
      <c r="D748">
        <v>2011</v>
      </c>
      <c r="E748" t="s">
        <v>191</v>
      </c>
      <c r="F748" t="str">
        <f t="shared" si="66"/>
        <v>Delhi Capitals</v>
      </c>
      <c r="G748" t="s">
        <v>27</v>
      </c>
      <c r="H748" t="str">
        <f t="shared" si="67"/>
        <v>Royal Challengers Bangalore</v>
      </c>
      <c r="I748" t="s">
        <v>208</v>
      </c>
      <c r="J748" t="str">
        <f t="shared" si="68"/>
        <v>Feroz Shah Kotla</v>
      </c>
      <c r="K748" t="s">
        <v>27</v>
      </c>
      <c r="L748" t="str">
        <f t="shared" si="69"/>
        <v>Royal Challengers Bangalore</v>
      </c>
      <c r="M748" t="s">
        <v>28</v>
      </c>
      <c r="N748" t="s">
        <v>22</v>
      </c>
      <c r="O748" t="s">
        <v>27</v>
      </c>
      <c r="P748" t="str">
        <f t="shared" si="70"/>
        <v>Royal Challengers Bangalore</v>
      </c>
      <c r="Q748" t="str">
        <f>IF(Table1[[#This Row],[TossWinner]]=Table1[[#This Row],[WinningTeam]],"Yes","No")</f>
        <v>Yes</v>
      </c>
      <c r="R748" t="s">
        <v>23</v>
      </c>
      <c r="S748">
        <v>3</v>
      </c>
      <c r="T748" t="str">
        <f t="shared" si="71"/>
        <v>Won By 3 Wickets</v>
      </c>
      <c r="U748" t="s">
        <v>24</v>
      </c>
      <c r="V748" t="s">
        <v>49</v>
      </c>
      <c r="W748">
        <f>IF(Table1[[#This Row],[WonBy]]="Wickets",Table1[[#This Row],[Margin]],0)</f>
        <v>3</v>
      </c>
    </row>
    <row r="749" spans="1:23" x14ac:dyDescent="0.25">
      <c r="A749">
        <v>501226</v>
      </c>
      <c r="B749" t="s">
        <v>132</v>
      </c>
      <c r="C749" s="1">
        <v>40658</v>
      </c>
      <c r="D749">
        <v>2011</v>
      </c>
      <c r="E749" t="s">
        <v>46</v>
      </c>
      <c r="F749" t="str">
        <f t="shared" si="66"/>
        <v>Chennai Super Kings</v>
      </c>
      <c r="G749" t="s">
        <v>272</v>
      </c>
      <c r="H749" t="str">
        <f t="shared" si="67"/>
        <v>Rising Pune Supergiants</v>
      </c>
      <c r="I749" t="s">
        <v>251</v>
      </c>
      <c r="J749" t="str">
        <f t="shared" si="68"/>
        <v>MA Chidambaram Stadium, Chepauk, Chennai</v>
      </c>
      <c r="K749" t="s">
        <v>272</v>
      </c>
      <c r="L749" t="str">
        <f t="shared" si="69"/>
        <v>Rising Pune Supergiants</v>
      </c>
      <c r="M749" t="s">
        <v>28</v>
      </c>
      <c r="N749" t="s">
        <v>22</v>
      </c>
      <c r="O749" t="s">
        <v>46</v>
      </c>
      <c r="P749" t="str">
        <f t="shared" si="70"/>
        <v>Chennai Super Kings</v>
      </c>
      <c r="Q749" t="str">
        <f>IF(Table1[[#This Row],[TossWinner]]=Table1[[#This Row],[WinningTeam]],"Yes","No")</f>
        <v>No</v>
      </c>
      <c r="R749" t="s">
        <v>34</v>
      </c>
      <c r="S749">
        <v>25</v>
      </c>
      <c r="T749" t="str">
        <f t="shared" si="71"/>
        <v>Won By 25 Runs</v>
      </c>
      <c r="U749" t="s">
        <v>24</v>
      </c>
      <c r="V749" t="s">
        <v>264</v>
      </c>
      <c r="W749">
        <f>IF(Table1[[#This Row],[WonBy]]="Wickets",Table1[[#This Row],[Margin]],0)</f>
        <v>0</v>
      </c>
    </row>
    <row r="750" spans="1:23" x14ac:dyDescent="0.25">
      <c r="A750">
        <v>501225</v>
      </c>
      <c r="B750" t="s">
        <v>175</v>
      </c>
      <c r="C750" s="1">
        <v>40657</v>
      </c>
      <c r="D750">
        <v>2011</v>
      </c>
      <c r="E750" t="s">
        <v>18</v>
      </c>
      <c r="F750" t="str">
        <f t="shared" si="66"/>
        <v>Rajasthan Royals</v>
      </c>
      <c r="G750" t="s">
        <v>312</v>
      </c>
      <c r="H750" t="str">
        <f t="shared" si="67"/>
        <v>Kochi Tuskers Kerala</v>
      </c>
      <c r="I750" t="s">
        <v>176</v>
      </c>
      <c r="J750" t="str">
        <f t="shared" si="68"/>
        <v>Sawai Mansingh Stadium</v>
      </c>
      <c r="K750" t="s">
        <v>18</v>
      </c>
      <c r="L750" t="str">
        <f t="shared" si="69"/>
        <v>Rajasthan Royals</v>
      </c>
      <c r="M750" t="s">
        <v>28</v>
      </c>
      <c r="N750" t="s">
        <v>22</v>
      </c>
      <c r="O750" t="s">
        <v>18</v>
      </c>
      <c r="P750" t="str">
        <f t="shared" si="70"/>
        <v>Rajasthan Royals</v>
      </c>
      <c r="Q750" t="str">
        <f>IF(Table1[[#This Row],[TossWinner]]=Table1[[#This Row],[WinningTeam]],"Yes","No")</f>
        <v>Yes</v>
      </c>
      <c r="R750" t="s">
        <v>23</v>
      </c>
      <c r="S750">
        <v>8</v>
      </c>
      <c r="T750" t="str">
        <f t="shared" si="71"/>
        <v>Won By 8 Wickets</v>
      </c>
      <c r="U750" t="s">
        <v>24</v>
      </c>
      <c r="V750" t="s">
        <v>325</v>
      </c>
      <c r="W750">
        <f>IF(Table1[[#This Row],[WonBy]]="Wickets",Table1[[#This Row],[Margin]],0)</f>
        <v>8</v>
      </c>
    </row>
    <row r="751" spans="1:23" x14ac:dyDescent="0.25">
      <c r="A751">
        <v>501224</v>
      </c>
      <c r="B751" t="s">
        <v>158</v>
      </c>
      <c r="C751" s="1">
        <v>40657</v>
      </c>
      <c r="D751">
        <v>2011</v>
      </c>
      <c r="E751" t="s">
        <v>292</v>
      </c>
      <c r="F751" t="str">
        <f t="shared" si="66"/>
        <v>Delhi Capitals</v>
      </c>
      <c r="G751" t="s">
        <v>44</v>
      </c>
      <c r="H751" t="str">
        <f t="shared" si="67"/>
        <v>Mumbai Indians</v>
      </c>
      <c r="I751" t="s">
        <v>203</v>
      </c>
      <c r="J751" t="str">
        <f t="shared" si="68"/>
        <v>Rajiv Gandhi International Stadium, Uppal</v>
      </c>
      <c r="K751" t="s">
        <v>292</v>
      </c>
      <c r="L751" t="str">
        <f t="shared" si="69"/>
        <v>Delhi Capitals</v>
      </c>
      <c r="M751" t="s">
        <v>28</v>
      </c>
      <c r="N751" t="s">
        <v>22</v>
      </c>
      <c r="O751" t="s">
        <v>44</v>
      </c>
      <c r="P751" t="str">
        <f t="shared" si="70"/>
        <v>Mumbai Indians</v>
      </c>
      <c r="Q751" t="str">
        <f>IF(Table1[[#This Row],[TossWinner]]=Table1[[#This Row],[WinningTeam]],"Yes","No")</f>
        <v>No</v>
      </c>
      <c r="R751" t="s">
        <v>34</v>
      </c>
      <c r="S751">
        <v>37</v>
      </c>
      <c r="T751" t="str">
        <f t="shared" si="71"/>
        <v>Won By 37 Runs</v>
      </c>
      <c r="U751" t="s">
        <v>24</v>
      </c>
      <c r="V751" t="s">
        <v>181</v>
      </c>
      <c r="W751">
        <f>IF(Table1[[#This Row],[WonBy]]="Wickets",Table1[[#This Row],[Margin]],0)</f>
        <v>0</v>
      </c>
    </row>
    <row r="752" spans="1:23" x14ac:dyDescent="0.25">
      <c r="A752">
        <v>501223</v>
      </c>
      <c r="B752" t="s">
        <v>127</v>
      </c>
      <c r="C752" s="1">
        <v>40656</v>
      </c>
      <c r="D752">
        <v>2011</v>
      </c>
      <c r="E752" t="s">
        <v>191</v>
      </c>
      <c r="F752" t="str">
        <f t="shared" si="66"/>
        <v>Delhi Capitals</v>
      </c>
      <c r="G752" t="s">
        <v>147</v>
      </c>
      <c r="H752" t="str">
        <f t="shared" si="67"/>
        <v>Punjab Kings</v>
      </c>
      <c r="I752" t="s">
        <v>208</v>
      </c>
      <c r="J752" t="str">
        <f t="shared" si="68"/>
        <v>Feroz Shah Kotla</v>
      </c>
      <c r="K752" t="s">
        <v>147</v>
      </c>
      <c r="L752" t="str">
        <f t="shared" si="69"/>
        <v>Punjab Kings</v>
      </c>
      <c r="M752" t="s">
        <v>28</v>
      </c>
      <c r="N752" t="s">
        <v>22</v>
      </c>
      <c r="O752" t="s">
        <v>191</v>
      </c>
      <c r="P752" t="str">
        <f t="shared" si="70"/>
        <v>Delhi Daredevils</v>
      </c>
      <c r="Q752" t="str">
        <f>IF(Table1[[#This Row],[TossWinner]]=Table1[[#This Row],[WinningTeam]],"Yes","No")</f>
        <v>No</v>
      </c>
      <c r="R752" t="s">
        <v>34</v>
      </c>
      <c r="S752">
        <v>29</v>
      </c>
      <c r="T752" t="str">
        <f t="shared" si="71"/>
        <v>Won By 29 Runs</v>
      </c>
      <c r="U752" t="s">
        <v>24</v>
      </c>
      <c r="V752" t="s">
        <v>70</v>
      </c>
      <c r="W752">
        <f>IF(Table1[[#This Row],[WonBy]]="Wickets",Table1[[#This Row],[Margin]],0)</f>
        <v>0</v>
      </c>
    </row>
    <row r="753" spans="1:23" x14ac:dyDescent="0.25">
      <c r="A753">
        <v>501222</v>
      </c>
      <c r="B753" t="s">
        <v>30</v>
      </c>
      <c r="C753" s="1">
        <v>40655</v>
      </c>
      <c r="D753">
        <v>2011</v>
      </c>
      <c r="E753" t="s">
        <v>51</v>
      </c>
      <c r="F753" t="str">
        <f t="shared" si="66"/>
        <v>Kolkata Knight Riders</v>
      </c>
      <c r="G753" t="s">
        <v>27</v>
      </c>
      <c r="H753" t="str">
        <f t="shared" si="67"/>
        <v>Royal Challengers Bangalore</v>
      </c>
      <c r="I753" t="s">
        <v>174</v>
      </c>
      <c r="J753" t="str">
        <f t="shared" si="68"/>
        <v>Eden Gardens, Kolkata</v>
      </c>
      <c r="K753" t="s">
        <v>27</v>
      </c>
      <c r="L753" t="str">
        <f t="shared" si="69"/>
        <v>Royal Challengers Bangalore</v>
      </c>
      <c r="M753" t="s">
        <v>28</v>
      </c>
      <c r="N753" t="s">
        <v>22</v>
      </c>
      <c r="O753" t="s">
        <v>27</v>
      </c>
      <c r="P753" t="str">
        <f t="shared" si="70"/>
        <v>Royal Challengers Bangalore</v>
      </c>
      <c r="Q753" t="str">
        <f>IF(Table1[[#This Row],[TossWinner]]=Table1[[#This Row],[WinningTeam]],"Yes","No")</f>
        <v>Yes</v>
      </c>
      <c r="R753" t="s">
        <v>23</v>
      </c>
      <c r="S753">
        <v>9</v>
      </c>
      <c r="T753" t="str">
        <f t="shared" si="71"/>
        <v>Won By 9 Wickets</v>
      </c>
      <c r="U753" t="s">
        <v>24</v>
      </c>
      <c r="V753" t="s">
        <v>150</v>
      </c>
      <c r="W753">
        <f>IF(Table1[[#This Row],[WonBy]]="Wickets",Table1[[#This Row],[Margin]],0)</f>
        <v>9</v>
      </c>
    </row>
    <row r="754" spans="1:23" x14ac:dyDescent="0.25">
      <c r="A754">
        <v>501221</v>
      </c>
      <c r="B754" t="s">
        <v>38</v>
      </c>
      <c r="C754" s="1">
        <v>40655</v>
      </c>
      <c r="D754">
        <v>2011</v>
      </c>
      <c r="E754" t="s">
        <v>44</v>
      </c>
      <c r="F754" t="str">
        <f t="shared" si="66"/>
        <v>Mumbai Indians</v>
      </c>
      <c r="G754" t="s">
        <v>46</v>
      </c>
      <c r="H754" t="str">
        <f t="shared" si="67"/>
        <v>Chennai Super Kings</v>
      </c>
      <c r="I754" t="s">
        <v>167</v>
      </c>
      <c r="J754" t="str">
        <f t="shared" si="68"/>
        <v>Wankhede Stadium, Mumbai</v>
      </c>
      <c r="K754" t="s">
        <v>46</v>
      </c>
      <c r="L754" t="str">
        <f t="shared" si="69"/>
        <v>Chennai Super Kings</v>
      </c>
      <c r="M754" t="s">
        <v>28</v>
      </c>
      <c r="N754" t="s">
        <v>22</v>
      </c>
      <c r="O754" t="s">
        <v>44</v>
      </c>
      <c r="P754" t="str">
        <f t="shared" si="70"/>
        <v>Mumbai Indians</v>
      </c>
      <c r="Q754" t="str">
        <f>IF(Table1[[#This Row],[TossWinner]]=Table1[[#This Row],[WinningTeam]],"Yes","No")</f>
        <v>No</v>
      </c>
      <c r="R754" t="s">
        <v>34</v>
      </c>
      <c r="S754">
        <v>8</v>
      </c>
      <c r="T754" t="str">
        <f t="shared" si="71"/>
        <v>Won By 8 Runs</v>
      </c>
      <c r="U754" t="s">
        <v>24</v>
      </c>
      <c r="V754" t="s">
        <v>186</v>
      </c>
      <c r="W754">
        <f>IF(Table1[[#This Row],[WonBy]]="Wickets",Table1[[#This Row],[Margin]],0)</f>
        <v>0</v>
      </c>
    </row>
    <row r="755" spans="1:23" x14ac:dyDescent="0.25">
      <c r="A755">
        <v>501220</v>
      </c>
      <c r="B755" t="s">
        <v>165</v>
      </c>
      <c r="C755" s="1">
        <v>40654</v>
      </c>
      <c r="D755">
        <v>2011</v>
      </c>
      <c r="E755" t="s">
        <v>147</v>
      </c>
      <c r="F755" t="str">
        <f t="shared" si="66"/>
        <v>Punjab Kings</v>
      </c>
      <c r="G755" t="s">
        <v>18</v>
      </c>
      <c r="H755" t="str">
        <f t="shared" si="67"/>
        <v>Rajasthan Royals</v>
      </c>
      <c r="I755" t="s">
        <v>248</v>
      </c>
      <c r="J755" t="str">
        <f t="shared" si="68"/>
        <v>Punjab Cricket Association IS Bindra Stadium, Mohali</v>
      </c>
      <c r="K755" t="s">
        <v>18</v>
      </c>
      <c r="L755" t="str">
        <f t="shared" si="69"/>
        <v>Rajasthan Royals</v>
      </c>
      <c r="M755" t="s">
        <v>28</v>
      </c>
      <c r="N755" t="s">
        <v>22</v>
      </c>
      <c r="O755" t="s">
        <v>147</v>
      </c>
      <c r="P755" t="str">
        <f t="shared" si="70"/>
        <v>Kings XI Punjab</v>
      </c>
      <c r="Q755" t="str">
        <f>IF(Table1[[#This Row],[TossWinner]]=Table1[[#This Row],[WinningTeam]],"Yes","No")</f>
        <v>No</v>
      </c>
      <c r="R755" t="s">
        <v>34</v>
      </c>
      <c r="S755">
        <v>48</v>
      </c>
      <c r="T755" t="str">
        <f t="shared" si="71"/>
        <v>Won By 48 Runs</v>
      </c>
      <c r="U755" t="s">
        <v>24</v>
      </c>
      <c r="V755" t="s">
        <v>257</v>
      </c>
      <c r="W755">
        <f>IF(Table1[[#This Row],[WonBy]]="Wickets",Table1[[#This Row],[Margin]],0)</f>
        <v>0</v>
      </c>
    </row>
    <row r="756" spans="1:23" x14ac:dyDescent="0.25">
      <c r="A756">
        <v>501218</v>
      </c>
      <c r="B756" t="s">
        <v>38</v>
      </c>
      <c r="C756" s="1">
        <v>40653</v>
      </c>
      <c r="D756">
        <v>2011</v>
      </c>
      <c r="E756" t="s">
        <v>44</v>
      </c>
      <c r="F756" t="str">
        <f t="shared" si="66"/>
        <v>Mumbai Indians</v>
      </c>
      <c r="G756" t="s">
        <v>272</v>
      </c>
      <c r="H756" t="str">
        <f t="shared" si="67"/>
        <v>Rising Pune Supergiants</v>
      </c>
      <c r="I756" t="s">
        <v>167</v>
      </c>
      <c r="J756" t="str">
        <f t="shared" si="68"/>
        <v>Wankhede Stadium, Mumbai</v>
      </c>
      <c r="K756" t="s">
        <v>272</v>
      </c>
      <c r="L756" t="str">
        <f t="shared" si="69"/>
        <v>Rising Pune Supergiants</v>
      </c>
      <c r="M756" t="s">
        <v>21</v>
      </c>
      <c r="N756" t="s">
        <v>22</v>
      </c>
      <c r="O756" t="s">
        <v>44</v>
      </c>
      <c r="P756" t="str">
        <f t="shared" si="70"/>
        <v>Mumbai Indians</v>
      </c>
      <c r="Q756" t="str">
        <f>IF(Table1[[#This Row],[TossWinner]]=Table1[[#This Row],[WinningTeam]],"Yes","No")</f>
        <v>No</v>
      </c>
      <c r="R756" t="s">
        <v>23</v>
      </c>
      <c r="S756">
        <v>7</v>
      </c>
      <c r="T756" t="str">
        <f t="shared" si="71"/>
        <v>Won By 7 Wickets</v>
      </c>
      <c r="U756" t="s">
        <v>24</v>
      </c>
      <c r="V756" t="s">
        <v>309</v>
      </c>
      <c r="W756">
        <f>IF(Table1[[#This Row],[WonBy]]="Wickets",Table1[[#This Row],[Margin]],0)</f>
        <v>7</v>
      </c>
    </row>
    <row r="757" spans="1:23" x14ac:dyDescent="0.25">
      <c r="A757">
        <v>501219</v>
      </c>
      <c r="B757" t="s">
        <v>30</v>
      </c>
      <c r="C757" s="1">
        <v>40653</v>
      </c>
      <c r="D757">
        <v>2011</v>
      </c>
      <c r="E757" t="s">
        <v>51</v>
      </c>
      <c r="F757" t="str">
        <f t="shared" si="66"/>
        <v>Kolkata Knight Riders</v>
      </c>
      <c r="G757" t="s">
        <v>312</v>
      </c>
      <c r="H757" t="str">
        <f t="shared" si="67"/>
        <v>Kochi Tuskers Kerala</v>
      </c>
      <c r="I757" t="s">
        <v>174</v>
      </c>
      <c r="J757" t="str">
        <f t="shared" si="68"/>
        <v>Eden Gardens, Kolkata</v>
      </c>
      <c r="K757" t="s">
        <v>51</v>
      </c>
      <c r="L757" t="str">
        <f t="shared" si="69"/>
        <v>Kolkata Knight Riders</v>
      </c>
      <c r="M757" t="s">
        <v>28</v>
      </c>
      <c r="N757" t="s">
        <v>22</v>
      </c>
      <c r="O757" t="s">
        <v>312</v>
      </c>
      <c r="P757" t="str">
        <f t="shared" si="70"/>
        <v>Kochi Tuskers Kerala</v>
      </c>
      <c r="Q757" t="str">
        <f>IF(Table1[[#This Row],[TossWinner]]=Table1[[#This Row],[WinningTeam]],"Yes","No")</f>
        <v>No</v>
      </c>
      <c r="R757" t="s">
        <v>34</v>
      </c>
      <c r="S757">
        <v>6</v>
      </c>
      <c r="T757" t="str">
        <f t="shared" si="71"/>
        <v>Won By 6 Runs</v>
      </c>
      <c r="U757" t="s">
        <v>24</v>
      </c>
      <c r="V757" t="s">
        <v>326</v>
      </c>
      <c r="W757">
        <f>IF(Table1[[#This Row],[WonBy]]="Wickets",Table1[[#This Row],[Margin]],0)</f>
        <v>0</v>
      </c>
    </row>
    <row r="758" spans="1:23" x14ac:dyDescent="0.25">
      <c r="A758">
        <v>501216</v>
      </c>
      <c r="B758" t="s">
        <v>127</v>
      </c>
      <c r="C758" s="1">
        <v>40652</v>
      </c>
      <c r="D758">
        <v>2011</v>
      </c>
      <c r="E758" t="s">
        <v>191</v>
      </c>
      <c r="F758" t="str">
        <f t="shared" si="66"/>
        <v>Delhi Capitals</v>
      </c>
      <c r="G758" t="s">
        <v>292</v>
      </c>
      <c r="H758" t="str">
        <f t="shared" si="67"/>
        <v>Delhi Capitals</v>
      </c>
      <c r="I758" t="s">
        <v>208</v>
      </c>
      <c r="J758" t="str">
        <f t="shared" si="68"/>
        <v>Feroz Shah Kotla</v>
      </c>
      <c r="K758" t="s">
        <v>292</v>
      </c>
      <c r="L758" t="str">
        <f t="shared" si="69"/>
        <v>Delhi Capitals</v>
      </c>
      <c r="M758" t="s">
        <v>21</v>
      </c>
      <c r="N758" t="s">
        <v>22</v>
      </c>
      <c r="O758" t="s">
        <v>292</v>
      </c>
      <c r="P758" t="str">
        <f t="shared" si="70"/>
        <v>Deccan Chargers</v>
      </c>
      <c r="Q758" t="str">
        <f>IF(Table1[[#This Row],[TossWinner]]=Table1[[#This Row],[WinningTeam]],"Yes","No")</f>
        <v>Yes</v>
      </c>
      <c r="R758" t="s">
        <v>34</v>
      </c>
      <c r="S758">
        <v>16</v>
      </c>
      <c r="T758" t="str">
        <f t="shared" si="71"/>
        <v>Won By 16 Runs</v>
      </c>
      <c r="U758" t="s">
        <v>24</v>
      </c>
      <c r="V758" t="s">
        <v>327</v>
      </c>
      <c r="W758">
        <f>IF(Table1[[#This Row],[WonBy]]="Wickets",Table1[[#This Row],[Margin]],0)</f>
        <v>0</v>
      </c>
    </row>
    <row r="759" spans="1:23" x14ac:dyDescent="0.25">
      <c r="A759">
        <v>501215</v>
      </c>
      <c r="B759" t="s">
        <v>317</v>
      </c>
      <c r="C759" s="1">
        <v>40651</v>
      </c>
      <c r="D759">
        <v>2011</v>
      </c>
      <c r="E759" t="s">
        <v>312</v>
      </c>
      <c r="F759" t="str">
        <f t="shared" si="66"/>
        <v>Kochi Tuskers Kerala</v>
      </c>
      <c r="G759" t="s">
        <v>46</v>
      </c>
      <c r="H759" t="str">
        <f t="shared" si="67"/>
        <v>Chennai Super Kings</v>
      </c>
      <c r="I759" t="s">
        <v>318</v>
      </c>
      <c r="J759" t="str">
        <f t="shared" si="68"/>
        <v>Nehru Stadium</v>
      </c>
      <c r="K759" t="s">
        <v>312</v>
      </c>
      <c r="L759" t="str">
        <f t="shared" si="69"/>
        <v>Kochi Tuskers Kerala</v>
      </c>
      <c r="M759" t="s">
        <v>28</v>
      </c>
      <c r="N759" t="s">
        <v>22</v>
      </c>
      <c r="O759" t="s">
        <v>312</v>
      </c>
      <c r="P759" t="str">
        <f t="shared" si="70"/>
        <v>Kochi Tuskers Kerala</v>
      </c>
      <c r="Q759" t="str">
        <f>IF(Table1[[#This Row],[TossWinner]]=Table1[[#This Row],[WinningTeam]],"Yes","No")</f>
        <v>Yes</v>
      </c>
      <c r="R759" t="s">
        <v>23</v>
      </c>
      <c r="S759">
        <v>7</v>
      </c>
      <c r="T759" t="str">
        <f t="shared" si="71"/>
        <v>Won By 7 Wickets</v>
      </c>
      <c r="U759" t="s">
        <v>196</v>
      </c>
      <c r="V759" t="s">
        <v>254</v>
      </c>
      <c r="W759">
        <f>IF(Table1[[#This Row],[WonBy]]="Wickets",Table1[[#This Row],[Margin]],0)</f>
        <v>7</v>
      </c>
    </row>
    <row r="760" spans="1:23" x14ac:dyDescent="0.25">
      <c r="A760">
        <v>501214</v>
      </c>
      <c r="B760" t="s">
        <v>30</v>
      </c>
      <c r="C760" s="1">
        <v>40650</v>
      </c>
      <c r="D760">
        <v>2011</v>
      </c>
      <c r="E760" t="s">
        <v>51</v>
      </c>
      <c r="F760" t="str">
        <f t="shared" si="66"/>
        <v>Kolkata Knight Riders</v>
      </c>
      <c r="G760" t="s">
        <v>18</v>
      </c>
      <c r="H760" t="str">
        <f t="shared" si="67"/>
        <v>Rajasthan Royals</v>
      </c>
      <c r="I760" t="s">
        <v>174</v>
      </c>
      <c r="J760" t="str">
        <f t="shared" si="68"/>
        <v>Eden Gardens, Kolkata</v>
      </c>
      <c r="K760" t="s">
        <v>51</v>
      </c>
      <c r="L760" t="str">
        <f t="shared" si="69"/>
        <v>Kolkata Knight Riders</v>
      </c>
      <c r="M760" t="s">
        <v>28</v>
      </c>
      <c r="N760" t="s">
        <v>22</v>
      </c>
      <c r="O760" t="s">
        <v>51</v>
      </c>
      <c r="P760" t="str">
        <f t="shared" si="70"/>
        <v>Kolkata Knight Riders</v>
      </c>
      <c r="Q760" t="str">
        <f>IF(Table1[[#This Row],[TossWinner]]=Table1[[#This Row],[WinningTeam]],"Yes","No")</f>
        <v>Yes</v>
      </c>
      <c r="R760" t="s">
        <v>23</v>
      </c>
      <c r="S760">
        <v>8</v>
      </c>
      <c r="T760" t="str">
        <f t="shared" si="71"/>
        <v>Won By 8 Wickets</v>
      </c>
      <c r="U760" t="s">
        <v>24</v>
      </c>
      <c r="V760" t="s">
        <v>305</v>
      </c>
      <c r="W760">
        <f>IF(Table1[[#This Row],[WonBy]]="Wickets",Table1[[#This Row],[Margin]],0)</f>
        <v>8</v>
      </c>
    </row>
    <row r="761" spans="1:23" x14ac:dyDescent="0.25">
      <c r="A761">
        <v>501213</v>
      </c>
      <c r="B761" t="s">
        <v>38</v>
      </c>
      <c r="C761" s="1">
        <v>40650</v>
      </c>
      <c r="D761">
        <v>2011</v>
      </c>
      <c r="E761" t="s">
        <v>272</v>
      </c>
      <c r="F761" t="str">
        <f t="shared" si="66"/>
        <v>Rising Pune Supergiants</v>
      </c>
      <c r="G761" t="s">
        <v>191</v>
      </c>
      <c r="H761" t="str">
        <f t="shared" si="67"/>
        <v>Delhi Capitals</v>
      </c>
      <c r="I761" t="s">
        <v>311</v>
      </c>
      <c r="J761" t="str">
        <f t="shared" si="68"/>
        <v>Dr DY Patil Sports Academy, Mumbai</v>
      </c>
      <c r="K761" t="s">
        <v>191</v>
      </c>
      <c r="L761" t="str">
        <f t="shared" si="69"/>
        <v>Delhi Capitals</v>
      </c>
      <c r="M761" t="s">
        <v>28</v>
      </c>
      <c r="N761" t="s">
        <v>22</v>
      </c>
      <c r="O761" t="s">
        <v>191</v>
      </c>
      <c r="P761" t="str">
        <f t="shared" si="70"/>
        <v>Delhi Daredevils</v>
      </c>
      <c r="Q761" t="str">
        <f>IF(Table1[[#This Row],[TossWinner]]=Table1[[#This Row],[WinningTeam]],"Yes","No")</f>
        <v>Yes</v>
      </c>
      <c r="R761" t="s">
        <v>23</v>
      </c>
      <c r="S761">
        <v>3</v>
      </c>
      <c r="T761" t="str">
        <f t="shared" si="71"/>
        <v>Won By 3 Wickets</v>
      </c>
      <c r="U761" t="s">
        <v>24</v>
      </c>
      <c r="V761" t="s">
        <v>228</v>
      </c>
      <c r="W761">
        <f>IF(Table1[[#This Row],[WonBy]]="Wickets",Table1[[#This Row],[Margin]],0)</f>
        <v>3</v>
      </c>
    </row>
    <row r="762" spans="1:23" x14ac:dyDescent="0.25">
      <c r="A762">
        <v>501212</v>
      </c>
      <c r="B762" t="s">
        <v>158</v>
      </c>
      <c r="C762" s="1">
        <v>40649</v>
      </c>
      <c r="D762">
        <v>2011</v>
      </c>
      <c r="E762" t="s">
        <v>292</v>
      </c>
      <c r="F762" t="str">
        <f t="shared" si="66"/>
        <v>Delhi Capitals</v>
      </c>
      <c r="G762" t="s">
        <v>147</v>
      </c>
      <c r="H762" t="str">
        <f t="shared" si="67"/>
        <v>Punjab Kings</v>
      </c>
      <c r="I762" t="s">
        <v>203</v>
      </c>
      <c r="J762" t="str">
        <f t="shared" si="68"/>
        <v>Rajiv Gandhi International Stadium, Uppal</v>
      </c>
      <c r="K762" t="s">
        <v>147</v>
      </c>
      <c r="L762" t="str">
        <f t="shared" si="69"/>
        <v>Punjab Kings</v>
      </c>
      <c r="M762" t="s">
        <v>28</v>
      </c>
      <c r="N762" t="s">
        <v>22</v>
      </c>
      <c r="O762" t="s">
        <v>147</v>
      </c>
      <c r="P762" t="str">
        <f t="shared" si="70"/>
        <v>Kings XI Punjab</v>
      </c>
      <c r="Q762" t="str">
        <f>IF(Table1[[#This Row],[TossWinner]]=Table1[[#This Row],[WinningTeam]],"Yes","No")</f>
        <v>Yes</v>
      </c>
      <c r="R762" t="s">
        <v>23</v>
      </c>
      <c r="S762">
        <v>8</v>
      </c>
      <c r="T762" t="str">
        <f t="shared" si="71"/>
        <v>Won By 8 Wickets</v>
      </c>
      <c r="U762" t="s">
        <v>24</v>
      </c>
      <c r="V762" t="s">
        <v>328</v>
      </c>
      <c r="W762">
        <f>IF(Table1[[#This Row],[WonBy]]="Wickets",Table1[[#This Row],[Margin]],0)</f>
        <v>8</v>
      </c>
    </row>
    <row r="763" spans="1:23" x14ac:dyDescent="0.25">
      <c r="A763">
        <v>501211</v>
      </c>
      <c r="B763" t="s">
        <v>132</v>
      </c>
      <c r="C763" s="1">
        <v>40649</v>
      </c>
      <c r="D763">
        <v>2011</v>
      </c>
      <c r="E763" t="s">
        <v>46</v>
      </c>
      <c r="F763" t="str">
        <f t="shared" si="66"/>
        <v>Chennai Super Kings</v>
      </c>
      <c r="G763" t="s">
        <v>27</v>
      </c>
      <c r="H763" t="str">
        <f t="shared" si="67"/>
        <v>Royal Challengers Bangalore</v>
      </c>
      <c r="I763" t="s">
        <v>251</v>
      </c>
      <c r="J763" t="str">
        <f t="shared" si="68"/>
        <v>MA Chidambaram Stadium, Chepauk, Chennai</v>
      </c>
      <c r="K763" t="s">
        <v>46</v>
      </c>
      <c r="L763" t="str">
        <f t="shared" si="69"/>
        <v>Chennai Super Kings</v>
      </c>
      <c r="M763" t="s">
        <v>21</v>
      </c>
      <c r="N763" t="s">
        <v>22</v>
      </c>
      <c r="O763" t="s">
        <v>46</v>
      </c>
      <c r="P763" t="str">
        <f t="shared" si="70"/>
        <v>Chennai Super Kings</v>
      </c>
      <c r="Q763" t="str">
        <f>IF(Table1[[#This Row],[TossWinner]]=Table1[[#This Row],[WinningTeam]],"Yes","No")</f>
        <v>Yes</v>
      </c>
      <c r="R763" t="s">
        <v>34</v>
      </c>
      <c r="S763">
        <v>21</v>
      </c>
      <c r="T763" t="str">
        <f t="shared" si="71"/>
        <v>Won By 21 Runs</v>
      </c>
      <c r="U763" t="s">
        <v>24</v>
      </c>
      <c r="V763" t="s">
        <v>264</v>
      </c>
      <c r="W763">
        <f>IF(Table1[[#This Row],[WonBy]]="Wickets",Table1[[#This Row],[Margin]],0)</f>
        <v>0</v>
      </c>
    </row>
    <row r="764" spans="1:23" x14ac:dyDescent="0.25">
      <c r="A764">
        <v>501210</v>
      </c>
      <c r="B764" t="s">
        <v>38</v>
      </c>
      <c r="C764" s="1">
        <v>40648</v>
      </c>
      <c r="D764">
        <v>2011</v>
      </c>
      <c r="E764" t="s">
        <v>44</v>
      </c>
      <c r="F764" t="str">
        <f t="shared" si="66"/>
        <v>Mumbai Indians</v>
      </c>
      <c r="G764" t="s">
        <v>312</v>
      </c>
      <c r="H764" t="str">
        <f t="shared" si="67"/>
        <v>Kochi Tuskers Kerala</v>
      </c>
      <c r="I764" t="s">
        <v>167</v>
      </c>
      <c r="J764" t="str">
        <f t="shared" si="68"/>
        <v>Wankhede Stadium, Mumbai</v>
      </c>
      <c r="K764" t="s">
        <v>312</v>
      </c>
      <c r="L764" t="str">
        <f t="shared" si="69"/>
        <v>Kochi Tuskers Kerala</v>
      </c>
      <c r="M764" t="s">
        <v>28</v>
      </c>
      <c r="N764" t="s">
        <v>22</v>
      </c>
      <c r="O764" t="s">
        <v>312</v>
      </c>
      <c r="P764" t="str">
        <f t="shared" si="70"/>
        <v>Kochi Tuskers Kerala</v>
      </c>
      <c r="Q764" t="str">
        <f>IF(Table1[[#This Row],[TossWinner]]=Table1[[#This Row],[WinningTeam]],"Yes","No")</f>
        <v>Yes</v>
      </c>
      <c r="R764" t="s">
        <v>23</v>
      </c>
      <c r="S764">
        <v>8</v>
      </c>
      <c r="T764" t="str">
        <f t="shared" si="71"/>
        <v>Won By 8 Wickets</v>
      </c>
      <c r="U764" t="s">
        <v>24</v>
      </c>
      <c r="V764" t="s">
        <v>254</v>
      </c>
      <c r="W764">
        <f>IF(Table1[[#This Row],[WonBy]]="Wickets",Table1[[#This Row],[Margin]],0)</f>
        <v>8</v>
      </c>
    </row>
    <row r="765" spans="1:23" x14ac:dyDescent="0.25">
      <c r="A765">
        <v>501209</v>
      </c>
      <c r="B765" t="s">
        <v>175</v>
      </c>
      <c r="C765" s="1">
        <v>40648</v>
      </c>
      <c r="D765">
        <v>2011</v>
      </c>
      <c r="E765" t="s">
        <v>18</v>
      </c>
      <c r="F765" t="str">
        <f t="shared" si="66"/>
        <v>Rajasthan Royals</v>
      </c>
      <c r="G765" t="s">
        <v>51</v>
      </c>
      <c r="H765" t="str">
        <f t="shared" si="67"/>
        <v>Kolkata Knight Riders</v>
      </c>
      <c r="I765" t="s">
        <v>176</v>
      </c>
      <c r="J765" t="str">
        <f t="shared" si="68"/>
        <v>Sawai Mansingh Stadium</v>
      </c>
      <c r="K765" t="s">
        <v>51</v>
      </c>
      <c r="L765" t="str">
        <f t="shared" si="69"/>
        <v>Kolkata Knight Riders</v>
      </c>
      <c r="M765" t="s">
        <v>28</v>
      </c>
      <c r="N765" t="s">
        <v>22</v>
      </c>
      <c r="O765" t="s">
        <v>51</v>
      </c>
      <c r="P765" t="str">
        <f t="shared" si="70"/>
        <v>Kolkata Knight Riders</v>
      </c>
      <c r="Q765" t="str">
        <f>IF(Table1[[#This Row],[TossWinner]]=Table1[[#This Row],[WinningTeam]],"Yes","No")</f>
        <v>Yes</v>
      </c>
      <c r="R765" t="s">
        <v>23</v>
      </c>
      <c r="S765">
        <v>9</v>
      </c>
      <c r="T765" t="str">
        <f t="shared" si="71"/>
        <v>Won By 9 Wickets</v>
      </c>
      <c r="U765" t="s">
        <v>24</v>
      </c>
      <c r="V765" t="s">
        <v>219</v>
      </c>
      <c r="W765">
        <f>IF(Table1[[#This Row],[WonBy]]="Wickets",Table1[[#This Row],[Margin]],0)</f>
        <v>9</v>
      </c>
    </row>
    <row r="766" spans="1:23" x14ac:dyDescent="0.25">
      <c r="A766">
        <v>501208</v>
      </c>
      <c r="B766" t="s">
        <v>158</v>
      </c>
      <c r="C766" s="1">
        <v>40647</v>
      </c>
      <c r="D766">
        <v>2011</v>
      </c>
      <c r="E766" t="s">
        <v>292</v>
      </c>
      <c r="F766" t="str">
        <f t="shared" si="66"/>
        <v>Delhi Capitals</v>
      </c>
      <c r="G766" t="s">
        <v>27</v>
      </c>
      <c r="H766" t="str">
        <f t="shared" si="67"/>
        <v>Royal Challengers Bangalore</v>
      </c>
      <c r="I766" t="s">
        <v>203</v>
      </c>
      <c r="J766" t="str">
        <f t="shared" si="68"/>
        <v>Rajiv Gandhi International Stadium, Uppal</v>
      </c>
      <c r="K766" t="s">
        <v>27</v>
      </c>
      <c r="L766" t="str">
        <f t="shared" si="69"/>
        <v>Royal Challengers Bangalore</v>
      </c>
      <c r="M766" t="s">
        <v>28</v>
      </c>
      <c r="N766" t="s">
        <v>22</v>
      </c>
      <c r="O766" t="s">
        <v>292</v>
      </c>
      <c r="P766" t="str">
        <f t="shared" si="70"/>
        <v>Deccan Chargers</v>
      </c>
      <c r="Q766" t="str">
        <f>IF(Table1[[#This Row],[TossWinner]]=Table1[[#This Row],[WinningTeam]],"Yes","No")</f>
        <v>No</v>
      </c>
      <c r="R766" t="s">
        <v>34</v>
      </c>
      <c r="S766">
        <v>33</v>
      </c>
      <c r="T766" t="str">
        <f t="shared" si="71"/>
        <v>Won By 33 Runs</v>
      </c>
      <c r="U766" t="s">
        <v>24</v>
      </c>
      <c r="V766" t="s">
        <v>267</v>
      </c>
      <c r="W766">
        <f>IF(Table1[[#This Row],[WonBy]]="Wickets",Table1[[#This Row],[Margin]],0)</f>
        <v>0</v>
      </c>
    </row>
    <row r="767" spans="1:23" x14ac:dyDescent="0.25">
      <c r="A767">
        <v>501207</v>
      </c>
      <c r="B767" t="s">
        <v>38</v>
      </c>
      <c r="C767" s="1">
        <v>40646</v>
      </c>
      <c r="D767">
        <v>2011</v>
      </c>
      <c r="E767" t="s">
        <v>272</v>
      </c>
      <c r="F767" t="str">
        <f t="shared" si="66"/>
        <v>Rising Pune Supergiants</v>
      </c>
      <c r="G767" t="s">
        <v>312</v>
      </c>
      <c r="H767" t="str">
        <f t="shared" si="67"/>
        <v>Kochi Tuskers Kerala</v>
      </c>
      <c r="I767" t="s">
        <v>311</v>
      </c>
      <c r="J767" t="str">
        <f t="shared" si="68"/>
        <v>Dr DY Patil Sports Academy, Mumbai</v>
      </c>
      <c r="K767" t="s">
        <v>312</v>
      </c>
      <c r="L767" t="str">
        <f t="shared" si="69"/>
        <v>Kochi Tuskers Kerala</v>
      </c>
      <c r="M767" t="s">
        <v>21</v>
      </c>
      <c r="N767" t="s">
        <v>22</v>
      </c>
      <c r="O767" t="s">
        <v>272</v>
      </c>
      <c r="P767" t="str">
        <f t="shared" si="70"/>
        <v>Pune Warriors</v>
      </c>
      <c r="Q767" t="str">
        <f>IF(Table1[[#This Row],[TossWinner]]=Table1[[#This Row],[WinningTeam]],"Yes","No")</f>
        <v>No</v>
      </c>
      <c r="R767" t="s">
        <v>23</v>
      </c>
      <c r="S767">
        <v>4</v>
      </c>
      <c r="T767" t="str">
        <f t="shared" si="71"/>
        <v>Won By 4 Wickets</v>
      </c>
      <c r="U767" t="s">
        <v>24</v>
      </c>
      <c r="V767" t="s">
        <v>329</v>
      </c>
      <c r="W767">
        <f>IF(Table1[[#This Row],[WonBy]]="Wickets",Table1[[#This Row],[Margin]],0)</f>
        <v>4</v>
      </c>
    </row>
    <row r="768" spans="1:23" x14ac:dyDescent="0.25">
      <c r="A768">
        <v>501206</v>
      </c>
      <c r="B768" t="s">
        <v>165</v>
      </c>
      <c r="C768" s="1">
        <v>40646</v>
      </c>
      <c r="D768">
        <v>2011</v>
      </c>
      <c r="E768" t="s">
        <v>147</v>
      </c>
      <c r="F768" t="str">
        <f t="shared" si="66"/>
        <v>Punjab Kings</v>
      </c>
      <c r="G768" t="s">
        <v>46</v>
      </c>
      <c r="H768" t="str">
        <f t="shared" si="67"/>
        <v>Chennai Super Kings</v>
      </c>
      <c r="I768" t="s">
        <v>248</v>
      </c>
      <c r="J768" t="str">
        <f t="shared" si="68"/>
        <v>Punjab Cricket Association IS Bindra Stadium, Mohali</v>
      </c>
      <c r="K768" t="s">
        <v>147</v>
      </c>
      <c r="L768" t="str">
        <f t="shared" si="69"/>
        <v>Punjab Kings</v>
      </c>
      <c r="M768" t="s">
        <v>28</v>
      </c>
      <c r="N768" t="s">
        <v>22</v>
      </c>
      <c r="O768" t="s">
        <v>147</v>
      </c>
      <c r="P768" t="str">
        <f t="shared" si="70"/>
        <v>Kings XI Punjab</v>
      </c>
      <c r="Q768" t="str">
        <f>IF(Table1[[#This Row],[TossWinner]]=Table1[[#This Row],[WinningTeam]],"Yes","No")</f>
        <v>Yes</v>
      </c>
      <c r="R768" t="s">
        <v>23</v>
      </c>
      <c r="S768">
        <v>6</v>
      </c>
      <c r="T768" t="str">
        <f t="shared" si="71"/>
        <v>Won By 6 Wickets</v>
      </c>
      <c r="U768" t="s">
        <v>24</v>
      </c>
      <c r="V768" t="s">
        <v>328</v>
      </c>
      <c r="W768">
        <f>IF(Table1[[#This Row],[WonBy]]="Wickets",Table1[[#This Row],[Margin]],0)</f>
        <v>6</v>
      </c>
    </row>
    <row r="769" spans="1:23" x14ac:dyDescent="0.25">
      <c r="A769">
        <v>501204</v>
      </c>
      <c r="B769" t="s">
        <v>175</v>
      </c>
      <c r="C769" s="1">
        <v>40645</v>
      </c>
      <c r="D769">
        <v>2011</v>
      </c>
      <c r="E769" t="s">
        <v>18</v>
      </c>
      <c r="F769" t="str">
        <f t="shared" si="66"/>
        <v>Rajasthan Royals</v>
      </c>
      <c r="G769" t="s">
        <v>191</v>
      </c>
      <c r="H769" t="str">
        <f t="shared" si="67"/>
        <v>Delhi Capitals</v>
      </c>
      <c r="I769" t="s">
        <v>176</v>
      </c>
      <c r="J769" t="str">
        <f t="shared" si="68"/>
        <v>Sawai Mansingh Stadium</v>
      </c>
      <c r="K769" t="s">
        <v>191</v>
      </c>
      <c r="L769" t="str">
        <f t="shared" si="69"/>
        <v>Delhi Capitals</v>
      </c>
      <c r="M769" t="s">
        <v>21</v>
      </c>
      <c r="N769" t="s">
        <v>22</v>
      </c>
      <c r="O769" t="s">
        <v>18</v>
      </c>
      <c r="P769" t="str">
        <f t="shared" si="70"/>
        <v>Rajasthan Royals</v>
      </c>
      <c r="Q769" t="str">
        <f>IF(Table1[[#This Row],[TossWinner]]=Table1[[#This Row],[WinningTeam]],"Yes","No")</f>
        <v>No</v>
      </c>
      <c r="R769" t="s">
        <v>23</v>
      </c>
      <c r="S769">
        <v>6</v>
      </c>
      <c r="T769" t="str">
        <f t="shared" si="71"/>
        <v>Won By 6 Wickets</v>
      </c>
      <c r="U769" t="s">
        <v>24</v>
      </c>
      <c r="V769" t="s">
        <v>325</v>
      </c>
      <c r="W769">
        <f>IF(Table1[[#This Row],[WonBy]]="Wickets",Table1[[#This Row],[Margin]],0)</f>
        <v>6</v>
      </c>
    </row>
    <row r="770" spans="1:23" x14ac:dyDescent="0.25">
      <c r="A770">
        <v>501205</v>
      </c>
      <c r="B770" t="s">
        <v>204</v>
      </c>
      <c r="C770" s="1">
        <v>40645</v>
      </c>
      <c r="D770">
        <v>2011</v>
      </c>
      <c r="E770" t="s">
        <v>27</v>
      </c>
      <c r="F770" t="str">
        <f t="shared" ref="F770:F833" si="72">_xlfn.XLOOKUP(TRIM(E770), $AA$22:$AA$32,$AB$22:$AB$32, TRIM(E770))</f>
        <v>Royal Challengers Bangalore</v>
      </c>
      <c r="G770" t="s">
        <v>44</v>
      </c>
      <c r="H770" t="str">
        <f t="shared" ref="H770:H833" si="73">_xlfn.XLOOKUP(TRIM(G770), $AA$22:$AA$32,$AB$22:$AB$32, TRIM(G770))</f>
        <v>Mumbai Indians</v>
      </c>
      <c r="I770" t="s">
        <v>205</v>
      </c>
      <c r="J770" t="str">
        <f t="shared" ref="J770:J833" si="74">_xlfn.XLOOKUP(TRIM(I770), $Z$43:$Z$54,$AA$43:$AA$54, TRIM(I770))</f>
        <v>M.Chinnaswamy Stadium</v>
      </c>
      <c r="K770" t="s">
        <v>44</v>
      </c>
      <c r="L770" t="str">
        <f t="shared" ref="L770:L833" si="75">_xlfn.XLOOKUP(TRIM(K770), $AA$22:$AA$32,$AB$22:$AB$32, TRIM(K770))</f>
        <v>Mumbai Indians</v>
      </c>
      <c r="M770" t="s">
        <v>28</v>
      </c>
      <c r="N770" t="s">
        <v>22</v>
      </c>
      <c r="O770" t="s">
        <v>44</v>
      </c>
      <c r="P770" t="str">
        <f t="shared" ref="P770:P833" si="76">_xlfn.XLOOKUP(TRIM(O770), $Z$22:$Z$32,$AA$22:$AA$32, TRIM(O770))</f>
        <v>Mumbai Indians</v>
      </c>
      <c r="Q770" t="str">
        <f>IF(Table1[[#This Row],[TossWinner]]=Table1[[#This Row],[WinningTeam]],"Yes","No")</f>
        <v>Yes</v>
      </c>
      <c r="R770" t="s">
        <v>23</v>
      </c>
      <c r="S770">
        <v>9</v>
      </c>
      <c r="T770" t="str">
        <f t="shared" si="71"/>
        <v>Won By 9 Wickets</v>
      </c>
      <c r="U770" t="s">
        <v>24</v>
      </c>
      <c r="V770" t="s">
        <v>282</v>
      </c>
      <c r="W770">
        <f>IF(Table1[[#This Row],[WonBy]]="Wickets",Table1[[#This Row],[Margin]],0)</f>
        <v>9</v>
      </c>
    </row>
    <row r="771" spans="1:23" x14ac:dyDescent="0.25">
      <c r="A771">
        <v>501203</v>
      </c>
      <c r="B771" t="s">
        <v>30</v>
      </c>
      <c r="C771" s="1">
        <v>40644</v>
      </c>
      <c r="D771">
        <v>2011</v>
      </c>
      <c r="E771" t="s">
        <v>51</v>
      </c>
      <c r="F771" t="str">
        <f t="shared" si="72"/>
        <v>Kolkata Knight Riders</v>
      </c>
      <c r="G771" t="s">
        <v>292</v>
      </c>
      <c r="H771" t="str">
        <f t="shared" si="73"/>
        <v>Delhi Capitals</v>
      </c>
      <c r="I771" t="s">
        <v>174</v>
      </c>
      <c r="J771" t="str">
        <f t="shared" si="74"/>
        <v>Eden Gardens, Kolkata</v>
      </c>
      <c r="K771" t="s">
        <v>51</v>
      </c>
      <c r="L771" t="str">
        <f t="shared" si="75"/>
        <v>Kolkata Knight Riders</v>
      </c>
      <c r="M771" t="s">
        <v>21</v>
      </c>
      <c r="N771" t="s">
        <v>22</v>
      </c>
      <c r="O771" t="s">
        <v>51</v>
      </c>
      <c r="P771" t="str">
        <f t="shared" si="76"/>
        <v>Kolkata Knight Riders</v>
      </c>
      <c r="Q771" t="str">
        <f>IF(Table1[[#This Row],[TossWinner]]=Table1[[#This Row],[WinningTeam]],"Yes","No")</f>
        <v>Yes</v>
      </c>
      <c r="R771" t="s">
        <v>34</v>
      </c>
      <c r="S771">
        <v>9</v>
      </c>
      <c r="T771" t="str">
        <f t="shared" ref="T771:T834" si="77">CONCATENATE("Won By"," ",S771," ",R771)</f>
        <v>Won By 9 Runs</v>
      </c>
      <c r="U771" t="s">
        <v>24</v>
      </c>
      <c r="V771" t="s">
        <v>270</v>
      </c>
      <c r="W771">
        <f>IF(Table1[[#This Row],[WonBy]]="Wickets",Table1[[#This Row],[Margin]],0)</f>
        <v>0</v>
      </c>
    </row>
    <row r="772" spans="1:23" x14ac:dyDescent="0.25">
      <c r="A772">
        <v>501202</v>
      </c>
      <c r="B772" t="s">
        <v>38</v>
      </c>
      <c r="C772" s="1">
        <v>40643</v>
      </c>
      <c r="D772">
        <v>2011</v>
      </c>
      <c r="E772" t="s">
        <v>272</v>
      </c>
      <c r="F772" t="str">
        <f t="shared" si="72"/>
        <v>Rising Pune Supergiants</v>
      </c>
      <c r="G772" t="s">
        <v>147</v>
      </c>
      <c r="H772" t="str">
        <f t="shared" si="73"/>
        <v>Punjab Kings</v>
      </c>
      <c r="I772" t="s">
        <v>311</v>
      </c>
      <c r="J772" t="str">
        <f t="shared" si="74"/>
        <v>Dr DY Patil Sports Academy, Mumbai</v>
      </c>
      <c r="K772" t="s">
        <v>147</v>
      </c>
      <c r="L772" t="str">
        <f t="shared" si="75"/>
        <v>Punjab Kings</v>
      </c>
      <c r="M772" t="s">
        <v>21</v>
      </c>
      <c r="N772" t="s">
        <v>22</v>
      </c>
      <c r="O772" t="s">
        <v>272</v>
      </c>
      <c r="P772" t="str">
        <f t="shared" si="76"/>
        <v>Pune Warriors</v>
      </c>
      <c r="Q772" t="str">
        <f>IF(Table1[[#This Row],[TossWinner]]=Table1[[#This Row],[WinningTeam]],"Yes","No")</f>
        <v>No</v>
      </c>
      <c r="R772" t="s">
        <v>23</v>
      </c>
      <c r="S772">
        <v>7</v>
      </c>
      <c r="T772" t="str">
        <f t="shared" si="77"/>
        <v>Won By 7 Wickets</v>
      </c>
      <c r="U772" t="s">
        <v>24</v>
      </c>
      <c r="V772" t="s">
        <v>330</v>
      </c>
      <c r="W772">
        <f>IF(Table1[[#This Row],[WonBy]]="Wickets",Table1[[#This Row],[Margin]],0)</f>
        <v>7</v>
      </c>
    </row>
    <row r="773" spans="1:23" x14ac:dyDescent="0.25">
      <c r="A773">
        <v>501201</v>
      </c>
      <c r="B773" t="s">
        <v>127</v>
      </c>
      <c r="C773" s="1">
        <v>40643</v>
      </c>
      <c r="D773">
        <v>2011</v>
      </c>
      <c r="E773" t="s">
        <v>191</v>
      </c>
      <c r="F773" t="str">
        <f t="shared" si="72"/>
        <v>Delhi Capitals</v>
      </c>
      <c r="G773" t="s">
        <v>44</v>
      </c>
      <c r="H773" t="str">
        <f t="shared" si="73"/>
        <v>Mumbai Indians</v>
      </c>
      <c r="I773" t="s">
        <v>208</v>
      </c>
      <c r="J773" t="str">
        <f t="shared" si="74"/>
        <v>Feroz Shah Kotla</v>
      </c>
      <c r="K773" t="s">
        <v>191</v>
      </c>
      <c r="L773" t="str">
        <f t="shared" si="75"/>
        <v>Delhi Capitals</v>
      </c>
      <c r="M773" t="s">
        <v>21</v>
      </c>
      <c r="N773" t="s">
        <v>22</v>
      </c>
      <c r="O773" t="s">
        <v>44</v>
      </c>
      <c r="P773" t="str">
        <f t="shared" si="76"/>
        <v>Mumbai Indians</v>
      </c>
      <c r="Q773" t="str">
        <f>IF(Table1[[#This Row],[TossWinner]]=Table1[[#This Row],[WinningTeam]],"Yes","No")</f>
        <v>No</v>
      </c>
      <c r="R773" t="s">
        <v>23</v>
      </c>
      <c r="S773">
        <v>8</v>
      </c>
      <c r="T773" t="str">
        <f t="shared" si="77"/>
        <v>Won By 8 Wickets</v>
      </c>
      <c r="U773" t="s">
        <v>24</v>
      </c>
      <c r="V773" t="s">
        <v>181</v>
      </c>
      <c r="W773">
        <f>IF(Table1[[#This Row],[WonBy]]="Wickets",Table1[[#This Row],[Margin]],0)</f>
        <v>8</v>
      </c>
    </row>
    <row r="774" spans="1:23" x14ac:dyDescent="0.25">
      <c r="A774">
        <v>501200</v>
      </c>
      <c r="B774" t="s">
        <v>317</v>
      </c>
      <c r="C774" s="1">
        <v>40642</v>
      </c>
      <c r="D774">
        <v>2011</v>
      </c>
      <c r="E774" t="s">
        <v>312</v>
      </c>
      <c r="F774" t="str">
        <f t="shared" si="72"/>
        <v>Kochi Tuskers Kerala</v>
      </c>
      <c r="G774" t="s">
        <v>27</v>
      </c>
      <c r="H774" t="str">
        <f t="shared" si="73"/>
        <v>Royal Challengers Bangalore</v>
      </c>
      <c r="I774" t="s">
        <v>318</v>
      </c>
      <c r="J774" t="str">
        <f t="shared" si="74"/>
        <v>Nehru Stadium</v>
      </c>
      <c r="K774" t="s">
        <v>312</v>
      </c>
      <c r="L774" t="str">
        <f t="shared" si="75"/>
        <v>Kochi Tuskers Kerala</v>
      </c>
      <c r="M774" t="s">
        <v>21</v>
      </c>
      <c r="N774" t="s">
        <v>22</v>
      </c>
      <c r="O774" t="s">
        <v>27</v>
      </c>
      <c r="P774" t="str">
        <f t="shared" si="76"/>
        <v>Royal Challengers Bangalore</v>
      </c>
      <c r="Q774" t="str">
        <f>IF(Table1[[#This Row],[TossWinner]]=Table1[[#This Row],[WinningTeam]],"Yes","No")</f>
        <v>No</v>
      </c>
      <c r="R774" t="s">
        <v>23</v>
      </c>
      <c r="S774">
        <v>6</v>
      </c>
      <c r="T774" t="str">
        <f t="shared" si="77"/>
        <v>Won By 6 Wickets</v>
      </c>
      <c r="U774" t="s">
        <v>24</v>
      </c>
      <c r="V774" t="s">
        <v>130</v>
      </c>
      <c r="W774">
        <f>IF(Table1[[#This Row],[WonBy]]="Wickets",Table1[[#This Row],[Margin]],0)</f>
        <v>6</v>
      </c>
    </row>
    <row r="775" spans="1:23" x14ac:dyDescent="0.25">
      <c r="A775">
        <v>501199</v>
      </c>
      <c r="B775" t="s">
        <v>158</v>
      </c>
      <c r="C775" s="1">
        <v>40642</v>
      </c>
      <c r="D775">
        <v>2011</v>
      </c>
      <c r="E775" t="s">
        <v>292</v>
      </c>
      <c r="F775" t="str">
        <f t="shared" si="72"/>
        <v>Delhi Capitals</v>
      </c>
      <c r="G775" t="s">
        <v>18</v>
      </c>
      <c r="H775" t="str">
        <f t="shared" si="73"/>
        <v>Rajasthan Royals</v>
      </c>
      <c r="I775" t="s">
        <v>203</v>
      </c>
      <c r="J775" t="str">
        <f t="shared" si="74"/>
        <v>Rajiv Gandhi International Stadium, Uppal</v>
      </c>
      <c r="K775" t="s">
        <v>18</v>
      </c>
      <c r="L775" t="str">
        <f t="shared" si="75"/>
        <v>Rajasthan Royals</v>
      </c>
      <c r="M775" t="s">
        <v>28</v>
      </c>
      <c r="N775" t="s">
        <v>22</v>
      </c>
      <c r="O775" t="s">
        <v>18</v>
      </c>
      <c r="P775" t="str">
        <f t="shared" si="76"/>
        <v>Rajasthan Royals</v>
      </c>
      <c r="Q775" t="str">
        <f>IF(Table1[[#This Row],[TossWinner]]=Table1[[#This Row],[WinningTeam]],"Yes","No")</f>
        <v>Yes</v>
      </c>
      <c r="R775" t="s">
        <v>23</v>
      </c>
      <c r="S775">
        <v>8</v>
      </c>
      <c r="T775" t="str">
        <f t="shared" si="77"/>
        <v>Won By 8 Wickets</v>
      </c>
      <c r="U775" t="s">
        <v>24</v>
      </c>
      <c r="V775" t="s">
        <v>289</v>
      </c>
      <c r="W775">
        <f>IF(Table1[[#This Row],[WonBy]]="Wickets",Table1[[#This Row],[Margin]],0)</f>
        <v>8</v>
      </c>
    </row>
    <row r="776" spans="1:23" x14ac:dyDescent="0.25">
      <c r="A776">
        <v>501198</v>
      </c>
      <c r="B776" t="s">
        <v>132</v>
      </c>
      <c r="C776" s="1">
        <v>40641</v>
      </c>
      <c r="D776">
        <v>2011</v>
      </c>
      <c r="E776" t="s">
        <v>46</v>
      </c>
      <c r="F776" t="str">
        <f t="shared" si="72"/>
        <v>Chennai Super Kings</v>
      </c>
      <c r="G776" t="s">
        <v>51</v>
      </c>
      <c r="H776" t="str">
        <f t="shared" si="73"/>
        <v>Kolkata Knight Riders</v>
      </c>
      <c r="I776" t="s">
        <v>251</v>
      </c>
      <c r="J776" t="str">
        <f t="shared" si="74"/>
        <v>MA Chidambaram Stadium, Chepauk, Chennai</v>
      </c>
      <c r="K776" t="s">
        <v>46</v>
      </c>
      <c r="L776" t="str">
        <f t="shared" si="75"/>
        <v>Chennai Super Kings</v>
      </c>
      <c r="M776" t="s">
        <v>21</v>
      </c>
      <c r="N776" t="s">
        <v>22</v>
      </c>
      <c r="O776" t="s">
        <v>46</v>
      </c>
      <c r="P776" t="str">
        <f t="shared" si="76"/>
        <v>Chennai Super Kings</v>
      </c>
      <c r="Q776" t="str">
        <f>IF(Table1[[#This Row],[TossWinner]]=Table1[[#This Row],[WinningTeam]],"Yes","No")</f>
        <v>Yes</v>
      </c>
      <c r="R776" t="s">
        <v>34</v>
      </c>
      <c r="S776">
        <v>2</v>
      </c>
      <c r="T776" t="str">
        <f t="shared" si="77"/>
        <v>Won By 2 Runs</v>
      </c>
      <c r="U776" t="s">
        <v>24</v>
      </c>
      <c r="V776" t="s">
        <v>331</v>
      </c>
      <c r="W776">
        <f>IF(Table1[[#This Row],[WonBy]]="Wickets",Table1[[#This Row],[Margin]],0)</f>
        <v>0</v>
      </c>
    </row>
    <row r="777" spans="1:23" x14ac:dyDescent="0.25">
      <c r="A777">
        <v>419165</v>
      </c>
      <c r="B777" t="s">
        <v>38</v>
      </c>
      <c r="C777" s="1">
        <v>40293</v>
      </c>
      <c r="D777">
        <v>2010</v>
      </c>
      <c r="E777" t="s">
        <v>46</v>
      </c>
      <c r="F777" t="str">
        <f t="shared" si="72"/>
        <v>Chennai Super Kings</v>
      </c>
      <c r="G777" t="s">
        <v>44</v>
      </c>
      <c r="H777" t="str">
        <f t="shared" si="73"/>
        <v>Mumbai Indians</v>
      </c>
      <c r="I777" t="s">
        <v>311</v>
      </c>
      <c r="J777" t="str">
        <f t="shared" si="74"/>
        <v>Dr DY Patil Sports Academy, Mumbai</v>
      </c>
      <c r="K777" t="s">
        <v>46</v>
      </c>
      <c r="L777" t="str">
        <f t="shared" si="75"/>
        <v>Chennai Super Kings</v>
      </c>
      <c r="M777" t="s">
        <v>21</v>
      </c>
      <c r="N777" t="s">
        <v>22</v>
      </c>
      <c r="O777" t="s">
        <v>46</v>
      </c>
      <c r="P777" t="str">
        <f t="shared" si="76"/>
        <v>Chennai Super Kings</v>
      </c>
      <c r="Q777" t="str">
        <f>IF(Table1[[#This Row],[TossWinner]]=Table1[[#This Row],[WinningTeam]],"Yes","No")</f>
        <v>Yes</v>
      </c>
      <c r="R777" t="s">
        <v>34</v>
      </c>
      <c r="S777">
        <v>22</v>
      </c>
      <c r="T777" t="str">
        <f t="shared" si="77"/>
        <v>Won By 22 Runs</v>
      </c>
      <c r="U777" t="s">
        <v>24</v>
      </c>
      <c r="V777" t="s">
        <v>224</v>
      </c>
      <c r="W777">
        <f>IF(Table1[[#This Row],[WonBy]]="Wickets",Table1[[#This Row],[Margin]],0)</f>
        <v>0</v>
      </c>
    </row>
    <row r="778" spans="1:23" x14ac:dyDescent="0.25">
      <c r="A778">
        <v>419164</v>
      </c>
      <c r="B778" t="s">
        <v>38</v>
      </c>
      <c r="C778" s="1">
        <v>40292</v>
      </c>
      <c r="D778">
        <v>2010</v>
      </c>
      <c r="E778" t="s">
        <v>27</v>
      </c>
      <c r="F778" t="str">
        <f t="shared" si="72"/>
        <v>Royal Challengers Bangalore</v>
      </c>
      <c r="G778" t="s">
        <v>292</v>
      </c>
      <c r="H778" t="str">
        <f t="shared" si="73"/>
        <v>Delhi Capitals</v>
      </c>
      <c r="I778" t="s">
        <v>311</v>
      </c>
      <c r="J778" t="str">
        <f t="shared" si="74"/>
        <v>Dr DY Patil Sports Academy, Mumbai</v>
      </c>
      <c r="K778" t="s">
        <v>292</v>
      </c>
      <c r="L778" t="str">
        <f t="shared" si="75"/>
        <v>Delhi Capitals</v>
      </c>
      <c r="M778" t="s">
        <v>21</v>
      </c>
      <c r="N778" t="s">
        <v>22</v>
      </c>
      <c r="O778" t="s">
        <v>27</v>
      </c>
      <c r="P778" t="str">
        <f t="shared" si="76"/>
        <v>Royal Challengers Bangalore</v>
      </c>
      <c r="Q778" t="str">
        <f>IF(Table1[[#This Row],[TossWinner]]=Table1[[#This Row],[WinningTeam]],"Yes","No")</f>
        <v>No</v>
      </c>
      <c r="R778" t="s">
        <v>23</v>
      </c>
      <c r="S778">
        <v>9</v>
      </c>
      <c r="T778" t="str">
        <f t="shared" si="77"/>
        <v>Won By 9 Wickets</v>
      </c>
      <c r="U778" t="s">
        <v>24</v>
      </c>
      <c r="V778" t="s">
        <v>334</v>
      </c>
      <c r="W778">
        <f>IF(Table1[[#This Row],[WonBy]]="Wickets",Table1[[#This Row],[Margin]],0)</f>
        <v>9</v>
      </c>
    </row>
    <row r="779" spans="1:23" x14ac:dyDescent="0.25">
      <c r="A779">
        <v>419163</v>
      </c>
      <c r="B779" t="s">
        <v>38</v>
      </c>
      <c r="C779" s="1">
        <v>40290</v>
      </c>
      <c r="D779">
        <v>2010</v>
      </c>
      <c r="E779" t="s">
        <v>46</v>
      </c>
      <c r="F779" t="str">
        <f t="shared" si="72"/>
        <v>Chennai Super Kings</v>
      </c>
      <c r="G779" t="s">
        <v>292</v>
      </c>
      <c r="H779" t="str">
        <f t="shared" si="73"/>
        <v>Delhi Capitals</v>
      </c>
      <c r="I779" t="s">
        <v>311</v>
      </c>
      <c r="J779" t="str">
        <f t="shared" si="74"/>
        <v>Dr DY Patil Sports Academy, Mumbai</v>
      </c>
      <c r="K779" t="s">
        <v>46</v>
      </c>
      <c r="L779" t="str">
        <f t="shared" si="75"/>
        <v>Chennai Super Kings</v>
      </c>
      <c r="M779" t="s">
        <v>21</v>
      </c>
      <c r="N779" t="s">
        <v>22</v>
      </c>
      <c r="O779" t="s">
        <v>46</v>
      </c>
      <c r="P779" t="str">
        <f t="shared" si="76"/>
        <v>Chennai Super Kings</v>
      </c>
      <c r="Q779" t="str">
        <f>IF(Table1[[#This Row],[TossWinner]]=Table1[[#This Row],[WinningTeam]],"Yes","No")</f>
        <v>Yes</v>
      </c>
      <c r="R779" t="s">
        <v>34</v>
      </c>
      <c r="S779">
        <v>38</v>
      </c>
      <c r="T779" t="str">
        <f t="shared" si="77"/>
        <v>Won By 38 Runs</v>
      </c>
      <c r="U779" t="s">
        <v>24</v>
      </c>
      <c r="V779" t="s">
        <v>324</v>
      </c>
      <c r="W779">
        <f>IF(Table1[[#This Row],[WonBy]]="Wickets",Table1[[#This Row],[Margin]],0)</f>
        <v>0</v>
      </c>
    </row>
    <row r="780" spans="1:23" x14ac:dyDescent="0.25">
      <c r="A780">
        <v>419162</v>
      </c>
      <c r="B780" t="s">
        <v>38</v>
      </c>
      <c r="C780" s="1">
        <v>40289</v>
      </c>
      <c r="D780">
        <v>2010</v>
      </c>
      <c r="E780" t="s">
        <v>27</v>
      </c>
      <c r="F780" t="str">
        <f t="shared" si="72"/>
        <v>Royal Challengers Bangalore</v>
      </c>
      <c r="G780" t="s">
        <v>44</v>
      </c>
      <c r="H780" t="str">
        <f t="shared" si="73"/>
        <v>Mumbai Indians</v>
      </c>
      <c r="I780" t="s">
        <v>311</v>
      </c>
      <c r="J780" t="str">
        <f t="shared" si="74"/>
        <v>Dr DY Patil Sports Academy, Mumbai</v>
      </c>
      <c r="K780" t="s">
        <v>44</v>
      </c>
      <c r="L780" t="str">
        <f t="shared" si="75"/>
        <v>Mumbai Indians</v>
      </c>
      <c r="M780" t="s">
        <v>21</v>
      </c>
      <c r="N780" t="s">
        <v>22</v>
      </c>
      <c r="O780" t="s">
        <v>44</v>
      </c>
      <c r="P780" t="str">
        <f t="shared" si="76"/>
        <v>Mumbai Indians</v>
      </c>
      <c r="Q780" t="str">
        <f>IF(Table1[[#This Row],[TossWinner]]=Table1[[#This Row],[WinningTeam]],"Yes","No")</f>
        <v>Yes</v>
      </c>
      <c r="R780" t="s">
        <v>34</v>
      </c>
      <c r="S780">
        <v>35</v>
      </c>
      <c r="T780" t="str">
        <f t="shared" si="77"/>
        <v>Won By 35 Runs</v>
      </c>
      <c r="U780" t="s">
        <v>24</v>
      </c>
      <c r="V780" t="s">
        <v>118</v>
      </c>
      <c r="W780">
        <f>IF(Table1[[#This Row],[WonBy]]="Wickets",Table1[[#This Row],[Margin]],0)</f>
        <v>0</v>
      </c>
    </row>
    <row r="781" spans="1:23" x14ac:dyDescent="0.25">
      <c r="A781">
        <v>419161</v>
      </c>
      <c r="B781" t="s">
        <v>30</v>
      </c>
      <c r="C781" s="1">
        <v>40287</v>
      </c>
      <c r="D781">
        <v>2010</v>
      </c>
      <c r="E781" t="s">
        <v>51</v>
      </c>
      <c r="F781" t="str">
        <f t="shared" si="72"/>
        <v>Kolkata Knight Riders</v>
      </c>
      <c r="G781" t="s">
        <v>44</v>
      </c>
      <c r="H781" t="str">
        <f t="shared" si="73"/>
        <v>Mumbai Indians</v>
      </c>
      <c r="I781" t="s">
        <v>174</v>
      </c>
      <c r="J781" t="str">
        <f t="shared" si="74"/>
        <v>Eden Gardens, Kolkata</v>
      </c>
      <c r="K781" t="s">
        <v>44</v>
      </c>
      <c r="L781" t="str">
        <f t="shared" si="75"/>
        <v>Mumbai Indians</v>
      </c>
      <c r="M781" t="s">
        <v>21</v>
      </c>
      <c r="N781" t="s">
        <v>22</v>
      </c>
      <c r="O781" t="s">
        <v>51</v>
      </c>
      <c r="P781" t="str">
        <f t="shared" si="76"/>
        <v>Kolkata Knight Riders</v>
      </c>
      <c r="Q781" t="str">
        <f>IF(Table1[[#This Row],[TossWinner]]=Table1[[#This Row],[WinningTeam]],"Yes","No")</f>
        <v>No</v>
      </c>
      <c r="R781" t="s">
        <v>23</v>
      </c>
      <c r="S781">
        <v>9</v>
      </c>
      <c r="T781" t="str">
        <f t="shared" si="77"/>
        <v>Won By 9 Wickets</v>
      </c>
      <c r="U781" t="s">
        <v>24</v>
      </c>
      <c r="V781" t="s">
        <v>336</v>
      </c>
      <c r="W781">
        <f>IF(Table1[[#This Row],[WonBy]]="Wickets",Table1[[#This Row],[Margin]],0)</f>
        <v>9</v>
      </c>
    </row>
    <row r="782" spans="1:23" x14ac:dyDescent="0.25">
      <c r="A782">
        <v>419160</v>
      </c>
      <c r="B782" t="s">
        <v>127</v>
      </c>
      <c r="C782" s="1">
        <v>40286</v>
      </c>
      <c r="D782">
        <v>2010</v>
      </c>
      <c r="E782" t="s">
        <v>191</v>
      </c>
      <c r="F782" t="str">
        <f t="shared" si="72"/>
        <v>Delhi Capitals</v>
      </c>
      <c r="G782" t="s">
        <v>292</v>
      </c>
      <c r="H782" t="str">
        <f t="shared" si="73"/>
        <v>Delhi Capitals</v>
      </c>
      <c r="I782" t="s">
        <v>208</v>
      </c>
      <c r="J782" t="str">
        <f t="shared" si="74"/>
        <v>Feroz Shah Kotla</v>
      </c>
      <c r="K782" t="s">
        <v>292</v>
      </c>
      <c r="L782" t="str">
        <f t="shared" si="75"/>
        <v>Delhi Capitals</v>
      </c>
      <c r="M782" t="s">
        <v>21</v>
      </c>
      <c r="N782" t="s">
        <v>22</v>
      </c>
      <c r="O782" t="s">
        <v>292</v>
      </c>
      <c r="P782" t="str">
        <f t="shared" si="76"/>
        <v>Deccan Chargers</v>
      </c>
      <c r="Q782" t="str">
        <f>IF(Table1[[#This Row],[TossWinner]]=Table1[[#This Row],[WinningTeam]],"Yes","No")</f>
        <v>Yes</v>
      </c>
      <c r="R782" t="s">
        <v>34</v>
      </c>
      <c r="S782">
        <v>11</v>
      </c>
      <c r="T782" t="str">
        <f t="shared" si="77"/>
        <v>Won By 11 Runs</v>
      </c>
      <c r="U782" t="s">
        <v>24</v>
      </c>
      <c r="V782" t="s">
        <v>337</v>
      </c>
      <c r="W782">
        <f>IF(Table1[[#This Row],[WonBy]]="Wickets",Table1[[#This Row],[Margin]],0)</f>
        <v>0</v>
      </c>
    </row>
    <row r="783" spans="1:23" x14ac:dyDescent="0.25">
      <c r="A783">
        <v>419159</v>
      </c>
      <c r="B783" t="s">
        <v>275</v>
      </c>
      <c r="C783" s="1">
        <v>40286</v>
      </c>
      <c r="D783">
        <v>2010</v>
      </c>
      <c r="E783" t="s">
        <v>147</v>
      </c>
      <c r="F783" t="str">
        <f t="shared" si="72"/>
        <v>Punjab Kings</v>
      </c>
      <c r="G783" t="s">
        <v>46</v>
      </c>
      <c r="H783" t="str">
        <f t="shared" si="73"/>
        <v>Chennai Super Kings</v>
      </c>
      <c r="I783" t="s">
        <v>276</v>
      </c>
      <c r="J783" t="str">
        <f t="shared" si="74"/>
        <v>Himachal Pradesh Cricket Association Stadium</v>
      </c>
      <c r="K783" t="s">
        <v>46</v>
      </c>
      <c r="L783" t="str">
        <f t="shared" si="75"/>
        <v>Chennai Super Kings</v>
      </c>
      <c r="M783" t="s">
        <v>28</v>
      </c>
      <c r="N783" t="s">
        <v>22</v>
      </c>
      <c r="O783" t="s">
        <v>46</v>
      </c>
      <c r="P783" t="str">
        <f t="shared" si="76"/>
        <v>Chennai Super Kings</v>
      </c>
      <c r="Q783" t="str">
        <f>IF(Table1[[#This Row],[TossWinner]]=Table1[[#This Row],[WinningTeam]],"Yes","No")</f>
        <v>Yes</v>
      </c>
      <c r="R783" t="s">
        <v>23</v>
      </c>
      <c r="S783">
        <v>6</v>
      </c>
      <c r="T783" t="str">
        <f t="shared" si="77"/>
        <v>Won By 6 Wickets</v>
      </c>
      <c r="U783" t="s">
        <v>24</v>
      </c>
      <c r="V783" t="s">
        <v>172</v>
      </c>
      <c r="W783">
        <f>IF(Table1[[#This Row],[WonBy]]="Wickets",Table1[[#This Row],[Margin]],0)</f>
        <v>6</v>
      </c>
    </row>
    <row r="784" spans="1:23" x14ac:dyDescent="0.25">
      <c r="A784">
        <v>419158</v>
      </c>
      <c r="B784" t="s">
        <v>30</v>
      </c>
      <c r="C784" s="1">
        <v>40285</v>
      </c>
      <c r="D784">
        <v>2010</v>
      </c>
      <c r="E784" t="s">
        <v>51</v>
      </c>
      <c r="F784" t="str">
        <f t="shared" si="72"/>
        <v>Kolkata Knight Riders</v>
      </c>
      <c r="G784" t="s">
        <v>18</v>
      </c>
      <c r="H784" t="str">
        <f t="shared" si="73"/>
        <v>Rajasthan Royals</v>
      </c>
      <c r="I784" t="s">
        <v>174</v>
      </c>
      <c r="J784" t="str">
        <f t="shared" si="74"/>
        <v>Eden Gardens, Kolkata</v>
      </c>
      <c r="K784" t="s">
        <v>18</v>
      </c>
      <c r="L784" t="str">
        <f t="shared" si="75"/>
        <v>Rajasthan Royals</v>
      </c>
      <c r="M784" t="s">
        <v>21</v>
      </c>
      <c r="N784" t="s">
        <v>22</v>
      </c>
      <c r="O784" t="s">
        <v>51</v>
      </c>
      <c r="P784" t="str">
        <f t="shared" si="76"/>
        <v>Kolkata Knight Riders</v>
      </c>
      <c r="Q784" t="str">
        <f>IF(Table1[[#This Row],[TossWinner]]=Table1[[#This Row],[WinningTeam]],"Yes","No")</f>
        <v>No</v>
      </c>
      <c r="R784" t="s">
        <v>23</v>
      </c>
      <c r="S784">
        <v>8</v>
      </c>
      <c r="T784" t="str">
        <f t="shared" si="77"/>
        <v>Won By 8 Wickets</v>
      </c>
      <c r="U784" t="s">
        <v>24</v>
      </c>
      <c r="V784" t="s">
        <v>140</v>
      </c>
      <c r="W784">
        <f>IF(Table1[[#This Row],[WonBy]]="Wickets",Table1[[#This Row],[Margin]],0)</f>
        <v>8</v>
      </c>
    </row>
    <row r="785" spans="1:23" x14ac:dyDescent="0.25">
      <c r="A785">
        <v>419157</v>
      </c>
      <c r="B785" t="s">
        <v>204</v>
      </c>
      <c r="C785" s="1">
        <v>40285</v>
      </c>
      <c r="D785">
        <v>2010</v>
      </c>
      <c r="E785" t="s">
        <v>27</v>
      </c>
      <c r="F785" t="str">
        <f t="shared" si="72"/>
        <v>Royal Challengers Bangalore</v>
      </c>
      <c r="G785" t="s">
        <v>44</v>
      </c>
      <c r="H785" t="str">
        <f t="shared" si="73"/>
        <v>Mumbai Indians</v>
      </c>
      <c r="I785" t="s">
        <v>205</v>
      </c>
      <c r="J785" t="str">
        <f t="shared" si="74"/>
        <v>M.Chinnaswamy Stadium</v>
      </c>
      <c r="K785" t="s">
        <v>27</v>
      </c>
      <c r="L785" t="str">
        <f t="shared" si="75"/>
        <v>Royal Challengers Bangalore</v>
      </c>
      <c r="M785" t="s">
        <v>28</v>
      </c>
      <c r="N785" t="s">
        <v>22</v>
      </c>
      <c r="O785" t="s">
        <v>44</v>
      </c>
      <c r="P785" t="str">
        <f t="shared" si="76"/>
        <v>Mumbai Indians</v>
      </c>
      <c r="Q785" t="str">
        <f>IF(Table1[[#This Row],[TossWinner]]=Table1[[#This Row],[WinningTeam]],"Yes","No")</f>
        <v>No</v>
      </c>
      <c r="R785" t="s">
        <v>34</v>
      </c>
      <c r="S785">
        <v>57</v>
      </c>
      <c r="T785" t="str">
        <f t="shared" si="77"/>
        <v>Won By 57 Runs</v>
      </c>
      <c r="U785" t="s">
        <v>24</v>
      </c>
      <c r="V785" t="s">
        <v>338</v>
      </c>
      <c r="W785">
        <f>IF(Table1[[#This Row],[WonBy]]="Wickets",Table1[[#This Row],[Margin]],0)</f>
        <v>0</v>
      </c>
    </row>
    <row r="786" spans="1:23" x14ac:dyDescent="0.25">
      <c r="A786">
        <v>419156</v>
      </c>
      <c r="B786" t="s">
        <v>275</v>
      </c>
      <c r="C786" s="1">
        <v>40284</v>
      </c>
      <c r="D786">
        <v>2010</v>
      </c>
      <c r="E786" t="s">
        <v>147</v>
      </c>
      <c r="F786" t="str">
        <f t="shared" si="72"/>
        <v>Punjab Kings</v>
      </c>
      <c r="G786" t="s">
        <v>292</v>
      </c>
      <c r="H786" t="str">
        <f t="shared" si="73"/>
        <v>Delhi Capitals</v>
      </c>
      <c r="I786" t="s">
        <v>276</v>
      </c>
      <c r="J786" t="str">
        <f t="shared" si="74"/>
        <v>Himachal Pradesh Cricket Association Stadium</v>
      </c>
      <c r="K786" t="s">
        <v>292</v>
      </c>
      <c r="L786" t="str">
        <f t="shared" si="75"/>
        <v>Delhi Capitals</v>
      </c>
      <c r="M786" t="s">
        <v>28</v>
      </c>
      <c r="N786" t="s">
        <v>22</v>
      </c>
      <c r="O786" t="s">
        <v>292</v>
      </c>
      <c r="P786" t="str">
        <f t="shared" si="76"/>
        <v>Deccan Chargers</v>
      </c>
      <c r="Q786" t="str">
        <f>IF(Table1[[#This Row],[TossWinner]]=Table1[[#This Row],[WinningTeam]],"Yes","No")</f>
        <v>Yes</v>
      </c>
      <c r="R786" t="s">
        <v>23</v>
      </c>
      <c r="S786">
        <v>5</v>
      </c>
      <c r="T786" t="str">
        <f t="shared" si="77"/>
        <v>Won By 5 Wickets</v>
      </c>
      <c r="U786" t="s">
        <v>24</v>
      </c>
      <c r="V786" t="s">
        <v>156</v>
      </c>
      <c r="W786">
        <f>IF(Table1[[#This Row],[WonBy]]="Wickets",Table1[[#This Row],[Margin]],0)</f>
        <v>5</v>
      </c>
    </row>
    <row r="787" spans="1:23" x14ac:dyDescent="0.25">
      <c r="A787">
        <v>419155</v>
      </c>
      <c r="B787" t="s">
        <v>132</v>
      </c>
      <c r="C787" s="1">
        <v>40283</v>
      </c>
      <c r="D787">
        <v>2010</v>
      </c>
      <c r="E787" t="s">
        <v>46</v>
      </c>
      <c r="F787" t="str">
        <f t="shared" si="72"/>
        <v>Chennai Super Kings</v>
      </c>
      <c r="G787" t="s">
        <v>191</v>
      </c>
      <c r="H787" t="str">
        <f t="shared" si="73"/>
        <v>Delhi Capitals</v>
      </c>
      <c r="I787" t="s">
        <v>251</v>
      </c>
      <c r="J787" t="str">
        <f t="shared" si="74"/>
        <v>MA Chidambaram Stadium, Chepauk, Chennai</v>
      </c>
      <c r="K787" t="s">
        <v>46</v>
      </c>
      <c r="L787" t="str">
        <f t="shared" si="75"/>
        <v>Chennai Super Kings</v>
      </c>
      <c r="M787" t="s">
        <v>21</v>
      </c>
      <c r="N787" t="s">
        <v>22</v>
      </c>
      <c r="O787" t="s">
        <v>191</v>
      </c>
      <c r="P787" t="str">
        <f t="shared" si="76"/>
        <v>Delhi Daredevils</v>
      </c>
      <c r="Q787" t="str">
        <f>IF(Table1[[#This Row],[TossWinner]]=Table1[[#This Row],[WinningTeam]],"Yes","No")</f>
        <v>No</v>
      </c>
      <c r="R787" t="s">
        <v>23</v>
      </c>
      <c r="S787">
        <v>6</v>
      </c>
      <c r="T787" t="str">
        <f t="shared" si="77"/>
        <v>Won By 6 Wickets</v>
      </c>
      <c r="U787" t="s">
        <v>24</v>
      </c>
      <c r="V787" t="s">
        <v>219</v>
      </c>
      <c r="W787">
        <f>IF(Table1[[#This Row],[WonBy]]="Wickets",Table1[[#This Row],[Margin]],0)</f>
        <v>6</v>
      </c>
    </row>
    <row r="788" spans="1:23" x14ac:dyDescent="0.25">
      <c r="A788">
        <v>419154</v>
      </c>
      <c r="B788" t="s">
        <v>175</v>
      </c>
      <c r="C788" s="1">
        <v>40282</v>
      </c>
      <c r="D788">
        <v>2010</v>
      </c>
      <c r="E788" t="s">
        <v>18</v>
      </c>
      <c r="F788" t="str">
        <f t="shared" si="72"/>
        <v>Rajasthan Royals</v>
      </c>
      <c r="G788" t="s">
        <v>27</v>
      </c>
      <c r="H788" t="str">
        <f t="shared" si="73"/>
        <v>Royal Challengers Bangalore</v>
      </c>
      <c r="I788" t="s">
        <v>176</v>
      </c>
      <c r="J788" t="str">
        <f t="shared" si="74"/>
        <v>Sawai Mansingh Stadium</v>
      </c>
      <c r="K788" t="s">
        <v>18</v>
      </c>
      <c r="L788" t="str">
        <f t="shared" si="75"/>
        <v>Rajasthan Royals</v>
      </c>
      <c r="M788" t="s">
        <v>21</v>
      </c>
      <c r="N788" t="s">
        <v>22</v>
      </c>
      <c r="O788" t="s">
        <v>27</v>
      </c>
      <c r="P788" t="str">
        <f t="shared" si="76"/>
        <v>Royal Challengers Bangalore</v>
      </c>
      <c r="Q788" t="str">
        <f>IF(Table1[[#This Row],[TossWinner]]=Table1[[#This Row],[WinningTeam]],"Yes","No")</f>
        <v>No</v>
      </c>
      <c r="R788" t="s">
        <v>23</v>
      </c>
      <c r="S788">
        <v>5</v>
      </c>
      <c r="T788" t="str">
        <f t="shared" si="77"/>
        <v>Won By 5 Wickets</v>
      </c>
      <c r="U788" t="s">
        <v>24</v>
      </c>
      <c r="V788" t="s">
        <v>302</v>
      </c>
      <c r="W788">
        <f>IF(Table1[[#This Row],[WonBy]]="Wickets",Table1[[#This Row],[Margin]],0)</f>
        <v>5</v>
      </c>
    </row>
    <row r="789" spans="1:23" x14ac:dyDescent="0.25">
      <c r="A789">
        <v>419153</v>
      </c>
      <c r="B789" t="s">
        <v>132</v>
      </c>
      <c r="C789" s="1">
        <v>40281</v>
      </c>
      <c r="D789">
        <v>2010</v>
      </c>
      <c r="E789" t="s">
        <v>46</v>
      </c>
      <c r="F789" t="str">
        <f t="shared" si="72"/>
        <v>Chennai Super Kings</v>
      </c>
      <c r="G789" t="s">
        <v>51</v>
      </c>
      <c r="H789" t="str">
        <f t="shared" si="73"/>
        <v>Kolkata Knight Riders</v>
      </c>
      <c r="I789" t="s">
        <v>251</v>
      </c>
      <c r="J789" t="str">
        <f t="shared" si="74"/>
        <v>MA Chidambaram Stadium, Chepauk, Chennai</v>
      </c>
      <c r="K789" t="s">
        <v>51</v>
      </c>
      <c r="L789" t="str">
        <f t="shared" si="75"/>
        <v>Kolkata Knight Riders</v>
      </c>
      <c r="M789" t="s">
        <v>21</v>
      </c>
      <c r="N789" t="s">
        <v>22</v>
      </c>
      <c r="O789" t="s">
        <v>46</v>
      </c>
      <c r="P789" t="str">
        <f t="shared" si="76"/>
        <v>Chennai Super Kings</v>
      </c>
      <c r="Q789" t="str">
        <f>IF(Table1[[#This Row],[TossWinner]]=Table1[[#This Row],[WinningTeam]],"Yes","No")</f>
        <v>No</v>
      </c>
      <c r="R789" t="s">
        <v>23</v>
      </c>
      <c r="S789">
        <v>9</v>
      </c>
      <c r="T789" t="str">
        <f t="shared" si="77"/>
        <v>Won By 9 Wickets</v>
      </c>
      <c r="U789" t="s">
        <v>24</v>
      </c>
      <c r="V789" t="s">
        <v>48</v>
      </c>
      <c r="W789">
        <f>IF(Table1[[#This Row],[WonBy]]="Wickets",Table1[[#This Row],[Margin]],0)</f>
        <v>9</v>
      </c>
    </row>
    <row r="790" spans="1:23" x14ac:dyDescent="0.25">
      <c r="A790">
        <v>419152</v>
      </c>
      <c r="B790" t="s">
        <v>38</v>
      </c>
      <c r="C790" s="1">
        <v>40281</v>
      </c>
      <c r="D790">
        <v>2010</v>
      </c>
      <c r="E790" t="s">
        <v>44</v>
      </c>
      <c r="F790" t="str">
        <f t="shared" si="72"/>
        <v>Mumbai Indians</v>
      </c>
      <c r="G790" t="s">
        <v>191</v>
      </c>
      <c r="H790" t="str">
        <f t="shared" si="73"/>
        <v>Delhi Capitals</v>
      </c>
      <c r="I790" t="s">
        <v>247</v>
      </c>
      <c r="J790" t="str">
        <f t="shared" si="74"/>
        <v>Brabourne Stadium, Mumbai</v>
      </c>
      <c r="K790" t="s">
        <v>44</v>
      </c>
      <c r="L790" t="str">
        <f t="shared" si="75"/>
        <v>Mumbai Indians</v>
      </c>
      <c r="M790" t="s">
        <v>21</v>
      </c>
      <c r="N790" t="s">
        <v>22</v>
      </c>
      <c r="O790" t="s">
        <v>44</v>
      </c>
      <c r="P790" t="str">
        <f t="shared" si="76"/>
        <v>Mumbai Indians</v>
      </c>
      <c r="Q790" t="str">
        <f>IF(Table1[[#This Row],[TossWinner]]=Table1[[#This Row],[WinningTeam]],"Yes","No")</f>
        <v>Yes</v>
      </c>
      <c r="R790" t="s">
        <v>34</v>
      </c>
      <c r="S790">
        <v>39</v>
      </c>
      <c r="T790" t="str">
        <f t="shared" si="77"/>
        <v>Won By 39 Runs</v>
      </c>
      <c r="U790" t="s">
        <v>24</v>
      </c>
      <c r="V790" t="s">
        <v>118</v>
      </c>
      <c r="W790">
        <f>IF(Table1[[#This Row],[WonBy]]="Wickets",Table1[[#This Row],[Margin]],0)</f>
        <v>0</v>
      </c>
    </row>
    <row r="791" spans="1:23" x14ac:dyDescent="0.25">
      <c r="A791">
        <v>419151</v>
      </c>
      <c r="B791" t="s">
        <v>339</v>
      </c>
      <c r="C791" s="1">
        <v>40280</v>
      </c>
      <c r="D791">
        <v>2010</v>
      </c>
      <c r="E791" t="s">
        <v>292</v>
      </c>
      <c r="F791" t="str">
        <f t="shared" si="72"/>
        <v>Delhi Capitals</v>
      </c>
      <c r="G791" t="s">
        <v>27</v>
      </c>
      <c r="H791" t="str">
        <f t="shared" si="73"/>
        <v>Royal Challengers Bangalore</v>
      </c>
      <c r="I791" t="s">
        <v>340</v>
      </c>
      <c r="J791" t="str">
        <f t="shared" si="74"/>
        <v>Vidarbha Cricket Association Stadium, Jamtha</v>
      </c>
      <c r="K791" t="s">
        <v>27</v>
      </c>
      <c r="L791" t="str">
        <f t="shared" si="75"/>
        <v>Royal Challengers Bangalore</v>
      </c>
      <c r="M791" t="s">
        <v>28</v>
      </c>
      <c r="N791" t="s">
        <v>22</v>
      </c>
      <c r="O791" t="s">
        <v>292</v>
      </c>
      <c r="P791" t="str">
        <f t="shared" si="76"/>
        <v>Deccan Chargers</v>
      </c>
      <c r="Q791" t="str">
        <f>IF(Table1[[#This Row],[TossWinner]]=Table1[[#This Row],[WinningTeam]],"Yes","No")</f>
        <v>No</v>
      </c>
      <c r="R791" t="s">
        <v>34</v>
      </c>
      <c r="S791">
        <v>13</v>
      </c>
      <c r="T791" t="str">
        <f t="shared" si="77"/>
        <v>Won By 13 Runs</v>
      </c>
      <c r="U791" t="s">
        <v>24</v>
      </c>
      <c r="V791" t="s">
        <v>285</v>
      </c>
      <c r="W791">
        <f>IF(Table1[[#This Row],[WonBy]]="Wickets",Table1[[#This Row],[Margin]],0)</f>
        <v>0</v>
      </c>
    </row>
    <row r="792" spans="1:23" x14ac:dyDescent="0.25">
      <c r="A792">
        <v>419150</v>
      </c>
      <c r="B792" t="s">
        <v>175</v>
      </c>
      <c r="C792" s="1">
        <v>40279</v>
      </c>
      <c r="D792">
        <v>2010</v>
      </c>
      <c r="E792" t="s">
        <v>18</v>
      </c>
      <c r="F792" t="str">
        <f t="shared" si="72"/>
        <v>Rajasthan Royals</v>
      </c>
      <c r="G792" t="s">
        <v>44</v>
      </c>
      <c r="H792" t="str">
        <f t="shared" si="73"/>
        <v>Mumbai Indians</v>
      </c>
      <c r="I792" t="s">
        <v>176</v>
      </c>
      <c r="J792" t="str">
        <f t="shared" si="74"/>
        <v>Sawai Mansingh Stadium</v>
      </c>
      <c r="K792" t="s">
        <v>18</v>
      </c>
      <c r="L792" t="str">
        <f t="shared" si="75"/>
        <v>Rajasthan Royals</v>
      </c>
      <c r="M792" t="s">
        <v>28</v>
      </c>
      <c r="N792" t="s">
        <v>22</v>
      </c>
      <c r="O792" t="s">
        <v>44</v>
      </c>
      <c r="P792" t="str">
        <f t="shared" si="76"/>
        <v>Mumbai Indians</v>
      </c>
      <c r="Q792" t="str">
        <f>IF(Table1[[#This Row],[TossWinner]]=Table1[[#This Row],[WinningTeam]],"Yes","No")</f>
        <v>No</v>
      </c>
      <c r="R792" t="s">
        <v>34</v>
      </c>
      <c r="S792">
        <v>37</v>
      </c>
      <c r="T792" t="str">
        <f t="shared" si="77"/>
        <v>Won By 37 Runs</v>
      </c>
      <c r="U792" t="s">
        <v>24</v>
      </c>
      <c r="V792" t="s">
        <v>282</v>
      </c>
      <c r="W792">
        <f>IF(Table1[[#This Row],[WonBy]]="Wickets",Table1[[#This Row],[Margin]],0)</f>
        <v>0</v>
      </c>
    </row>
    <row r="793" spans="1:23" x14ac:dyDescent="0.25">
      <c r="A793">
        <v>419149</v>
      </c>
      <c r="B793" t="s">
        <v>127</v>
      </c>
      <c r="C793" s="1">
        <v>40279</v>
      </c>
      <c r="D793">
        <v>2010</v>
      </c>
      <c r="E793" t="s">
        <v>191</v>
      </c>
      <c r="F793" t="str">
        <f t="shared" si="72"/>
        <v>Delhi Capitals</v>
      </c>
      <c r="G793" t="s">
        <v>147</v>
      </c>
      <c r="H793" t="str">
        <f t="shared" si="73"/>
        <v>Punjab Kings</v>
      </c>
      <c r="I793" t="s">
        <v>208</v>
      </c>
      <c r="J793" t="str">
        <f t="shared" si="74"/>
        <v>Feroz Shah Kotla</v>
      </c>
      <c r="K793" t="s">
        <v>191</v>
      </c>
      <c r="L793" t="str">
        <f t="shared" si="75"/>
        <v>Delhi Capitals</v>
      </c>
      <c r="M793" t="s">
        <v>21</v>
      </c>
      <c r="N793" t="s">
        <v>22</v>
      </c>
      <c r="O793" t="s">
        <v>147</v>
      </c>
      <c r="P793" t="str">
        <f t="shared" si="76"/>
        <v>Kings XI Punjab</v>
      </c>
      <c r="Q793" t="str">
        <f>IF(Table1[[#This Row],[TossWinner]]=Table1[[#This Row],[WinningTeam]],"Yes","No")</f>
        <v>No</v>
      </c>
      <c r="R793" t="s">
        <v>23</v>
      </c>
      <c r="S793">
        <v>7</v>
      </c>
      <c r="T793" t="str">
        <f t="shared" si="77"/>
        <v>Won By 7 Wickets</v>
      </c>
      <c r="U793" t="s">
        <v>24</v>
      </c>
      <c r="V793" t="s">
        <v>252</v>
      </c>
      <c r="W793">
        <f>IF(Table1[[#This Row],[WonBy]]="Wickets",Table1[[#This Row],[Margin]],0)</f>
        <v>7</v>
      </c>
    </row>
    <row r="794" spans="1:23" x14ac:dyDescent="0.25">
      <c r="A794">
        <v>419148</v>
      </c>
      <c r="B794" t="s">
        <v>204</v>
      </c>
      <c r="C794" s="1">
        <v>40278</v>
      </c>
      <c r="D794">
        <v>2010</v>
      </c>
      <c r="E794" t="s">
        <v>27</v>
      </c>
      <c r="F794" t="str">
        <f t="shared" si="72"/>
        <v>Royal Challengers Bangalore</v>
      </c>
      <c r="G794" t="s">
        <v>51</v>
      </c>
      <c r="H794" t="str">
        <f t="shared" si="73"/>
        <v>Kolkata Knight Riders</v>
      </c>
      <c r="I794" t="s">
        <v>205</v>
      </c>
      <c r="J794" t="str">
        <f t="shared" si="74"/>
        <v>M.Chinnaswamy Stadium</v>
      </c>
      <c r="K794" t="s">
        <v>27</v>
      </c>
      <c r="L794" t="str">
        <f t="shared" si="75"/>
        <v>Royal Challengers Bangalore</v>
      </c>
      <c r="M794" t="s">
        <v>28</v>
      </c>
      <c r="N794" t="s">
        <v>22</v>
      </c>
      <c r="O794" t="s">
        <v>27</v>
      </c>
      <c r="P794" t="str">
        <f t="shared" si="76"/>
        <v>Royal Challengers Bangalore</v>
      </c>
      <c r="Q794" t="str">
        <f>IF(Table1[[#This Row],[TossWinner]]=Table1[[#This Row],[WinningTeam]],"Yes","No")</f>
        <v>Yes</v>
      </c>
      <c r="R794" t="s">
        <v>23</v>
      </c>
      <c r="S794">
        <v>7</v>
      </c>
      <c r="T794" t="str">
        <f t="shared" si="77"/>
        <v>Won By 7 Wickets</v>
      </c>
      <c r="U794" t="s">
        <v>24</v>
      </c>
      <c r="V794" t="s">
        <v>286</v>
      </c>
      <c r="W794">
        <f>IF(Table1[[#This Row],[WonBy]]="Wickets",Table1[[#This Row],[Margin]],0)</f>
        <v>7</v>
      </c>
    </row>
    <row r="795" spans="1:23" x14ac:dyDescent="0.25">
      <c r="A795">
        <v>419147</v>
      </c>
      <c r="B795" t="s">
        <v>339</v>
      </c>
      <c r="C795" s="1">
        <v>40278</v>
      </c>
      <c r="D795">
        <v>2010</v>
      </c>
      <c r="E795" t="s">
        <v>292</v>
      </c>
      <c r="F795" t="str">
        <f t="shared" si="72"/>
        <v>Delhi Capitals</v>
      </c>
      <c r="G795" t="s">
        <v>46</v>
      </c>
      <c r="H795" t="str">
        <f t="shared" si="73"/>
        <v>Chennai Super Kings</v>
      </c>
      <c r="I795" t="s">
        <v>340</v>
      </c>
      <c r="J795" t="str">
        <f t="shared" si="74"/>
        <v>Vidarbha Cricket Association Stadium, Jamtha</v>
      </c>
      <c r="K795" t="s">
        <v>46</v>
      </c>
      <c r="L795" t="str">
        <f t="shared" si="75"/>
        <v>Chennai Super Kings</v>
      </c>
      <c r="M795" t="s">
        <v>21</v>
      </c>
      <c r="N795" t="s">
        <v>22</v>
      </c>
      <c r="O795" t="s">
        <v>292</v>
      </c>
      <c r="P795" t="str">
        <f t="shared" si="76"/>
        <v>Deccan Chargers</v>
      </c>
      <c r="Q795" t="str">
        <f>IF(Table1[[#This Row],[TossWinner]]=Table1[[#This Row],[WinningTeam]],"Yes","No")</f>
        <v>No</v>
      </c>
      <c r="R795" t="s">
        <v>23</v>
      </c>
      <c r="S795">
        <v>6</v>
      </c>
      <c r="T795" t="str">
        <f t="shared" si="77"/>
        <v>Won By 6 Wickets</v>
      </c>
      <c r="U795" t="s">
        <v>24</v>
      </c>
      <c r="V795" t="s">
        <v>341</v>
      </c>
      <c r="W795">
        <f>IF(Table1[[#This Row],[WonBy]]="Wickets",Table1[[#This Row],[Margin]],0)</f>
        <v>6</v>
      </c>
    </row>
    <row r="796" spans="1:23" x14ac:dyDescent="0.25">
      <c r="A796">
        <v>419146</v>
      </c>
      <c r="B796" t="s">
        <v>165</v>
      </c>
      <c r="C796" s="1">
        <v>40277</v>
      </c>
      <c r="D796">
        <v>2010</v>
      </c>
      <c r="E796" t="s">
        <v>147</v>
      </c>
      <c r="F796" t="str">
        <f t="shared" si="72"/>
        <v>Punjab Kings</v>
      </c>
      <c r="G796" t="s">
        <v>44</v>
      </c>
      <c r="H796" t="str">
        <f t="shared" si="73"/>
        <v>Mumbai Indians</v>
      </c>
      <c r="I796" t="s">
        <v>248</v>
      </c>
      <c r="J796" t="str">
        <f t="shared" si="74"/>
        <v>Punjab Cricket Association IS Bindra Stadium, Mohali</v>
      </c>
      <c r="K796" t="s">
        <v>44</v>
      </c>
      <c r="L796" t="str">
        <f t="shared" si="75"/>
        <v>Mumbai Indians</v>
      </c>
      <c r="M796" t="s">
        <v>21</v>
      </c>
      <c r="N796" t="s">
        <v>22</v>
      </c>
      <c r="O796" t="s">
        <v>147</v>
      </c>
      <c r="P796" t="str">
        <f t="shared" si="76"/>
        <v>Kings XI Punjab</v>
      </c>
      <c r="Q796" t="str">
        <f>IF(Table1[[#This Row],[TossWinner]]=Table1[[#This Row],[WinningTeam]],"Yes","No")</f>
        <v>No</v>
      </c>
      <c r="R796" t="s">
        <v>23</v>
      </c>
      <c r="S796">
        <v>6</v>
      </c>
      <c r="T796" t="str">
        <f t="shared" si="77"/>
        <v>Won By 6 Wickets</v>
      </c>
      <c r="U796" t="s">
        <v>24</v>
      </c>
      <c r="V796" t="s">
        <v>297</v>
      </c>
      <c r="W796">
        <f>IF(Table1[[#This Row],[WonBy]]="Wickets",Table1[[#This Row],[Margin]],0)</f>
        <v>6</v>
      </c>
    </row>
    <row r="797" spans="1:23" x14ac:dyDescent="0.25">
      <c r="A797">
        <v>419145</v>
      </c>
      <c r="B797" t="s">
        <v>204</v>
      </c>
      <c r="C797" s="1">
        <v>40276</v>
      </c>
      <c r="D797">
        <v>2010</v>
      </c>
      <c r="E797" t="s">
        <v>27</v>
      </c>
      <c r="F797" t="str">
        <f t="shared" si="72"/>
        <v>Royal Challengers Bangalore</v>
      </c>
      <c r="G797" t="s">
        <v>292</v>
      </c>
      <c r="H797" t="str">
        <f t="shared" si="73"/>
        <v>Delhi Capitals</v>
      </c>
      <c r="I797" t="s">
        <v>205</v>
      </c>
      <c r="J797" t="str">
        <f t="shared" si="74"/>
        <v>M.Chinnaswamy Stadium</v>
      </c>
      <c r="K797" t="s">
        <v>292</v>
      </c>
      <c r="L797" t="str">
        <f t="shared" si="75"/>
        <v>Delhi Capitals</v>
      </c>
      <c r="M797" t="s">
        <v>28</v>
      </c>
      <c r="N797" t="s">
        <v>22</v>
      </c>
      <c r="O797" t="s">
        <v>292</v>
      </c>
      <c r="P797" t="str">
        <f t="shared" si="76"/>
        <v>Deccan Chargers</v>
      </c>
      <c r="Q797" t="str">
        <f>IF(Table1[[#This Row],[TossWinner]]=Table1[[#This Row],[WinningTeam]],"Yes","No")</f>
        <v>Yes</v>
      </c>
      <c r="R797" t="s">
        <v>23</v>
      </c>
      <c r="S797">
        <v>7</v>
      </c>
      <c r="T797" t="str">
        <f t="shared" si="77"/>
        <v>Won By 7 Wickets</v>
      </c>
      <c r="U797" t="s">
        <v>24</v>
      </c>
      <c r="V797" t="s">
        <v>342</v>
      </c>
      <c r="W797">
        <f>IF(Table1[[#This Row],[WonBy]]="Wickets",Table1[[#This Row],[Margin]],0)</f>
        <v>7</v>
      </c>
    </row>
    <row r="798" spans="1:23" x14ac:dyDescent="0.25">
      <c r="A798">
        <v>419144</v>
      </c>
      <c r="B798" t="s">
        <v>30</v>
      </c>
      <c r="C798" s="1">
        <v>40275</v>
      </c>
      <c r="D798">
        <v>2010</v>
      </c>
      <c r="E798" t="s">
        <v>51</v>
      </c>
      <c r="F798" t="str">
        <f t="shared" si="72"/>
        <v>Kolkata Knight Riders</v>
      </c>
      <c r="G798" t="s">
        <v>191</v>
      </c>
      <c r="H798" t="str">
        <f t="shared" si="73"/>
        <v>Delhi Capitals</v>
      </c>
      <c r="I798" t="s">
        <v>174</v>
      </c>
      <c r="J798" t="str">
        <f t="shared" si="74"/>
        <v>Eden Gardens, Kolkata</v>
      </c>
      <c r="K798" t="s">
        <v>51</v>
      </c>
      <c r="L798" t="str">
        <f t="shared" si="75"/>
        <v>Kolkata Knight Riders</v>
      </c>
      <c r="M798" t="s">
        <v>21</v>
      </c>
      <c r="N798" t="s">
        <v>22</v>
      </c>
      <c r="O798" t="s">
        <v>51</v>
      </c>
      <c r="P798" t="str">
        <f t="shared" si="76"/>
        <v>Kolkata Knight Riders</v>
      </c>
      <c r="Q798" t="str">
        <f>IF(Table1[[#This Row],[TossWinner]]=Table1[[#This Row],[WinningTeam]],"Yes","No")</f>
        <v>Yes</v>
      </c>
      <c r="R798" t="s">
        <v>34</v>
      </c>
      <c r="S798">
        <v>14</v>
      </c>
      <c r="T798" t="str">
        <f t="shared" si="77"/>
        <v>Won By 14 Runs</v>
      </c>
      <c r="U798" t="s">
        <v>24</v>
      </c>
      <c r="V798" t="s">
        <v>300</v>
      </c>
      <c r="W798">
        <f>IF(Table1[[#This Row],[WonBy]]="Wickets",Table1[[#This Row],[Margin]],0)</f>
        <v>0</v>
      </c>
    </row>
    <row r="799" spans="1:23" x14ac:dyDescent="0.25">
      <c r="A799">
        <v>419143</v>
      </c>
      <c r="B799" t="s">
        <v>175</v>
      </c>
      <c r="C799" s="1">
        <v>40275</v>
      </c>
      <c r="D799">
        <v>2010</v>
      </c>
      <c r="E799" t="s">
        <v>18</v>
      </c>
      <c r="F799" t="str">
        <f t="shared" si="72"/>
        <v>Rajasthan Royals</v>
      </c>
      <c r="G799" t="s">
        <v>147</v>
      </c>
      <c r="H799" t="str">
        <f t="shared" si="73"/>
        <v>Punjab Kings</v>
      </c>
      <c r="I799" t="s">
        <v>176</v>
      </c>
      <c r="J799" t="str">
        <f t="shared" si="74"/>
        <v>Sawai Mansingh Stadium</v>
      </c>
      <c r="K799" t="s">
        <v>147</v>
      </c>
      <c r="L799" t="str">
        <f t="shared" si="75"/>
        <v>Punjab Kings</v>
      </c>
      <c r="M799" t="s">
        <v>21</v>
      </c>
      <c r="N799" t="s">
        <v>22</v>
      </c>
      <c r="O799" t="s">
        <v>18</v>
      </c>
      <c r="P799" t="str">
        <f t="shared" si="76"/>
        <v>Rajasthan Royals</v>
      </c>
      <c r="Q799" t="str">
        <f>IF(Table1[[#This Row],[TossWinner]]=Table1[[#This Row],[WinningTeam]],"Yes","No")</f>
        <v>No</v>
      </c>
      <c r="R799" t="s">
        <v>23</v>
      </c>
      <c r="S799">
        <v>9</v>
      </c>
      <c r="T799" t="str">
        <f t="shared" si="77"/>
        <v>Won By 9 Wickets</v>
      </c>
      <c r="U799" t="s">
        <v>24</v>
      </c>
      <c r="V799" t="s">
        <v>343</v>
      </c>
      <c r="W799">
        <f>IF(Table1[[#This Row],[WonBy]]="Wickets",Table1[[#This Row],[Margin]],0)</f>
        <v>9</v>
      </c>
    </row>
    <row r="800" spans="1:23" x14ac:dyDescent="0.25">
      <c r="A800">
        <v>419142</v>
      </c>
      <c r="B800" t="s">
        <v>132</v>
      </c>
      <c r="C800" s="1">
        <v>40274</v>
      </c>
      <c r="D800">
        <v>2010</v>
      </c>
      <c r="E800" t="s">
        <v>46</v>
      </c>
      <c r="F800" t="str">
        <f t="shared" si="72"/>
        <v>Chennai Super Kings</v>
      </c>
      <c r="G800" t="s">
        <v>44</v>
      </c>
      <c r="H800" t="str">
        <f t="shared" si="73"/>
        <v>Mumbai Indians</v>
      </c>
      <c r="I800" t="s">
        <v>251</v>
      </c>
      <c r="J800" t="str">
        <f t="shared" si="74"/>
        <v>MA Chidambaram Stadium, Chepauk, Chennai</v>
      </c>
      <c r="K800" t="s">
        <v>46</v>
      </c>
      <c r="L800" t="str">
        <f t="shared" si="75"/>
        <v>Chennai Super Kings</v>
      </c>
      <c r="M800" t="s">
        <v>21</v>
      </c>
      <c r="N800" t="s">
        <v>22</v>
      </c>
      <c r="O800" t="s">
        <v>46</v>
      </c>
      <c r="P800" t="str">
        <f t="shared" si="76"/>
        <v>Chennai Super Kings</v>
      </c>
      <c r="Q800" t="str">
        <f>IF(Table1[[#This Row],[TossWinner]]=Table1[[#This Row],[WinningTeam]],"Yes","No")</f>
        <v>Yes</v>
      </c>
      <c r="R800" t="s">
        <v>34</v>
      </c>
      <c r="S800">
        <v>24</v>
      </c>
      <c r="T800" t="str">
        <f t="shared" si="77"/>
        <v>Won By 24 Runs</v>
      </c>
      <c r="U800" t="s">
        <v>24</v>
      </c>
      <c r="V800" t="s">
        <v>224</v>
      </c>
      <c r="W800">
        <f>IF(Table1[[#This Row],[WonBy]]="Wickets",Table1[[#This Row],[Margin]],0)</f>
        <v>0</v>
      </c>
    </row>
    <row r="801" spans="1:23" x14ac:dyDescent="0.25">
      <c r="A801">
        <v>419141</v>
      </c>
      <c r="B801" t="s">
        <v>339</v>
      </c>
      <c r="C801" s="1">
        <v>40273</v>
      </c>
      <c r="D801">
        <v>2010</v>
      </c>
      <c r="E801" t="s">
        <v>292</v>
      </c>
      <c r="F801" t="str">
        <f t="shared" si="72"/>
        <v>Delhi Capitals</v>
      </c>
      <c r="G801" t="s">
        <v>18</v>
      </c>
      <c r="H801" t="str">
        <f t="shared" si="73"/>
        <v>Rajasthan Royals</v>
      </c>
      <c r="I801" t="s">
        <v>340</v>
      </c>
      <c r="J801" t="str">
        <f t="shared" si="74"/>
        <v>Vidarbha Cricket Association Stadium, Jamtha</v>
      </c>
      <c r="K801" t="s">
        <v>18</v>
      </c>
      <c r="L801" t="str">
        <f t="shared" si="75"/>
        <v>Rajasthan Royals</v>
      </c>
      <c r="M801" t="s">
        <v>21</v>
      </c>
      <c r="N801" t="s">
        <v>22</v>
      </c>
      <c r="O801" t="s">
        <v>18</v>
      </c>
      <c r="P801" t="str">
        <f t="shared" si="76"/>
        <v>Rajasthan Royals</v>
      </c>
      <c r="Q801" t="str">
        <f>IF(Table1[[#This Row],[TossWinner]]=Table1[[#This Row],[WinningTeam]],"Yes","No")</f>
        <v>Yes</v>
      </c>
      <c r="R801" t="s">
        <v>34</v>
      </c>
      <c r="S801">
        <v>2</v>
      </c>
      <c r="T801" t="str">
        <f t="shared" si="77"/>
        <v>Won By 2 Runs</v>
      </c>
      <c r="U801" t="s">
        <v>24</v>
      </c>
      <c r="V801" t="s">
        <v>325</v>
      </c>
      <c r="W801">
        <f>IF(Table1[[#This Row],[WonBy]]="Wickets",Table1[[#This Row],[Margin]],0)</f>
        <v>0</v>
      </c>
    </row>
    <row r="802" spans="1:23" x14ac:dyDescent="0.25">
      <c r="A802">
        <v>419139</v>
      </c>
      <c r="B802" t="s">
        <v>30</v>
      </c>
      <c r="C802" s="1">
        <v>40272</v>
      </c>
      <c r="D802">
        <v>2010</v>
      </c>
      <c r="E802" t="s">
        <v>51</v>
      </c>
      <c r="F802" t="str">
        <f t="shared" si="72"/>
        <v>Kolkata Knight Riders</v>
      </c>
      <c r="G802" t="s">
        <v>147</v>
      </c>
      <c r="H802" t="str">
        <f t="shared" si="73"/>
        <v>Punjab Kings</v>
      </c>
      <c r="I802" t="s">
        <v>174</v>
      </c>
      <c r="J802" t="str">
        <f t="shared" si="74"/>
        <v>Eden Gardens, Kolkata</v>
      </c>
      <c r="K802" t="s">
        <v>51</v>
      </c>
      <c r="L802" t="str">
        <f t="shared" si="75"/>
        <v>Kolkata Knight Riders</v>
      </c>
      <c r="M802" t="s">
        <v>21</v>
      </c>
      <c r="N802" t="s">
        <v>22</v>
      </c>
      <c r="O802" t="s">
        <v>147</v>
      </c>
      <c r="P802" t="str">
        <f t="shared" si="76"/>
        <v>Kings XI Punjab</v>
      </c>
      <c r="Q802" t="str">
        <f>IF(Table1[[#This Row],[TossWinner]]=Table1[[#This Row],[WinningTeam]],"Yes","No")</f>
        <v>No</v>
      </c>
      <c r="R802" t="s">
        <v>23</v>
      </c>
      <c r="S802">
        <v>8</v>
      </c>
      <c r="T802" t="str">
        <f t="shared" si="77"/>
        <v>Won By 8 Wickets</v>
      </c>
      <c r="U802" t="s">
        <v>24</v>
      </c>
      <c r="V802" t="s">
        <v>326</v>
      </c>
      <c r="W802">
        <f>IF(Table1[[#This Row],[WonBy]]="Wickets",Table1[[#This Row],[Margin]],0)</f>
        <v>8</v>
      </c>
    </row>
    <row r="803" spans="1:23" x14ac:dyDescent="0.25">
      <c r="A803">
        <v>419140</v>
      </c>
      <c r="B803" t="s">
        <v>127</v>
      </c>
      <c r="C803" s="1">
        <v>40272</v>
      </c>
      <c r="D803">
        <v>2010</v>
      </c>
      <c r="E803" t="s">
        <v>191</v>
      </c>
      <c r="F803" t="str">
        <f t="shared" si="72"/>
        <v>Delhi Capitals</v>
      </c>
      <c r="G803" t="s">
        <v>27</v>
      </c>
      <c r="H803" t="str">
        <f t="shared" si="73"/>
        <v>Royal Challengers Bangalore</v>
      </c>
      <c r="I803" t="s">
        <v>208</v>
      </c>
      <c r="J803" t="str">
        <f t="shared" si="74"/>
        <v>Feroz Shah Kotla</v>
      </c>
      <c r="K803" t="s">
        <v>191</v>
      </c>
      <c r="L803" t="str">
        <f t="shared" si="75"/>
        <v>Delhi Capitals</v>
      </c>
      <c r="M803" t="s">
        <v>21</v>
      </c>
      <c r="N803" t="s">
        <v>22</v>
      </c>
      <c r="O803" t="s">
        <v>191</v>
      </c>
      <c r="P803" t="str">
        <f t="shared" si="76"/>
        <v>Delhi Daredevils</v>
      </c>
      <c r="Q803" t="str">
        <f>IF(Table1[[#This Row],[TossWinner]]=Table1[[#This Row],[WinningTeam]],"Yes","No")</f>
        <v>Yes</v>
      </c>
      <c r="R803" t="s">
        <v>34</v>
      </c>
      <c r="S803">
        <v>37</v>
      </c>
      <c r="T803" t="str">
        <f t="shared" si="77"/>
        <v>Won By 37 Runs</v>
      </c>
      <c r="U803" t="s">
        <v>24</v>
      </c>
      <c r="V803" t="s">
        <v>344</v>
      </c>
      <c r="W803">
        <f>IF(Table1[[#This Row],[WonBy]]="Wickets",Table1[[#This Row],[Margin]],0)</f>
        <v>0</v>
      </c>
    </row>
    <row r="804" spans="1:23" x14ac:dyDescent="0.25">
      <c r="A804">
        <v>419138</v>
      </c>
      <c r="B804" t="s">
        <v>38</v>
      </c>
      <c r="C804" s="1">
        <v>40271</v>
      </c>
      <c r="D804">
        <v>2010</v>
      </c>
      <c r="E804" t="s">
        <v>44</v>
      </c>
      <c r="F804" t="str">
        <f t="shared" si="72"/>
        <v>Mumbai Indians</v>
      </c>
      <c r="G804" t="s">
        <v>292</v>
      </c>
      <c r="H804" t="str">
        <f t="shared" si="73"/>
        <v>Delhi Capitals</v>
      </c>
      <c r="I804" t="s">
        <v>247</v>
      </c>
      <c r="J804" t="str">
        <f t="shared" si="74"/>
        <v>Brabourne Stadium, Mumbai</v>
      </c>
      <c r="K804" t="s">
        <v>44</v>
      </c>
      <c r="L804" t="str">
        <f t="shared" si="75"/>
        <v>Mumbai Indians</v>
      </c>
      <c r="M804" t="s">
        <v>21</v>
      </c>
      <c r="N804" t="s">
        <v>22</v>
      </c>
      <c r="O804" t="s">
        <v>44</v>
      </c>
      <c r="P804" t="str">
        <f t="shared" si="76"/>
        <v>Mumbai Indians</v>
      </c>
      <c r="Q804" t="str">
        <f>IF(Table1[[#This Row],[TossWinner]]=Table1[[#This Row],[WinningTeam]],"Yes","No")</f>
        <v>Yes</v>
      </c>
      <c r="R804" t="s">
        <v>34</v>
      </c>
      <c r="S804">
        <v>63</v>
      </c>
      <c r="T804" t="str">
        <f t="shared" si="77"/>
        <v>Won By 63 Runs</v>
      </c>
      <c r="U804" t="s">
        <v>24</v>
      </c>
      <c r="V804" t="s">
        <v>157</v>
      </c>
      <c r="W804">
        <f>IF(Table1[[#This Row],[WonBy]]="Wickets",Table1[[#This Row],[Margin]],0)</f>
        <v>0</v>
      </c>
    </row>
    <row r="805" spans="1:23" x14ac:dyDescent="0.25">
      <c r="A805">
        <v>419137</v>
      </c>
      <c r="B805" t="s">
        <v>132</v>
      </c>
      <c r="C805" s="1">
        <v>40271</v>
      </c>
      <c r="D805">
        <v>2010</v>
      </c>
      <c r="E805" t="s">
        <v>46</v>
      </c>
      <c r="F805" t="str">
        <f t="shared" si="72"/>
        <v>Chennai Super Kings</v>
      </c>
      <c r="G805" t="s">
        <v>18</v>
      </c>
      <c r="H805" t="str">
        <f t="shared" si="73"/>
        <v>Rajasthan Royals</v>
      </c>
      <c r="I805" t="s">
        <v>251</v>
      </c>
      <c r="J805" t="str">
        <f t="shared" si="74"/>
        <v>MA Chidambaram Stadium, Chepauk, Chennai</v>
      </c>
      <c r="K805" t="s">
        <v>46</v>
      </c>
      <c r="L805" t="str">
        <f t="shared" si="75"/>
        <v>Chennai Super Kings</v>
      </c>
      <c r="M805" t="s">
        <v>21</v>
      </c>
      <c r="N805" t="s">
        <v>22</v>
      </c>
      <c r="O805" t="s">
        <v>46</v>
      </c>
      <c r="P805" t="str">
        <f t="shared" si="76"/>
        <v>Chennai Super Kings</v>
      </c>
      <c r="Q805" t="str">
        <f>IF(Table1[[#This Row],[TossWinner]]=Table1[[#This Row],[WinningTeam]],"Yes","No")</f>
        <v>Yes</v>
      </c>
      <c r="R805" t="s">
        <v>34</v>
      </c>
      <c r="S805">
        <v>23</v>
      </c>
      <c r="T805" t="str">
        <f t="shared" si="77"/>
        <v>Won By 23 Runs</v>
      </c>
      <c r="U805" t="s">
        <v>24</v>
      </c>
      <c r="V805" t="s">
        <v>269</v>
      </c>
      <c r="W805">
        <f>IF(Table1[[#This Row],[WonBy]]="Wickets",Table1[[#This Row],[Margin]],0)</f>
        <v>0</v>
      </c>
    </row>
    <row r="806" spans="1:23" x14ac:dyDescent="0.25">
      <c r="A806">
        <v>419136</v>
      </c>
      <c r="B806" t="s">
        <v>165</v>
      </c>
      <c r="C806" s="1">
        <v>40270</v>
      </c>
      <c r="D806">
        <v>2010</v>
      </c>
      <c r="E806" t="s">
        <v>147</v>
      </c>
      <c r="F806" t="str">
        <f t="shared" si="72"/>
        <v>Punjab Kings</v>
      </c>
      <c r="G806" t="s">
        <v>27</v>
      </c>
      <c r="H806" t="str">
        <f t="shared" si="73"/>
        <v>Royal Challengers Bangalore</v>
      </c>
      <c r="I806" t="s">
        <v>248</v>
      </c>
      <c r="J806" t="str">
        <f t="shared" si="74"/>
        <v>Punjab Cricket Association IS Bindra Stadium, Mohali</v>
      </c>
      <c r="K806" t="s">
        <v>147</v>
      </c>
      <c r="L806" t="str">
        <f t="shared" si="75"/>
        <v>Punjab Kings</v>
      </c>
      <c r="M806" t="s">
        <v>21</v>
      </c>
      <c r="N806" t="s">
        <v>22</v>
      </c>
      <c r="O806" t="s">
        <v>27</v>
      </c>
      <c r="P806" t="str">
        <f t="shared" si="76"/>
        <v>Royal Challengers Bangalore</v>
      </c>
      <c r="Q806" t="str">
        <f>IF(Table1[[#This Row],[TossWinner]]=Table1[[#This Row],[WinningTeam]],"Yes","No")</f>
        <v>No</v>
      </c>
      <c r="R806" t="s">
        <v>23</v>
      </c>
      <c r="S806">
        <v>6</v>
      </c>
      <c r="T806" t="str">
        <f t="shared" si="77"/>
        <v>Won By 6 Wickets</v>
      </c>
      <c r="U806" t="s">
        <v>24</v>
      </c>
      <c r="V806" t="s">
        <v>302</v>
      </c>
      <c r="W806">
        <f>IF(Table1[[#This Row],[WonBy]]="Wickets",Table1[[#This Row],[Margin]],0)</f>
        <v>6</v>
      </c>
    </row>
    <row r="807" spans="1:23" x14ac:dyDescent="0.25">
      <c r="A807">
        <v>419135</v>
      </c>
      <c r="B807" t="s">
        <v>30</v>
      </c>
      <c r="C807" s="1">
        <v>40269</v>
      </c>
      <c r="D807">
        <v>2010</v>
      </c>
      <c r="E807" t="s">
        <v>51</v>
      </c>
      <c r="F807" t="str">
        <f t="shared" si="72"/>
        <v>Kolkata Knight Riders</v>
      </c>
      <c r="G807" t="s">
        <v>292</v>
      </c>
      <c r="H807" t="str">
        <f t="shared" si="73"/>
        <v>Delhi Capitals</v>
      </c>
      <c r="I807" t="s">
        <v>174</v>
      </c>
      <c r="J807" t="str">
        <f t="shared" si="74"/>
        <v>Eden Gardens, Kolkata</v>
      </c>
      <c r="K807" t="s">
        <v>51</v>
      </c>
      <c r="L807" t="str">
        <f t="shared" si="75"/>
        <v>Kolkata Knight Riders</v>
      </c>
      <c r="M807" t="s">
        <v>21</v>
      </c>
      <c r="N807" t="s">
        <v>22</v>
      </c>
      <c r="O807" t="s">
        <v>51</v>
      </c>
      <c r="P807" t="str">
        <f t="shared" si="76"/>
        <v>Kolkata Knight Riders</v>
      </c>
      <c r="Q807" t="str">
        <f>IF(Table1[[#This Row],[TossWinner]]=Table1[[#This Row],[WinningTeam]],"Yes","No")</f>
        <v>Yes</v>
      </c>
      <c r="R807" t="s">
        <v>34</v>
      </c>
      <c r="S807">
        <v>24</v>
      </c>
      <c r="T807" t="str">
        <f t="shared" si="77"/>
        <v>Won By 24 Runs</v>
      </c>
      <c r="U807" t="s">
        <v>24</v>
      </c>
      <c r="V807" t="s">
        <v>300</v>
      </c>
      <c r="W807">
        <f>IF(Table1[[#This Row],[WonBy]]="Wickets",Table1[[#This Row],[Margin]],0)</f>
        <v>0</v>
      </c>
    </row>
    <row r="808" spans="1:23" x14ac:dyDescent="0.25">
      <c r="A808">
        <v>419134</v>
      </c>
      <c r="B808" t="s">
        <v>127</v>
      </c>
      <c r="C808" s="1">
        <v>40268</v>
      </c>
      <c r="D808">
        <v>2010</v>
      </c>
      <c r="E808" t="s">
        <v>191</v>
      </c>
      <c r="F808" t="str">
        <f t="shared" si="72"/>
        <v>Delhi Capitals</v>
      </c>
      <c r="G808" t="s">
        <v>18</v>
      </c>
      <c r="H808" t="str">
        <f t="shared" si="73"/>
        <v>Rajasthan Royals</v>
      </c>
      <c r="I808" t="s">
        <v>208</v>
      </c>
      <c r="J808" t="str">
        <f t="shared" si="74"/>
        <v>Feroz Shah Kotla</v>
      </c>
      <c r="K808" t="s">
        <v>191</v>
      </c>
      <c r="L808" t="str">
        <f t="shared" si="75"/>
        <v>Delhi Capitals</v>
      </c>
      <c r="M808" t="s">
        <v>21</v>
      </c>
      <c r="N808" t="s">
        <v>22</v>
      </c>
      <c r="O808" t="s">
        <v>191</v>
      </c>
      <c r="P808" t="str">
        <f t="shared" si="76"/>
        <v>Delhi Daredevils</v>
      </c>
      <c r="Q808" t="str">
        <f>IF(Table1[[#This Row],[TossWinner]]=Table1[[#This Row],[WinningTeam]],"Yes","No")</f>
        <v>Yes</v>
      </c>
      <c r="R808" t="s">
        <v>34</v>
      </c>
      <c r="S808">
        <v>67</v>
      </c>
      <c r="T808" t="str">
        <f t="shared" si="77"/>
        <v>Won By 67 Runs</v>
      </c>
      <c r="U808" t="s">
        <v>24</v>
      </c>
      <c r="V808" t="s">
        <v>89</v>
      </c>
      <c r="W808">
        <f>IF(Table1[[#This Row],[WonBy]]="Wickets",Table1[[#This Row],[Margin]],0)</f>
        <v>0</v>
      </c>
    </row>
    <row r="809" spans="1:23" x14ac:dyDescent="0.25">
      <c r="A809">
        <v>419133</v>
      </c>
      <c r="B809" t="s">
        <v>132</v>
      </c>
      <c r="C809" s="1">
        <v>40268</v>
      </c>
      <c r="D809">
        <v>2010</v>
      </c>
      <c r="E809" t="s">
        <v>46</v>
      </c>
      <c r="F809" t="str">
        <f t="shared" si="72"/>
        <v>Chennai Super Kings</v>
      </c>
      <c r="G809" t="s">
        <v>27</v>
      </c>
      <c r="H809" t="str">
        <f t="shared" si="73"/>
        <v>Royal Challengers Bangalore</v>
      </c>
      <c r="I809" t="s">
        <v>251</v>
      </c>
      <c r="J809" t="str">
        <f t="shared" si="74"/>
        <v>MA Chidambaram Stadium, Chepauk, Chennai</v>
      </c>
      <c r="K809" t="s">
        <v>27</v>
      </c>
      <c r="L809" t="str">
        <f t="shared" si="75"/>
        <v>Royal Challengers Bangalore</v>
      </c>
      <c r="M809" t="s">
        <v>21</v>
      </c>
      <c r="N809" t="s">
        <v>22</v>
      </c>
      <c r="O809" t="s">
        <v>46</v>
      </c>
      <c r="P809" t="str">
        <f t="shared" si="76"/>
        <v>Chennai Super Kings</v>
      </c>
      <c r="Q809" t="str">
        <f>IF(Table1[[#This Row],[TossWinner]]=Table1[[#This Row],[WinningTeam]],"Yes","No")</f>
        <v>No</v>
      </c>
      <c r="R809" t="s">
        <v>23</v>
      </c>
      <c r="S809">
        <v>5</v>
      </c>
      <c r="T809" t="str">
        <f t="shared" si="77"/>
        <v>Won By 5 Wickets</v>
      </c>
      <c r="U809" t="s">
        <v>24</v>
      </c>
      <c r="V809" t="s">
        <v>269</v>
      </c>
      <c r="W809">
        <f>IF(Table1[[#This Row],[WonBy]]="Wickets",Table1[[#This Row],[Margin]],0)</f>
        <v>5</v>
      </c>
    </row>
    <row r="810" spans="1:23" x14ac:dyDescent="0.25">
      <c r="A810">
        <v>419132</v>
      </c>
      <c r="B810" t="s">
        <v>38</v>
      </c>
      <c r="C810" s="1">
        <v>40267</v>
      </c>
      <c r="D810">
        <v>2010</v>
      </c>
      <c r="E810" t="s">
        <v>44</v>
      </c>
      <c r="F810" t="str">
        <f t="shared" si="72"/>
        <v>Mumbai Indians</v>
      </c>
      <c r="G810" t="s">
        <v>147</v>
      </c>
      <c r="H810" t="str">
        <f t="shared" si="73"/>
        <v>Punjab Kings</v>
      </c>
      <c r="I810" t="s">
        <v>247</v>
      </c>
      <c r="J810" t="str">
        <f t="shared" si="74"/>
        <v>Brabourne Stadium, Mumbai</v>
      </c>
      <c r="K810" t="s">
        <v>44</v>
      </c>
      <c r="L810" t="str">
        <f t="shared" si="75"/>
        <v>Mumbai Indians</v>
      </c>
      <c r="M810" t="s">
        <v>28</v>
      </c>
      <c r="N810" t="s">
        <v>22</v>
      </c>
      <c r="O810" t="s">
        <v>44</v>
      </c>
      <c r="P810" t="str">
        <f t="shared" si="76"/>
        <v>Mumbai Indians</v>
      </c>
      <c r="Q810" t="str">
        <f>IF(Table1[[#This Row],[TossWinner]]=Table1[[#This Row],[WinningTeam]],"Yes","No")</f>
        <v>Yes</v>
      </c>
      <c r="R810" t="s">
        <v>23</v>
      </c>
      <c r="S810">
        <v>4</v>
      </c>
      <c r="T810" t="str">
        <f t="shared" si="77"/>
        <v>Won By 4 Wickets</v>
      </c>
      <c r="U810" t="s">
        <v>24</v>
      </c>
      <c r="V810" t="s">
        <v>181</v>
      </c>
      <c r="W810">
        <f>IF(Table1[[#This Row],[WonBy]]="Wickets",Table1[[#This Row],[Margin]],0)</f>
        <v>4</v>
      </c>
    </row>
    <row r="811" spans="1:23" x14ac:dyDescent="0.25">
      <c r="A811">
        <v>419131</v>
      </c>
      <c r="B811" t="s">
        <v>127</v>
      </c>
      <c r="C811" s="1">
        <v>40266</v>
      </c>
      <c r="D811">
        <v>2010</v>
      </c>
      <c r="E811" t="s">
        <v>191</v>
      </c>
      <c r="F811" t="str">
        <f t="shared" si="72"/>
        <v>Delhi Capitals</v>
      </c>
      <c r="G811" t="s">
        <v>51</v>
      </c>
      <c r="H811" t="str">
        <f t="shared" si="73"/>
        <v>Kolkata Knight Riders</v>
      </c>
      <c r="I811" t="s">
        <v>208</v>
      </c>
      <c r="J811" t="str">
        <f t="shared" si="74"/>
        <v>Feroz Shah Kotla</v>
      </c>
      <c r="K811" t="s">
        <v>191</v>
      </c>
      <c r="L811" t="str">
        <f t="shared" si="75"/>
        <v>Delhi Capitals</v>
      </c>
      <c r="M811" t="s">
        <v>21</v>
      </c>
      <c r="N811" t="s">
        <v>22</v>
      </c>
      <c r="O811" t="s">
        <v>191</v>
      </c>
      <c r="P811" t="str">
        <f t="shared" si="76"/>
        <v>Delhi Daredevils</v>
      </c>
      <c r="Q811" t="str">
        <f>IF(Table1[[#This Row],[TossWinner]]=Table1[[#This Row],[WinningTeam]],"Yes","No")</f>
        <v>Yes</v>
      </c>
      <c r="R811" t="s">
        <v>34</v>
      </c>
      <c r="S811">
        <v>40</v>
      </c>
      <c r="T811" t="str">
        <f t="shared" si="77"/>
        <v>Won By 40 Runs</v>
      </c>
      <c r="U811" t="s">
        <v>24</v>
      </c>
      <c r="V811" t="s">
        <v>70</v>
      </c>
      <c r="W811">
        <f>IF(Table1[[#This Row],[WonBy]]="Wickets",Table1[[#This Row],[Margin]],0)</f>
        <v>0</v>
      </c>
    </row>
    <row r="812" spans="1:23" x14ac:dyDescent="0.25">
      <c r="A812">
        <v>419130</v>
      </c>
      <c r="B812" t="s">
        <v>38</v>
      </c>
      <c r="C812" s="1">
        <v>40265</v>
      </c>
      <c r="D812">
        <v>2010</v>
      </c>
      <c r="E812" t="s">
        <v>292</v>
      </c>
      <c r="F812" t="str">
        <f t="shared" si="72"/>
        <v>Delhi Capitals</v>
      </c>
      <c r="G812" t="s">
        <v>44</v>
      </c>
      <c r="H812" t="str">
        <f t="shared" si="73"/>
        <v>Mumbai Indians</v>
      </c>
      <c r="I812" t="s">
        <v>311</v>
      </c>
      <c r="J812" t="str">
        <f t="shared" si="74"/>
        <v>Dr DY Patil Sports Academy, Mumbai</v>
      </c>
      <c r="K812" t="s">
        <v>292</v>
      </c>
      <c r="L812" t="str">
        <f t="shared" si="75"/>
        <v>Delhi Capitals</v>
      </c>
      <c r="M812" t="s">
        <v>28</v>
      </c>
      <c r="N812" t="s">
        <v>22</v>
      </c>
      <c r="O812" t="s">
        <v>44</v>
      </c>
      <c r="P812" t="str">
        <f t="shared" si="76"/>
        <v>Mumbai Indians</v>
      </c>
      <c r="Q812" t="str">
        <f>IF(Table1[[#This Row],[TossWinner]]=Table1[[#This Row],[WinningTeam]],"Yes","No")</f>
        <v>No</v>
      </c>
      <c r="R812" t="s">
        <v>34</v>
      </c>
      <c r="S812">
        <v>41</v>
      </c>
      <c r="T812" t="str">
        <f t="shared" si="77"/>
        <v>Won By 41 Runs</v>
      </c>
      <c r="U812" t="s">
        <v>24</v>
      </c>
      <c r="V812" t="s">
        <v>186</v>
      </c>
      <c r="W812">
        <f>IF(Table1[[#This Row],[WonBy]]="Wickets",Table1[[#This Row],[Margin]],0)</f>
        <v>0</v>
      </c>
    </row>
    <row r="813" spans="1:23" x14ac:dyDescent="0.25">
      <c r="A813">
        <v>419129</v>
      </c>
      <c r="B813" t="s">
        <v>16</v>
      </c>
      <c r="C813" s="1">
        <v>40265</v>
      </c>
      <c r="D813">
        <v>2010</v>
      </c>
      <c r="E813" t="s">
        <v>18</v>
      </c>
      <c r="F813" t="str">
        <f t="shared" si="72"/>
        <v>Rajasthan Royals</v>
      </c>
      <c r="G813" t="s">
        <v>46</v>
      </c>
      <c r="H813" t="str">
        <f t="shared" si="73"/>
        <v>Chennai Super Kings</v>
      </c>
      <c r="I813" t="s">
        <v>255</v>
      </c>
      <c r="J813" t="str">
        <f t="shared" si="74"/>
        <v>Sardar Patel Stadium, Motera</v>
      </c>
      <c r="K813" t="s">
        <v>18</v>
      </c>
      <c r="L813" t="str">
        <f t="shared" si="75"/>
        <v>Rajasthan Royals</v>
      </c>
      <c r="M813" t="s">
        <v>21</v>
      </c>
      <c r="N813" t="s">
        <v>22</v>
      </c>
      <c r="O813" t="s">
        <v>18</v>
      </c>
      <c r="P813" t="str">
        <f t="shared" si="76"/>
        <v>Rajasthan Royals</v>
      </c>
      <c r="Q813" t="str">
        <f>IF(Table1[[#This Row],[TossWinner]]=Table1[[#This Row],[WinningTeam]],"Yes","No")</f>
        <v>Yes</v>
      </c>
      <c r="R813" t="s">
        <v>34</v>
      </c>
      <c r="S813">
        <v>17</v>
      </c>
      <c r="T813" t="str">
        <f t="shared" si="77"/>
        <v>Won By 17 Runs</v>
      </c>
      <c r="U813" t="s">
        <v>24</v>
      </c>
      <c r="V813" t="s">
        <v>345</v>
      </c>
      <c r="W813">
        <f>IF(Table1[[#This Row],[WonBy]]="Wickets",Table1[[#This Row],[Margin]],0)</f>
        <v>0</v>
      </c>
    </row>
    <row r="814" spans="1:23" x14ac:dyDescent="0.25">
      <c r="A814">
        <v>419127</v>
      </c>
      <c r="B814" t="s">
        <v>165</v>
      </c>
      <c r="C814" s="1">
        <v>40264</v>
      </c>
      <c r="D814">
        <v>2010</v>
      </c>
      <c r="E814" t="s">
        <v>147</v>
      </c>
      <c r="F814" t="str">
        <f t="shared" si="72"/>
        <v>Punjab Kings</v>
      </c>
      <c r="G814" t="s">
        <v>51</v>
      </c>
      <c r="H814" t="str">
        <f t="shared" si="73"/>
        <v>Kolkata Knight Riders</v>
      </c>
      <c r="I814" t="s">
        <v>248</v>
      </c>
      <c r="J814" t="str">
        <f t="shared" si="74"/>
        <v>Punjab Cricket Association IS Bindra Stadium, Mohali</v>
      </c>
      <c r="K814" t="s">
        <v>51</v>
      </c>
      <c r="L814" t="str">
        <f t="shared" si="75"/>
        <v>Kolkata Knight Riders</v>
      </c>
      <c r="M814" t="s">
        <v>21</v>
      </c>
      <c r="N814" t="s">
        <v>22</v>
      </c>
      <c r="O814" t="s">
        <v>51</v>
      </c>
      <c r="P814" t="str">
        <f t="shared" si="76"/>
        <v>Kolkata Knight Riders</v>
      </c>
      <c r="Q814" t="str">
        <f>IF(Table1[[#This Row],[TossWinner]]=Table1[[#This Row],[WinningTeam]],"Yes","No")</f>
        <v>Yes</v>
      </c>
      <c r="R814" t="s">
        <v>34</v>
      </c>
      <c r="S814">
        <v>39</v>
      </c>
      <c r="T814" t="str">
        <f t="shared" si="77"/>
        <v>Won By 39 Runs</v>
      </c>
      <c r="U814" t="s">
        <v>24</v>
      </c>
      <c r="V814" t="s">
        <v>323</v>
      </c>
      <c r="W814">
        <f>IF(Table1[[#This Row],[WonBy]]="Wickets",Table1[[#This Row],[Margin]],0)</f>
        <v>0</v>
      </c>
    </row>
    <row r="815" spans="1:23" x14ac:dyDescent="0.25">
      <c r="A815">
        <v>419126</v>
      </c>
      <c r="B815" t="s">
        <v>16</v>
      </c>
      <c r="C815" s="1">
        <v>40263</v>
      </c>
      <c r="D815">
        <v>2010</v>
      </c>
      <c r="E815" t="s">
        <v>18</v>
      </c>
      <c r="F815" t="str">
        <f t="shared" si="72"/>
        <v>Rajasthan Royals</v>
      </c>
      <c r="G815" t="s">
        <v>292</v>
      </c>
      <c r="H815" t="str">
        <f t="shared" si="73"/>
        <v>Delhi Capitals</v>
      </c>
      <c r="I815" t="s">
        <v>255</v>
      </c>
      <c r="J815" t="str">
        <f t="shared" si="74"/>
        <v>Sardar Patel Stadium, Motera</v>
      </c>
      <c r="K815" t="s">
        <v>292</v>
      </c>
      <c r="L815" t="str">
        <f t="shared" si="75"/>
        <v>Delhi Capitals</v>
      </c>
      <c r="M815" t="s">
        <v>21</v>
      </c>
      <c r="N815" t="s">
        <v>22</v>
      </c>
      <c r="O815" t="s">
        <v>18</v>
      </c>
      <c r="P815" t="str">
        <f t="shared" si="76"/>
        <v>Rajasthan Royals</v>
      </c>
      <c r="Q815" t="str">
        <f>IF(Table1[[#This Row],[TossWinner]]=Table1[[#This Row],[WinningTeam]],"Yes","No")</f>
        <v>No</v>
      </c>
      <c r="R815" t="s">
        <v>23</v>
      </c>
      <c r="S815">
        <v>8</v>
      </c>
      <c r="T815" t="str">
        <f t="shared" si="77"/>
        <v>Won By 8 Wickets</v>
      </c>
      <c r="U815" t="s">
        <v>24</v>
      </c>
      <c r="V815" t="s">
        <v>234</v>
      </c>
      <c r="W815">
        <f>IF(Table1[[#This Row],[WonBy]]="Wickets",Table1[[#This Row],[Margin]],0)</f>
        <v>8</v>
      </c>
    </row>
    <row r="816" spans="1:23" x14ac:dyDescent="0.25">
      <c r="A816">
        <v>419125</v>
      </c>
      <c r="B816" t="s">
        <v>38</v>
      </c>
      <c r="C816" s="1">
        <v>40262</v>
      </c>
      <c r="D816">
        <v>2010</v>
      </c>
      <c r="E816" t="s">
        <v>46</v>
      </c>
      <c r="F816" t="str">
        <f t="shared" si="72"/>
        <v>Chennai Super Kings</v>
      </c>
      <c r="G816" t="s">
        <v>44</v>
      </c>
      <c r="H816" t="str">
        <f t="shared" si="73"/>
        <v>Mumbai Indians</v>
      </c>
      <c r="I816" t="s">
        <v>47</v>
      </c>
      <c r="J816" t="str">
        <f t="shared" si="74"/>
        <v>Brabourne Stadium, Mumbai</v>
      </c>
      <c r="K816" t="s">
        <v>44</v>
      </c>
      <c r="L816" t="str">
        <f t="shared" si="75"/>
        <v>Mumbai Indians</v>
      </c>
      <c r="M816" t="s">
        <v>28</v>
      </c>
      <c r="N816" t="s">
        <v>22</v>
      </c>
      <c r="O816" t="s">
        <v>44</v>
      </c>
      <c r="P816" t="str">
        <f t="shared" si="76"/>
        <v>Mumbai Indians</v>
      </c>
      <c r="Q816" t="str">
        <f>IF(Table1[[#This Row],[TossWinner]]=Table1[[#This Row],[WinningTeam]],"Yes","No")</f>
        <v>Yes</v>
      </c>
      <c r="R816" t="s">
        <v>23</v>
      </c>
      <c r="S816">
        <v>5</v>
      </c>
      <c r="T816" t="str">
        <f t="shared" si="77"/>
        <v>Won By 5 Wickets</v>
      </c>
      <c r="U816" t="s">
        <v>24</v>
      </c>
      <c r="V816" t="s">
        <v>282</v>
      </c>
      <c r="W816">
        <f>IF(Table1[[#This Row],[WonBy]]="Wickets",Table1[[#This Row],[Margin]],0)</f>
        <v>5</v>
      </c>
    </row>
    <row r="817" spans="1:23" x14ac:dyDescent="0.25">
      <c r="A817">
        <v>419128</v>
      </c>
      <c r="B817" t="s">
        <v>204</v>
      </c>
      <c r="C817" s="1">
        <v>40262</v>
      </c>
      <c r="D817">
        <v>2010</v>
      </c>
      <c r="E817" t="s">
        <v>27</v>
      </c>
      <c r="F817" t="str">
        <f t="shared" si="72"/>
        <v>Royal Challengers Bangalore</v>
      </c>
      <c r="G817" t="s">
        <v>191</v>
      </c>
      <c r="H817" t="str">
        <f t="shared" si="73"/>
        <v>Delhi Capitals</v>
      </c>
      <c r="I817" t="s">
        <v>205</v>
      </c>
      <c r="J817" t="str">
        <f t="shared" si="74"/>
        <v>M.Chinnaswamy Stadium</v>
      </c>
      <c r="K817" t="s">
        <v>27</v>
      </c>
      <c r="L817" t="str">
        <f t="shared" si="75"/>
        <v>Royal Challengers Bangalore</v>
      </c>
      <c r="M817" t="s">
        <v>28</v>
      </c>
      <c r="N817" t="s">
        <v>22</v>
      </c>
      <c r="O817" t="s">
        <v>191</v>
      </c>
      <c r="P817" t="str">
        <f t="shared" si="76"/>
        <v>Delhi Daredevils</v>
      </c>
      <c r="Q817" t="str">
        <f>IF(Table1[[#This Row],[TossWinner]]=Table1[[#This Row],[WinningTeam]],"Yes","No")</f>
        <v>No</v>
      </c>
      <c r="R817" t="s">
        <v>34</v>
      </c>
      <c r="S817">
        <v>17</v>
      </c>
      <c r="T817" t="str">
        <f t="shared" si="77"/>
        <v>Won By 17 Runs</v>
      </c>
      <c r="U817" t="s">
        <v>24</v>
      </c>
      <c r="V817" t="s">
        <v>227</v>
      </c>
      <c r="W817">
        <f>IF(Table1[[#This Row],[WonBy]]="Wickets",Table1[[#This Row],[Margin]],0)</f>
        <v>0</v>
      </c>
    </row>
    <row r="818" spans="1:23" x14ac:dyDescent="0.25">
      <c r="A818">
        <v>419124</v>
      </c>
      <c r="B818" t="s">
        <v>165</v>
      </c>
      <c r="C818" s="1">
        <v>40261</v>
      </c>
      <c r="D818">
        <v>2010</v>
      </c>
      <c r="E818" t="s">
        <v>147</v>
      </c>
      <c r="F818" t="str">
        <f t="shared" si="72"/>
        <v>Punjab Kings</v>
      </c>
      <c r="G818" t="s">
        <v>18</v>
      </c>
      <c r="H818" t="str">
        <f t="shared" si="73"/>
        <v>Rajasthan Royals</v>
      </c>
      <c r="I818" t="s">
        <v>248</v>
      </c>
      <c r="J818" t="str">
        <f t="shared" si="74"/>
        <v>Punjab Cricket Association IS Bindra Stadium, Mohali</v>
      </c>
      <c r="K818" t="s">
        <v>147</v>
      </c>
      <c r="L818" t="str">
        <f t="shared" si="75"/>
        <v>Punjab Kings</v>
      </c>
      <c r="M818" t="s">
        <v>28</v>
      </c>
      <c r="N818" t="s">
        <v>22</v>
      </c>
      <c r="O818" t="s">
        <v>18</v>
      </c>
      <c r="P818" t="str">
        <f t="shared" si="76"/>
        <v>Rajasthan Royals</v>
      </c>
      <c r="Q818" t="str">
        <f>IF(Table1[[#This Row],[TossWinner]]=Table1[[#This Row],[WinningTeam]],"Yes","No")</f>
        <v>No</v>
      </c>
      <c r="R818" t="s">
        <v>34</v>
      </c>
      <c r="S818">
        <v>31</v>
      </c>
      <c r="T818" t="str">
        <f t="shared" si="77"/>
        <v>Won By 31 Runs</v>
      </c>
      <c r="U818" t="s">
        <v>24</v>
      </c>
      <c r="V818" t="s">
        <v>346</v>
      </c>
      <c r="W818">
        <f>IF(Table1[[#This Row],[WonBy]]="Wickets",Table1[[#This Row],[Margin]],0)</f>
        <v>0</v>
      </c>
    </row>
    <row r="819" spans="1:23" x14ac:dyDescent="0.25">
      <c r="A819">
        <v>419123</v>
      </c>
      <c r="B819" t="s">
        <v>204</v>
      </c>
      <c r="C819" s="1">
        <v>40260</v>
      </c>
      <c r="D819">
        <v>2010</v>
      </c>
      <c r="E819" t="s">
        <v>27</v>
      </c>
      <c r="F819" t="str">
        <f t="shared" si="72"/>
        <v>Royal Challengers Bangalore</v>
      </c>
      <c r="G819" t="s">
        <v>46</v>
      </c>
      <c r="H819" t="str">
        <f t="shared" si="73"/>
        <v>Chennai Super Kings</v>
      </c>
      <c r="I819" t="s">
        <v>205</v>
      </c>
      <c r="J819" t="str">
        <f t="shared" si="74"/>
        <v>M.Chinnaswamy Stadium</v>
      </c>
      <c r="K819" t="s">
        <v>46</v>
      </c>
      <c r="L819" t="str">
        <f t="shared" si="75"/>
        <v>Chennai Super Kings</v>
      </c>
      <c r="M819" t="s">
        <v>28</v>
      </c>
      <c r="N819" t="s">
        <v>22</v>
      </c>
      <c r="O819" t="s">
        <v>27</v>
      </c>
      <c r="P819" t="str">
        <f t="shared" si="76"/>
        <v>Royal Challengers Bangalore</v>
      </c>
      <c r="Q819" t="str">
        <f>IF(Table1[[#This Row],[TossWinner]]=Table1[[#This Row],[WinningTeam]],"Yes","No")</f>
        <v>No</v>
      </c>
      <c r="R819" t="s">
        <v>34</v>
      </c>
      <c r="S819">
        <v>36</v>
      </c>
      <c r="T819" t="str">
        <f t="shared" si="77"/>
        <v>Won By 36 Runs</v>
      </c>
      <c r="U819" t="s">
        <v>24</v>
      </c>
      <c r="V819" t="s">
        <v>221</v>
      </c>
      <c r="W819">
        <f>IF(Table1[[#This Row],[WonBy]]="Wickets",Table1[[#This Row],[Margin]],0)</f>
        <v>0</v>
      </c>
    </row>
    <row r="820" spans="1:23" x14ac:dyDescent="0.25">
      <c r="A820">
        <v>419122</v>
      </c>
      <c r="B820" t="s">
        <v>38</v>
      </c>
      <c r="C820" s="1">
        <v>40259</v>
      </c>
      <c r="D820">
        <v>2010</v>
      </c>
      <c r="E820" t="s">
        <v>44</v>
      </c>
      <c r="F820" t="str">
        <f t="shared" si="72"/>
        <v>Mumbai Indians</v>
      </c>
      <c r="G820" t="s">
        <v>51</v>
      </c>
      <c r="H820" t="str">
        <f t="shared" si="73"/>
        <v>Kolkata Knight Riders</v>
      </c>
      <c r="I820" t="s">
        <v>247</v>
      </c>
      <c r="J820" t="str">
        <f t="shared" si="74"/>
        <v>Brabourne Stadium, Mumbai</v>
      </c>
      <c r="K820" t="s">
        <v>51</v>
      </c>
      <c r="L820" t="str">
        <f t="shared" si="75"/>
        <v>Kolkata Knight Riders</v>
      </c>
      <c r="M820" t="s">
        <v>21</v>
      </c>
      <c r="N820" t="s">
        <v>22</v>
      </c>
      <c r="O820" t="s">
        <v>44</v>
      </c>
      <c r="P820" t="str">
        <f t="shared" si="76"/>
        <v>Mumbai Indians</v>
      </c>
      <c r="Q820" t="str">
        <f>IF(Table1[[#This Row],[TossWinner]]=Table1[[#This Row],[WinningTeam]],"Yes","No")</f>
        <v>No</v>
      </c>
      <c r="R820" t="s">
        <v>23</v>
      </c>
      <c r="S820">
        <v>7</v>
      </c>
      <c r="T820" t="str">
        <f t="shared" si="77"/>
        <v>Won By 7 Wickets</v>
      </c>
      <c r="U820" t="s">
        <v>24</v>
      </c>
      <c r="V820" t="s">
        <v>282</v>
      </c>
      <c r="W820">
        <f>IF(Table1[[#This Row],[WonBy]]="Wickets",Table1[[#This Row],[Margin]],0)</f>
        <v>7</v>
      </c>
    </row>
    <row r="821" spans="1:23" x14ac:dyDescent="0.25">
      <c r="A821">
        <v>419121</v>
      </c>
      <c r="B821" t="s">
        <v>132</v>
      </c>
      <c r="C821" s="1">
        <v>40258</v>
      </c>
      <c r="D821">
        <v>2010</v>
      </c>
      <c r="E821" t="s">
        <v>46</v>
      </c>
      <c r="F821" t="str">
        <f t="shared" si="72"/>
        <v>Chennai Super Kings</v>
      </c>
      <c r="G821" t="s">
        <v>147</v>
      </c>
      <c r="H821" t="str">
        <f t="shared" si="73"/>
        <v>Punjab Kings</v>
      </c>
      <c r="I821" t="s">
        <v>251</v>
      </c>
      <c r="J821" t="str">
        <f t="shared" si="74"/>
        <v>MA Chidambaram Stadium, Chepauk, Chennai</v>
      </c>
      <c r="K821" t="s">
        <v>46</v>
      </c>
      <c r="L821" t="str">
        <f t="shared" si="75"/>
        <v>Chennai Super Kings</v>
      </c>
      <c r="M821" t="s">
        <v>28</v>
      </c>
      <c r="N821" t="s">
        <v>134</v>
      </c>
      <c r="O821" t="s">
        <v>147</v>
      </c>
      <c r="P821" t="str">
        <f t="shared" si="76"/>
        <v>Kings XI Punjab</v>
      </c>
      <c r="Q821" t="str">
        <f>IF(Table1[[#This Row],[TossWinner]]=Table1[[#This Row],[WinningTeam]],"Yes","No")</f>
        <v>No</v>
      </c>
      <c r="R821" t="s">
        <v>10</v>
      </c>
      <c r="S821" t="s">
        <v>24</v>
      </c>
      <c r="T821" t="str">
        <f t="shared" si="77"/>
        <v>Won By NA SuperOver</v>
      </c>
      <c r="U821" t="s">
        <v>24</v>
      </c>
      <c r="V821" t="s">
        <v>347</v>
      </c>
      <c r="W821">
        <f>IF(Table1[[#This Row],[WonBy]]="Wickets",Table1[[#This Row],[Margin]],0)</f>
        <v>0</v>
      </c>
    </row>
    <row r="822" spans="1:23" x14ac:dyDescent="0.25">
      <c r="A822">
        <v>419120</v>
      </c>
      <c r="B822" t="s">
        <v>265</v>
      </c>
      <c r="C822" s="1">
        <v>40258</v>
      </c>
      <c r="D822">
        <v>2010</v>
      </c>
      <c r="E822" t="s">
        <v>292</v>
      </c>
      <c r="F822" t="str">
        <f t="shared" si="72"/>
        <v>Delhi Capitals</v>
      </c>
      <c r="G822" t="s">
        <v>191</v>
      </c>
      <c r="H822" t="str">
        <f t="shared" si="73"/>
        <v>Delhi Capitals</v>
      </c>
      <c r="I822" t="s">
        <v>266</v>
      </c>
      <c r="J822" t="str">
        <f t="shared" si="74"/>
        <v>Barabati Stadium</v>
      </c>
      <c r="K822" t="s">
        <v>292</v>
      </c>
      <c r="L822" t="str">
        <f t="shared" si="75"/>
        <v>Delhi Capitals</v>
      </c>
      <c r="M822" t="s">
        <v>21</v>
      </c>
      <c r="N822" t="s">
        <v>22</v>
      </c>
      <c r="O822" t="s">
        <v>292</v>
      </c>
      <c r="P822" t="str">
        <f t="shared" si="76"/>
        <v>Deccan Chargers</v>
      </c>
      <c r="Q822" t="str">
        <f>IF(Table1[[#This Row],[TossWinner]]=Table1[[#This Row],[WinningTeam]],"Yes","No")</f>
        <v>Yes</v>
      </c>
      <c r="R822" t="s">
        <v>34</v>
      </c>
      <c r="S822">
        <v>10</v>
      </c>
      <c r="T822" t="str">
        <f t="shared" si="77"/>
        <v>Won By 10 Runs</v>
      </c>
      <c r="U822" t="s">
        <v>24</v>
      </c>
      <c r="V822" t="s">
        <v>337</v>
      </c>
      <c r="W822">
        <f>IF(Table1[[#This Row],[WonBy]]="Wickets",Table1[[#This Row],[Margin]],0)</f>
        <v>0</v>
      </c>
    </row>
    <row r="823" spans="1:23" x14ac:dyDescent="0.25">
      <c r="A823">
        <v>419119</v>
      </c>
      <c r="B823" t="s">
        <v>38</v>
      </c>
      <c r="C823" s="1">
        <v>40257</v>
      </c>
      <c r="D823">
        <v>2010</v>
      </c>
      <c r="E823" t="s">
        <v>44</v>
      </c>
      <c r="F823" t="str">
        <f t="shared" si="72"/>
        <v>Mumbai Indians</v>
      </c>
      <c r="G823" t="s">
        <v>27</v>
      </c>
      <c r="H823" t="str">
        <f t="shared" si="73"/>
        <v>Royal Challengers Bangalore</v>
      </c>
      <c r="I823" t="s">
        <v>247</v>
      </c>
      <c r="J823" t="str">
        <f t="shared" si="74"/>
        <v>Brabourne Stadium, Mumbai</v>
      </c>
      <c r="K823" t="s">
        <v>44</v>
      </c>
      <c r="L823" t="str">
        <f t="shared" si="75"/>
        <v>Mumbai Indians</v>
      </c>
      <c r="M823" t="s">
        <v>21</v>
      </c>
      <c r="N823" t="s">
        <v>22</v>
      </c>
      <c r="O823" t="s">
        <v>27</v>
      </c>
      <c r="P823" t="str">
        <f t="shared" si="76"/>
        <v>Royal Challengers Bangalore</v>
      </c>
      <c r="Q823" t="str">
        <f>IF(Table1[[#This Row],[TossWinner]]=Table1[[#This Row],[WinningTeam]],"Yes","No")</f>
        <v>No</v>
      </c>
      <c r="R823" t="s">
        <v>23</v>
      </c>
      <c r="S823">
        <v>7</v>
      </c>
      <c r="T823" t="str">
        <f t="shared" si="77"/>
        <v>Won By 7 Wickets</v>
      </c>
      <c r="U823" t="s">
        <v>24</v>
      </c>
      <c r="V823" t="s">
        <v>270</v>
      </c>
      <c r="W823">
        <f>IF(Table1[[#This Row],[WonBy]]="Wickets",Table1[[#This Row],[Margin]],0)</f>
        <v>7</v>
      </c>
    </row>
    <row r="824" spans="1:23" x14ac:dyDescent="0.25">
      <c r="A824">
        <v>419118</v>
      </c>
      <c r="B824" t="s">
        <v>16</v>
      </c>
      <c r="C824" s="1">
        <v>40257</v>
      </c>
      <c r="D824">
        <v>2010</v>
      </c>
      <c r="E824" t="s">
        <v>18</v>
      </c>
      <c r="F824" t="str">
        <f t="shared" si="72"/>
        <v>Rajasthan Royals</v>
      </c>
      <c r="G824" t="s">
        <v>51</v>
      </c>
      <c r="H824" t="str">
        <f t="shared" si="73"/>
        <v>Kolkata Knight Riders</v>
      </c>
      <c r="I824" t="s">
        <v>255</v>
      </c>
      <c r="J824" t="str">
        <f t="shared" si="74"/>
        <v>Sardar Patel Stadium, Motera</v>
      </c>
      <c r="K824" t="s">
        <v>18</v>
      </c>
      <c r="L824" t="str">
        <f t="shared" si="75"/>
        <v>Rajasthan Royals</v>
      </c>
      <c r="M824" t="s">
        <v>21</v>
      </c>
      <c r="N824" t="s">
        <v>22</v>
      </c>
      <c r="O824" t="s">
        <v>18</v>
      </c>
      <c r="P824" t="str">
        <f t="shared" si="76"/>
        <v>Rajasthan Royals</v>
      </c>
      <c r="Q824" t="str">
        <f>IF(Table1[[#This Row],[TossWinner]]=Table1[[#This Row],[WinningTeam]],"Yes","No")</f>
        <v>Yes</v>
      </c>
      <c r="R824" t="s">
        <v>34</v>
      </c>
      <c r="S824">
        <v>34</v>
      </c>
      <c r="T824" t="str">
        <f t="shared" si="77"/>
        <v>Won By 34 Runs</v>
      </c>
      <c r="U824" t="s">
        <v>24</v>
      </c>
      <c r="V824" t="s">
        <v>348</v>
      </c>
      <c r="W824">
        <f>IF(Table1[[#This Row],[WonBy]]="Wickets",Table1[[#This Row],[Margin]],0)</f>
        <v>0</v>
      </c>
    </row>
    <row r="825" spans="1:23" x14ac:dyDescent="0.25">
      <c r="A825">
        <v>419116</v>
      </c>
      <c r="B825" t="s">
        <v>127</v>
      </c>
      <c r="C825" s="1">
        <v>40256</v>
      </c>
      <c r="D825">
        <v>2010</v>
      </c>
      <c r="E825" t="s">
        <v>191</v>
      </c>
      <c r="F825" t="str">
        <f t="shared" si="72"/>
        <v>Delhi Capitals</v>
      </c>
      <c r="G825" t="s">
        <v>46</v>
      </c>
      <c r="H825" t="str">
        <f t="shared" si="73"/>
        <v>Chennai Super Kings</v>
      </c>
      <c r="I825" t="s">
        <v>208</v>
      </c>
      <c r="J825" t="str">
        <f t="shared" si="74"/>
        <v>Feroz Shah Kotla</v>
      </c>
      <c r="K825" t="s">
        <v>191</v>
      </c>
      <c r="L825" t="str">
        <f t="shared" si="75"/>
        <v>Delhi Capitals</v>
      </c>
      <c r="M825" t="s">
        <v>21</v>
      </c>
      <c r="N825" t="s">
        <v>22</v>
      </c>
      <c r="O825" t="s">
        <v>46</v>
      </c>
      <c r="P825" t="str">
        <f t="shared" si="76"/>
        <v>Chennai Super Kings</v>
      </c>
      <c r="Q825" t="str">
        <f>IF(Table1[[#This Row],[TossWinner]]=Table1[[#This Row],[WinningTeam]],"Yes","No")</f>
        <v>No</v>
      </c>
      <c r="R825" t="s">
        <v>23</v>
      </c>
      <c r="S825">
        <v>5</v>
      </c>
      <c r="T825" t="str">
        <f t="shared" si="77"/>
        <v>Won By 5 Wickets</v>
      </c>
      <c r="U825" t="s">
        <v>24</v>
      </c>
      <c r="V825" t="s">
        <v>349</v>
      </c>
      <c r="W825">
        <f>IF(Table1[[#This Row],[WonBy]]="Wickets",Table1[[#This Row],[Margin]],0)</f>
        <v>5</v>
      </c>
    </row>
    <row r="826" spans="1:23" x14ac:dyDescent="0.25">
      <c r="A826">
        <v>419117</v>
      </c>
      <c r="B826" t="s">
        <v>265</v>
      </c>
      <c r="C826" s="1">
        <v>40256</v>
      </c>
      <c r="D826">
        <v>2010</v>
      </c>
      <c r="E826" t="s">
        <v>292</v>
      </c>
      <c r="F826" t="str">
        <f t="shared" si="72"/>
        <v>Delhi Capitals</v>
      </c>
      <c r="G826" t="s">
        <v>147</v>
      </c>
      <c r="H826" t="str">
        <f t="shared" si="73"/>
        <v>Punjab Kings</v>
      </c>
      <c r="I826" t="s">
        <v>266</v>
      </c>
      <c r="J826" t="str">
        <f t="shared" si="74"/>
        <v>Barabati Stadium</v>
      </c>
      <c r="K826" t="s">
        <v>147</v>
      </c>
      <c r="L826" t="str">
        <f t="shared" si="75"/>
        <v>Punjab Kings</v>
      </c>
      <c r="M826" t="s">
        <v>28</v>
      </c>
      <c r="N826" t="s">
        <v>22</v>
      </c>
      <c r="O826" t="s">
        <v>292</v>
      </c>
      <c r="P826" t="str">
        <f t="shared" si="76"/>
        <v>Deccan Chargers</v>
      </c>
      <c r="Q826" t="str">
        <f>IF(Table1[[#This Row],[TossWinner]]=Table1[[#This Row],[WinningTeam]],"Yes","No")</f>
        <v>No</v>
      </c>
      <c r="R826" t="s">
        <v>34</v>
      </c>
      <c r="S826">
        <v>6</v>
      </c>
      <c r="T826" t="str">
        <f t="shared" si="77"/>
        <v>Won By 6 Runs</v>
      </c>
      <c r="U826" t="s">
        <v>24</v>
      </c>
      <c r="V826" t="s">
        <v>337</v>
      </c>
      <c r="W826">
        <f>IF(Table1[[#This Row],[WonBy]]="Wickets",Table1[[#This Row],[Margin]],0)</f>
        <v>0</v>
      </c>
    </row>
    <row r="827" spans="1:23" x14ac:dyDescent="0.25">
      <c r="A827">
        <v>419115</v>
      </c>
      <c r="B827" t="s">
        <v>204</v>
      </c>
      <c r="C827" s="1">
        <v>40255</v>
      </c>
      <c r="D827">
        <v>2010</v>
      </c>
      <c r="E827" t="s">
        <v>27</v>
      </c>
      <c r="F827" t="str">
        <f t="shared" si="72"/>
        <v>Royal Challengers Bangalore</v>
      </c>
      <c r="G827" t="s">
        <v>18</v>
      </c>
      <c r="H827" t="str">
        <f t="shared" si="73"/>
        <v>Rajasthan Royals</v>
      </c>
      <c r="I827" t="s">
        <v>205</v>
      </c>
      <c r="J827" t="str">
        <f t="shared" si="74"/>
        <v>M.Chinnaswamy Stadium</v>
      </c>
      <c r="K827" t="s">
        <v>27</v>
      </c>
      <c r="L827" t="str">
        <f t="shared" si="75"/>
        <v>Royal Challengers Bangalore</v>
      </c>
      <c r="M827" t="s">
        <v>28</v>
      </c>
      <c r="N827" t="s">
        <v>22</v>
      </c>
      <c r="O827" t="s">
        <v>27</v>
      </c>
      <c r="P827" t="str">
        <f t="shared" si="76"/>
        <v>Royal Challengers Bangalore</v>
      </c>
      <c r="Q827" t="str">
        <f>IF(Table1[[#This Row],[TossWinner]]=Table1[[#This Row],[WinningTeam]],"Yes","No")</f>
        <v>Yes</v>
      </c>
      <c r="R827" t="s">
        <v>23</v>
      </c>
      <c r="S827">
        <v>10</v>
      </c>
      <c r="T827" t="str">
        <f t="shared" si="77"/>
        <v>Won By 10 Wickets</v>
      </c>
      <c r="U827" t="s">
        <v>24</v>
      </c>
      <c r="V827" t="s">
        <v>270</v>
      </c>
      <c r="W827">
        <f>IF(Table1[[#This Row],[WonBy]]="Wickets",Table1[[#This Row],[Margin]],0)</f>
        <v>10</v>
      </c>
    </row>
    <row r="828" spans="1:23" x14ac:dyDescent="0.25">
      <c r="A828">
        <v>419114</v>
      </c>
      <c r="B828" t="s">
        <v>127</v>
      </c>
      <c r="C828" s="1">
        <v>40254</v>
      </c>
      <c r="D828">
        <v>2010</v>
      </c>
      <c r="E828" t="s">
        <v>191</v>
      </c>
      <c r="F828" t="str">
        <f t="shared" si="72"/>
        <v>Delhi Capitals</v>
      </c>
      <c r="G828" t="s">
        <v>44</v>
      </c>
      <c r="H828" t="str">
        <f t="shared" si="73"/>
        <v>Mumbai Indians</v>
      </c>
      <c r="I828" t="s">
        <v>208</v>
      </c>
      <c r="J828" t="str">
        <f t="shared" si="74"/>
        <v>Feroz Shah Kotla</v>
      </c>
      <c r="K828" t="s">
        <v>191</v>
      </c>
      <c r="L828" t="str">
        <f t="shared" si="75"/>
        <v>Delhi Capitals</v>
      </c>
      <c r="M828" t="s">
        <v>28</v>
      </c>
      <c r="N828" t="s">
        <v>22</v>
      </c>
      <c r="O828" t="s">
        <v>44</v>
      </c>
      <c r="P828" t="str">
        <f t="shared" si="76"/>
        <v>Mumbai Indians</v>
      </c>
      <c r="Q828" t="str">
        <f>IF(Table1[[#This Row],[TossWinner]]=Table1[[#This Row],[WinningTeam]],"Yes","No")</f>
        <v>No</v>
      </c>
      <c r="R828" t="s">
        <v>34</v>
      </c>
      <c r="S828">
        <v>98</v>
      </c>
      <c r="T828" t="str">
        <f t="shared" si="77"/>
        <v>Won By 98 Runs</v>
      </c>
      <c r="U828" t="s">
        <v>24</v>
      </c>
      <c r="V828" t="s">
        <v>282</v>
      </c>
      <c r="W828">
        <f>IF(Table1[[#This Row],[WonBy]]="Wickets",Table1[[#This Row],[Margin]],0)</f>
        <v>0</v>
      </c>
    </row>
    <row r="829" spans="1:23" x14ac:dyDescent="0.25">
      <c r="A829">
        <v>419113</v>
      </c>
      <c r="B829" t="s">
        <v>30</v>
      </c>
      <c r="C829" s="1">
        <v>40253</v>
      </c>
      <c r="D829">
        <v>2010</v>
      </c>
      <c r="E829" t="s">
        <v>51</v>
      </c>
      <c r="F829" t="str">
        <f t="shared" si="72"/>
        <v>Kolkata Knight Riders</v>
      </c>
      <c r="G829" t="s">
        <v>46</v>
      </c>
      <c r="H829" t="str">
        <f t="shared" si="73"/>
        <v>Chennai Super Kings</v>
      </c>
      <c r="I829" t="s">
        <v>174</v>
      </c>
      <c r="J829" t="str">
        <f t="shared" si="74"/>
        <v>Eden Gardens, Kolkata</v>
      </c>
      <c r="K829" t="s">
        <v>46</v>
      </c>
      <c r="L829" t="str">
        <f t="shared" si="75"/>
        <v>Chennai Super Kings</v>
      </c>
      <c r="M829" t="s">
        <v>21</v>
      </c>
      <c r="N829" t="s">
        <v>22</v>
      </c>
      <c r="O829" t="s">
        <v>46</v>
      </c>
      <c r="P829" t="str">
        <f t="shared" si="76"/>
        <v>Chennai Super Kings</v>
      </c>
      <c r="Q829" t="str">
        <f>IF(Table1[[#This Row],[TossWinner]]=Table1[[#This Row],[WinningTeam]],"Yes","No")</f>
        <v>Yes</v>
      </c>
      <c r="R829" t="s">
        <v>34</v>
      </c>
      <c r="S829">
        <v>55</v>
      </c>
      <c r="T829" t="str">
        <f t="shared" si="77"/>
        <v>Won By 55 Runs</v>
      </c>
      <c r="U829" t="s">
        <v>24</v>
      </c>
      <c r="V829" t="s">
        <v>172</v>
      </c>
      <c r="W829">
        <f>IF(Table1[[#This Row],[WonBy]]="Wickets",Table1[[#This Row],[Margin]],0)</f>
        <v>0</v>
      </c>
    </row>
    <row r="830" spans="1:23" x14ac:dyDescent="0.25">
      <c r="A830">
        <v>419112</v>
      </c>
      <c r="B830" t="s">
        <v>204</v>
      </c>
      <c r="C830" s="1">
        <v>40253</v>
      </c>
      <c r="D830">
        <v>2010</v>
      </c>
      <c r="E830" t="s">
        <v>27</v>
      </c>
      <c r="F830" t="str">
        <f t="shared" si="72"/>
        <v>Royal Challengers Bangalore</v>
      </c>
      <c r="G830" t="s">
        <v>147</v>
      </c>
      <c r="H830" t="str">
        <f t="shared" si="73"/>
        <v>Punjab Kings</v>
      </c>
      <c r="I830" t="s">
        <v>205</v>
      </c>
      <c r="J830" t="str">
        <f t="shared" si="74"/>
        <v>M.Chinnaswamy Stadium</v>
      </c>
      <c r="K830" t="s">
        <v>147</v>
      </c>
      <c r="L830" t="str">
        <f t="shared" si="75"/>
        <v>Punjab Kings</v>
      </c>
      <c r="M830" t="s">
        <v>21</v>
      </c>
      <c r="N830" t="s">
        <v>22</v>
      </c>
      <c r="O830" t="s">
        <v>27</v>
      </c>
      <c r="P830" t="str">
        <f t="shared" si="76"/>
        <v>Royal Challengers Bangalore</v>
      </c>
      <c r="Q830" t="str">
        <f>IF(Table1[[#This Row],[TossWinner]]=Table1[[#This Row],[WinningTeam]],"Yes","No")</f>
        <v>No</v>
      </c>
      <c r="R830" t="s">
        <v>23</v>
      </c>
      <c r="S830">
        <v>8</v>
      </c>
      <c r="T830" t="str">
        <f t="shared" si="77"/>
        <v>Won By 8 Wickets</v>
      </c>
      <c r="U830" t="s">
        <v>24</v>
      </c>
      <c r="V830" t="s">
        <v>270</v>
      </c>
      <c r="W830">
        <f>IF(Table1[[#This Row],[WonBy]]="Wickets",Table1[[#This Row],[Margin]],0)</f>
        <v>8</v>
      </c>
    </row>
    <row r="831" spans="1:23" x14ac:dyDescent="0.25">
      <c r="A831">
        <v>419111</v>
      </c>
      <c r="B831" t="s">
        <v>16</v>
      </c>
      <c r="C831" s="1">
        <v>40252</v>
      </c>
      <c r="D831">
        <v>2010</v>
      </c>
      <c r="E831" t="s">
        <v>18</v>
      </c>
      <c r="F831" t="str">
        <f t="shared" si="72"/>
        <v>Rajasthan Royals</v>
      </c>
      <c r="G831" t="s">
        <v>191</v>
      </c>
      <c r="H831" t="str">
        <f t="shared" si="73"/>
        <v>Delhi Capitals</v>
      </c>
      <c r="I831" t="s">
        <v>255</v>
      </c>
      <c r="J831" t="str">
        <f t="shared" si="74"/>
        <v>Sardar Patel Stadium, Motera</v>
      </c>
      <c r="K831" t="s">
        <v>191</v>
      </c>
      <c r="L831" t="str">
        <f t="shared" si="75"/>
        <v>Delhi Capitals</v>
      </c>
      <c r="M831" t="s">
        <v>28</v>
      </c>
      <c r="N831" t="s">
        <v>22</v>
      </c>
      <c r="O831" t="s">
        <v>191</v>
      </c>
      <c r="P831" t="str">
        <f t="shared" si="76"/>
        <v>Delhi Daredevils</v>
      </c>
      <c r="Q831" t="str">
        <f>IF(Table1[[#This Row],[TossWinner]]=Table1[[#This Row],[WinningTeam]],"Yes","No")</f>
        <v>Yes</v>
      </c>
      <c r="R831" t="s">
        <v>23</v>
      </c>
      <c r="S831">
        <v>6</v>
      </c>
      <c r="T831" t="str">
        <f t="shared" si="77"/>
        <v>Won By 6 Wickets</v>
      </c>
      <c r="U831" t="s">
        <v>24</v>
      </c>
      <c r="V831" t="s">
        <v>263</v>
      </c>
      <c r="W831">
        <f>IF(Table1[[#This Row],[WonBy]]="Wickets",Table1[[#This Row],[Margin]],0)</f>
        <v>6</v>
      </c>
    </row>
    <row r="832" spans="1:23" x14ac:dyDescent="0.25">
      <c r="A832">
        <v>419109</v>
      </c>
      <c r="B832" t="s">
        <v>30</v>
      </c>
      <c r="C832" s="1">
        <v>40251</v>
      </c>
      <c r="D832">
        <v>2010</v>
      </c>
      <c r="E832" t="s">
        <v>51</v>
      </c>
      <c r="F832" t="str">
        <f t="shared" si="72"/>
        <v>Kolkata Knight Riders</v>
      </c>
      <c r="G832" t="s">
        <v>27</v>
      </c>
      <c r="H832" t="str">
        <f t="shared" si="73"/>
        <v>Royal Challengers Bangalore</v>
      </c>
      <c r="I832" t="s">
        <v>174</v>
      </c>
      <c r="J832" t="str">
        <f t="shared" si="74"/>
        <v>Eden Gardens, Kolkata</v>
      </c>
      <c r="K832" t="s">
        <v>51</v>
      </c>
      <c r="L832" t="str">
        <f t="shared" si="75"/>
        <v>Kolkata Knight Riders</v>
      </c>
      <c r="M832" t="s">
        <v>28</v>
      </c>
      <c r="N832" t="s">
        <v>22</v>
      </c>
      <c r="O832" t="s">
        <v>51</v>
      </c>
      <c r="P832" t="str">
        <f t="shared" si="76"/>
        <v>Kolkata Knight Riders</v>
      </c>
      <c r="Q832" t="str">
        <f>IF(Table1[[#This Row],[TossWinner]]=Table1[[#This Row],[WinningTeam]],"Yes","No")</f>
        <v>Yes</v>
      </c>
      <c r="R832" t="s">
        <v>23</v>
      </c>
      <c r="S832">
        <v>7</v>
      </c>
      <c r="T832" t="str">
        <f t="shared" si="77"/>
        <v>Won By 7 Wickets</v>
      </c>
      <c r="U832" t="s">
        <v>24</v>
      </c>
      <c r="V832" t="s">
        <v>323</v>
      </c>
      <c r="W832">
        <f>IF(Table1[[#This Row],[WonBy]]="Wickets",Table1[[#This Row],[Margin]],0)</f>
        <v>7</v>
      </c>
    </row>
    <row r="833" spans="1:23" x14ac:dyDescent="0.25">
      <c r="A833">
        <v>419110</v>
      </c>
      <c r="B833" t="s">
        <v>132</v>
      </c>
      <c r="C833" s="1">
        <v>40251</v>
      </c>
      <c r="D833">
        <v>2010</v>
      </c>
      <c r="E833" t="s">
        <v>46</v>
      </c>
      <c r="F833" t="str">
        <f t="shared" si="72"/>
        <v>Chennai Super Kings</v>
      </c>
      <c r="G833" t="s">
        <v>292</v>
      </c>
      <c r="H833" t="str">
        <f t="shared" si="73"/>
        <v>Delhi Capitals</v>
      </c>
      <c r="I833" t="s">
        <v>251</v>
      </c>
      <c r="J833" t="str">
        <f t="shared" si="74"/>
        <v>MA Chidambaram Stadium, Chepauk, Chennai</v>
      </c>
      <c r="K833" t="s">
        <v>292</v>
      </c>
      <c r="L833" t="str">
        <f t="shared" si="75"/>
        <v>Delhi Capitals</v>
      </c>
      <c r="M833" t="s">
        <v>21</v>
      </c>
      <c r="N833" t="s">
        <v>22</v>
      </c>
      <c r="O833" t="s">
        <v>292</v>
      </c>
      <c r="P833" t="str">
        <f t="shared" si="76"/>
        <v>Deccan Chargers</v>
      </c>
      <c r="Q833" t="str">
        <f>IF(Table1[[#This Row],[TossWinner]]=Table1[[#This Row],[WinningTeam]],"Yes","No")</f>
        <v>Yes</v>
      </c>
      <c r="R833" t="s">
        <v>34</v>
      </c>
      <c r="S833">
        <v>31</v>
      </c>
      <c r="T833" t="str">
        <f t="shared" si="77"/>
        <v>Won By 31 Runs</v>
      </c>
      <c r="U833" t="s">
        <v>24</v>
      </c>
      <c r="V833" t="s">
        <v>350</v>
      </c>
      <c r="W833">
        <f>IF(Table1[[#This Row],[WonBy]]="Wickets",Table1[[#This Row],[Margin]],0)</f>
        <v>0</v>
      </c>
    </row>
    <row r="834" spans="1:23" x14ac:dyDescent="0.25">
      <c r="A834">
        <v>419108</v>
      </c>
      <c r="B834" t="s">
        <v>165</v>
      </c>
      <c r="C834" s="1">
        <v>40250</v>
      </c>
      <c r="D834">
        <v>2010</v>
      </c>
      <c r="E834" t="s">
        <v>147</v>
      </c>
      <c r="F834" t="str">
        <f t="shared" ref="F834:F897" si="78">_xlfn.XLOOKUP(TRIM(E834), $AA$22:$AA$32,$AB$22:$AB$32, TRIM(E834))</f>
        <v>Punjab Kings</v>
      </c>
      <c r="G834" t="s">
        <v>191</v>
      </c>
      <c r="H834" t="str">
        <f t="shared" ref="H834:H897" si="79">_xlfn.XLOOKUP(TRIM(G834), $AA$22:$AA$32,$AB$22:$AB$32, TRIM(G834))</f>
        <v>Delhi Capitals</v>
      </c>
      <c r="I834" t="s">
        <v>248</v>
      </c>
      <c r="J834" t="str">
        <f t="shared" ref="J834:J897" si="80">_xlfn.XLOOKUP(TRIM(I834), $Z$43:$Z$54,$AA$43:$AA$54, TRIM(I834))</f>
        <v>Punjab Cricket Association IS Bindra Stadium, Mohali</v>
      </c>
      <c r="K834" t="s">
        <v>191</v>
      </c>
      <c r="L834" t="str">
        <f t="shared" ref="L834:L897" si="81">_xlfn.XLOOKUP(TRIM(K834), $AA$22:$AA$32,$AB$22:$AB$32, TRIM(K834))</f>
        <v>Delhi Capitals</v>
      </c>
      <c r="M834" t="s">
        <v>28</v>
      </c>
      <c r="N834" t="s">
        <v>22</v>
      </c>
      <c r="O834" t="s">
        <v>191</v>
      </c>
      <c r="P834" t="str">
        <f t="shared" ref="P834:P897" si="82">_xlfn.XLOOKUP(TRIM(O834), $Z$22:$Z$32,$AA$22:$AA$32, TRIM(O834))</f>
        <v>Delhi Daredevils</v>
      </c>
      <c r="Q834" t="str">
        <f>IF(Table1[[#This Row],[TossWinner]]=Table1[[#This Row],[WinningTeam]],"Yes","No")</f>
        <v>Yes</v>
      </c>
      <c r="R834" t="s">
        <v>23</v>
      </c>
      <c r="S834">
        <v>5</v>
      </c>
      <c r="T834" t="str">
        <f t="shared" si="77"/>
        <v>Won By 5 Wickets</v>
      </c>
      <c r="U834" t="s">
        <v>24</v>
      </c>
      <c r="V834" t="s">
        <v>219</v>
      </c>
      <c r="W834">
        <f>IF(Table1[[#This Row],[WonBy]]="Wickets",Table1[[#This Row],[Margin]],0)</f>
        <v>5</v>
      </c>
    </row>
    <row r="835" spans="1:23" x14ac:dyDescent="0.25">
      <c r="A835">
        <v>419107</v>
      </c>
      <c r="B835" t="s">
        <v>38</v>
      </c>
      <c r="C835" s="1">
        <v>40250</v>
      </c>
      <c r="D835">
        <v>2010</v>
      </c>
      <c r="E835" t="s">
        <v>44</v>
      </c>
      <c r="F835" t="str">
        <f t="shared" si="78"/>
        <v>Mumbai Indians</v>
      </c>
      <c r="G835" t="s">
        <v>18</v>
      </c>
      <c r="H835" t="str">
        <f t="shared" si="79"/>
        <v>Rajasthan Royals</v>
      </c>
      <c r="I835" t="s">
        <v>247</v>
      </c>
      <c r="J835" t="str">
        <f t="shared" si="80"/>
        <v>Brabourne Stadium, Mumbai</v>
      </c>
      <c r="K835" t="s">
        <v>44</v>
      </c>
      <c r="L835" t="str">
        <f t="shared" si="81"/>
        <v>Mumbai Indians</v>
      </c>
      <c r="M835" t="s">
        <v>21</v>
      </c>
      <c r="N835" t="s">
        <v>22</v>
      </c>
      <c r="O835" t="s">
        <v>44</v>
      </c>
      <c r="P835" t="str">
        <f t="shared" si="82"/>
        <v>Mumbai Indians</v>
      </c>
      <c r="Q835" t="str">
        <f>IF(Table1[[#This Row],[TossWinner]]=Table1[[#This Row],[WinningTeam]],"Yes","No")</f>
        <v>Yes</v>
      </c>
      <c r="R835" t="s">
        <v>34</v>
      </c>
      <c r="S835">
        <v>4</v>
      </c>
      <c r="T835" t="str">
        <f t="shared" ref="T835:T898" si="83">CONCATENATE("Won By"," ",S835," ",R835)</f>
        <v>Won By 4 Runs</v>
      </c>
      <c r="U835" t="s">
        <v>24</v>
      </c>
      <c r="V835" t="s">
        <v>234</v>
      </c>
      <c r="W835">
        <f>IF(Table1[[#This Row],[WonBy]]="Wickets",Table1[[#This Row],[Margin]],0)</f>
        <v>0</v>
      </c>
    </row>
    <row r="836" spans="1:23" x14ac:dyDescent="0.25">
      <c r="A836">
        <v>419106</v>
      </c>
      <c r="B836" t="s">
        <v>38</v>
      </c>
      <c r="C836" s="1">
        <v>40249</v>
      </c>
      <c r="D836">
        <v>2010</v>
      </c>
      <c r="E836" t="s">
        <v>292</v>
      </c>
      <c r="F836" t="str">
        <f t="shared" si="78"/>
        <v>Delhi Capitals</v>
      </c>
      <c r="G836" t="s">
        <v>51</v>
      </c>
      <c r="H836" t="str">
        <f t="shared" si="79"/>
        <v>Kolkata Knight Riders</v>
      </c>
      <c r="I836" t="s">
        <v>311</v>
      </c>
      <c r="J836" t="str">
        <f t="shared" si="80"/>
        <v>Dr DY Patil Sports Academy, Mumbai</v>
      </c>
      <c r="K836" t="s">
        <v>292</v>
      </c>
      <c r="L836" t="str">
        <f t="shared" si="81"/>
        <v>Delhi Capitals</v>
      </c>
      <c r="M836" t="s">
        <v>28</v>
      </c>
      <c r="N836" t="s">
        <v>22</v>
      </c>
      <c r="O836" t="s">
        <v>51</v>
      </c>
      <c r="P836" t="str">
        <f t="shared" si="82"/>
        <v>Kolkata Knight Riders</v>
      </c>
      <c r="Q836" t="str">
        <f>IF(Table1[[#This Row],[TossWinner]]=Table1[[#This Row],[WinningTeam]],"Yes","No")</f>
        <v>No</v>
      </c>
      <c r="R836" t="s">
        <v>34</v>
      </c>
      <c r="S836">
        <v>11</v>
      </c>
      <c r="T836" t="str">
        <f t="shared" si="83"/>
        <v>Won By 11 Runs</v>
      </c>
      <c r="U836" t="s">
        <v>24</v>
      </c>
      <c r="V836" t="s">
        <v>351</v>
      </c>
      <c r="W836">
        <f>IF(Table1[[#This Row],[WonBy]]="Wickets",Table1[[#This Row],[Margin]],0)</f>
        <v>0</v>
      </c>
    </row>
    <row r="837" spans="1:23" x14ac:dyDescent="0.25">
      <c r="A837">
        <v>392239</v>
      </c>
      <c r="B837" t="s">
        <v>352</v>
      </c>
      <c r="C837" s="1">
        <v>39957</v>
      </c>
      <c r="D837">
        <v>2009</v>
      </c>
      <c r="E837" t="s">
        <v>27</v>
      </c>
      <c r="F837" t="str">
        <f t="shared" si="78"/>
        <v>Royal Challengers Bangalore</v>
      </c>
      <c r="G837" t="s">
        <v>292</v>
      </c>
      <c r="H837" t="str">
        <f t="shared" si="79"/>
        <v>Delhi Capitals</v>
      </c>
      <c r="I837" t="s">
        <v>353</v>
      </c>
      <c r="J837" t="str">
        <f t="shared" si="80"/>
        <v>New Wanderers Stadium</v>
      </c>
      <c r="K837" t="s">
        <v>27</v>
      </c>
      <c r="L837" t="str">
        <f t="shared" si="81"/>
        <v>Royal Challengers Bangalore</v>
      </c>
      <c r="M837" t="s">
        <v>28</v>
      </c>
      <c r="N837" t="s">
        <v>22</v>
      </c>
      <c r="O837" t="s">
        <v>292</v>
      </c>
      <c r="P837" t="str">
        <f t="shared" si="82"/>
        <v>Deccan Chargers</v>
      </c>
      <c r="Q837" t="str">
        <f>IF(Table1[[#This Row],[TossWinner]]=Table1[[#This Row],[WinningTeam]],"Yes","No")</f>
        <v>No</v>
      </c>
      <c r="R837" t="s">
        <v>34</v>
      </c>
      <c r="S837">
        <v>6</v>
      </c>
      <c r="T837" t="str">
        <f t="shared" si="83"/>
        <v>Won By 6 Runs</v>
      </c>
      <c r="U837" t="s">
        <v>24</v>
      </c>
      <c r="V837" t="s">
        <v>334</v>
      </c>
      <c r="W837">
        <f>IF(Table1[[#This Row],[WonBy]]="Wickets",Table1[[#This Row],[Margin]],0)</f>
        <v>0</v>
      </c>
    </row>
    <row r="838" spans="1:23" x14ac:dyDescent="0.25">
      <c r="A838">
        <v>392238</v>
      </c>
      <c r="B838" t="s">
        <v>352</v>
      </c>
      <c r="C838" s="1">
        <v>39956</v>
      </c>
      <c r="D838">
        <v>2009</v>
      </c>
      <c r="E838" t="s">
        <v>27</v>
      </c>
      <c r="F838" t="str">
        <f t="shared" si="78"/>
        <v>Royal Challengers Bangalore</v>
      </c>
      <c r="G838" t="s">
        <v>46</v>
      </c>
      <c r="H838" t="str">
        <f t="shared" si="79"/>
        <v>Chennai Super Kings</v>
      </c>
      <c r="I838" t="s">
        <v>353</v>
      </c>
      <c r="J838" t="str">
        <f t="shared" si="80"/>
        <v>New Wanderers Stadium</v>
      </c>
      <c r="K838" t="s">
        <v>27</v>
      </c>
      <c r="L838" t="str">
        <f t="shared" si="81"/>
        <v>Royal Challengers Bangalore</v>
      </c>
      <c r="M838" t="s">
        <v>28</v>
      </c>
      <c r="N838" t="s">
        <v>22</v>
      </c>
      <c r="O838" t="s">
        <v>27</v>
      </c>
      <c r="P838" t="str">
        <f t="shared" si="82"/>
        <v>Royal Challengers Bangalore</v>
      </c>
      <c r="Q838" t="str">
        <f>IF(Table1[[#This Row],[TossWinner]]=Table1[[#This Row],[WinningTeam]],"Yes","No")</f>
        <v>Yes</v>
      </c>
      <c r="R838" t="s">
        <v>23</v>
      </c>
      <c r="S838">
        <v>6</v>
      </c>
      <c r="T838" t="str">
        <f t="shared" si="83"/>
        <v>Won By 6 Wickets</v>
      </c>
      <c r="U838" t="s">
        <v>24</v>
      </c>
      <c r="V838" t="s">
        <v>152</v>
      </c>
      <c r="W838">
        <f>IF(Table1[[#This Row],[WonBy]]="Wickets",Table1[[#This Row],[Margin]],0)</f>
        <v>6</v>
      </c>
    </row>
    <row r="839" spans="1:23" x14ac:dyDescent="0.25">
      <c r="A839">
        <v>392237</v>
      </c>
      <c r="B839" t="s">
        <v>354</v>
      </c>
      <c r="C839" s="1">
        <v>39955</v>
      </c>
      <c r="D839">
        <v>2009</v>
      </c>
      <c r="E839" t="s">
        <v>191</v>
      </c>
      <c r="F839" t="str">
        <f t="shared" si="78"/>
        <v>Delhi Capitals</v>
      </c>
      <c r="G839" t="s">
        <v>292</v>
      </c>
      <c r="H839" t="str">
        <f t="shared" si="79"/>
        <v>Delhi Capitals</v>
      </c>
      <c r="I839" t="s">
        <v>355</v>
      </c>
      <c r="J839" t="str">
        <f t="shared" si="80"/>
        <v>SuperSport Park</v>
      </c>
      <c r="K839" t="s">
        <v>292</v>
      </c>
      <c r="L839" t="str">
        <f t="shared" si="81"/>
        <v>Delhi Capitals</v>
      </c>
      <c r="M839" t="s">
        <v>28</v>
      </c>
      <c r="N839" t="s">
        <v>22</v>
      </c>
      <c r="O839" t="s">
        <v>292</v>
      </c>
      <c r="P839" t="str">
        <f t="shared" si="82"/>
        <v>Deccan Chargers</v>
      </c>
      <c r="Q839" t="str">
        <f>IF(Table1[[#This Row],[TossWinner]]=Table1[[#This Row],[WinningTeam]],"Yes","No")</f>
        <v>Yes</v>
      </c>
      <c r="R839" t="s">
        <v>23</v>
      </c>
      <c r="S839">
        <v>6</v>
      </c>
      <c r="T839" t="str">
        <f t="shared" si="83"/>
        <v>Won By 6 Wickets</v>
      </c>
      <c r="U839" t="s">
        <v>24</v>
      </c>
      <c r="V839" t="s">
        <v>279</v>
      </c>
      <c r="W839">
        <f>IF(Table1[[#This Row],[WonBy]]="Wickets",Table1[[#This Row],[Margin]],0)</f>
        <v>6</v>
      </c>
    </row>
    <row r="840" spans="1:23" x14ac:dyDescent="0.25">
      <c r="A840">
        <v>392236</v>
      </c>
      <c r="B840" t="s">
        <v>354</v>
      </c>
      <c r="C840" s="1">
        <v>39954</v>
      </c>
      <c r="D840">
        <v>2009</v>
      </c>
      <c r="E840" t="s">
        <v>27</v>
      </c>
      <c r="F840" t="str">
        <f t="shared" si="78"/>
        <v>Royal Challengers Bangalore</v>
      </c>
      <c r="G840" t="s">
        <v>292</v>
      </c>
      <c r="H840" t="str">
        <f t="shared" si="79"/>
        <v>Delhi Capitals</v>
      </c>
      <c r="I840" t="s">
        <v>355</v>
      </c>
      <c r="J840" t="str">
        <f t="shared" si="80"/>
        <v>SuperSport Park</v>
      </c>
      <c r="K840" t="s">
        <v>27</v>
      </c>
      <c r="L840" t="str">
        <f t="shared" si="81"/>
        <v>Royal Challengers Bangalore</v>
      </c>
      <c r="M840" t="s">
        <v>21</v>
      </c>
      <c r="N840" t="s">
        <v>22</v>
      </c>
      <c r="O840" t="s">
        <v>27</v>
      </c>
      <c r="P840" t="str">
        <f t="shared" si="82"/>
        <v>Royal Challengers Bangalore</v>
      </c>
      <c r="Q840" t="str">
        <f>IF(Table1[[#This Row],[TossWinner]]=Table1[[#This Row],[WinningTeam]],"Yes","No")</f>
        <v>Yes</v>
      </c>
      <c r="R840" t="s">
        <v>34</v>
      </c>
      <c r="S840">
        <v>12</v>
      </c>
      <c r="T840" t="str">
        <f t="shared" si="83"/>
        <v>Won By 12 Runs</v>
      </c>
      <c r="U840" t="s">
        <v>24</v>
      </c>
      <c r="V840" t="s">
        <v>152</v>
      </c>
      <c r="W840">
        <f>IF(Table1[[#This Row],[WonBy]]="Wickets",Table1[[#This Row],[Margin]],0)</f>
        <v>0</v>
      </c>
    </row>
    <row r="841" spans="1:23" x14ac:dyDescent="0.25">
      <c r="A841">
        <v>392235</v>
      </c>
      <c r="B841" t="s">
        <v>354</v>
      </c>
      <c r="C841" s="1">
        <v>39954</v>
      </c>
      <c r="D841">
        <v>2009</v>
      </c>
      <c r="E841" t="s">
        <v>191</v>
      </c>
      <c r="F841" t="str">
        <f t="shared" si="78"/>
        <v>Delhi Capitals</v>
      </c>
      <c r="G841" t="s">
        <v>44</v>
      </c>
      <c r="H841" t="str">
        <f t="shared" si="79"/>
        <v>Mumbai Indians</v>
      </c>
      <c r="I841" t="s">
        <v>355</v>
      </c>
      <c r="J841" t="str">
        <f t="shared" si="80"/>
        <v>SuperSport Park</v>
      </c>
      <c r="K841" t="s">
        <v>191</v>
      </c>
      <c r="L841" t="str">
        <f t="shared" si="81"/>
        <v>Delhi Capitals</v>
      </c>
      <c r="M841" t="s">
        <v>28</v>
      </c>
      <c r="N841" t="s">
        <v>22</v>
      </c>
      <c r="O841" t="s">
        <v>191</v>
      </c>
      <c r="P841" t="str">
        <f t="shared" si="82"/>
        <v>Delhi Daredevils</v>
      </c>
      <c r="Q841" t="str">
        <f>IF(Table1[[#This Row],[TossWinner]]=Table1[[#This Row],[WinningTeam]],"Yes","No")</f>
        <v>Yes</v>
      </c>
      <c r="R841" t="s">
        <v>23</v>
      </c>
      <c r="S841">
        <v>4</v>
      </c>
      <c r="T841" t="str">
        <f t="shared" si="83"/>
        <v>Won By 4 Wickets</v>
      </c>
      <c r="U841" t="s">
        <v>24</v>
      </c>
      <c r="V841" t="s">
        <v>263</v>
      </c>
      <c r="W841">
        <f>IF(Table1[[#This Row],[WonBy]]="Wickets",Table1[[#This Row],[Margin]],0)</f>
        <v>4</v>
      </c>
    </row>
    <row r="842" spans="1:23" x14ac:dyDescent="0.25">
      <c r="A842">
        <v>392234</v>
      </c>
      <c r="B842" t="s">
        <v>356</v>
      </c>
      <c r="C842" s="1">
        <v>39953</v>
      </c>
      <c r="D842">
        <v>2009</v>
      </c>
      <c r="E842" t="s">
        <v>46</v>
      </c>
      <c r="F842" t="str">
        <f t="shared" si="78"/>
        <v>Chennai Super Kings</v>
      </c>
      <c r="G842" t="s">
        <v>147</v>
      </c>
      <c r="H842" t="str">
        <f t="shared" si="79"/>
        <v>Punjab Kings</v>
      </c>
      <c r="I842" t="s">
        <v>357</v>
      </c>
      <c r="J842" t="str">
        <f t="shared" si="80"/>
        <v>Kingsmead</v>
      </c>
      <c r="K842" t="s">
        <v>46</v>
      </c>
      <c r="L842" t="str">
        <f t="shared" si="81"/>
        <v>Chennai Super Kings</v>
      </c>
      <c r="M842" t="s">
        <v>21</v>
      </c>
      <c r="N842" t="s">
        <v>22</v>
      </c>
      <c r="O842" t="s">
        <v>46</v>
      </c>
      <c r="P842" t="str">
        <f t="shared" si="82"/>
        <v>Chennai Super Kings</v>
      </c>
      <c r="Q842" t="str">
        <f>IF(Table1[[#This Row],[TossWinner]]=Table1[[#This Row],[WinningTeam]],"Yes","No")</f>
        <v>Yes</v>
      </c>
      <c r="R842" t="s">
        <v>34</v>
      </c>
      <c r="S842">
        <v>24</v>
      </c>
      <c r="T842" t="str">
        <f t="shared" si="83"/>
        <v>Won By 24 Runs</v>
      </c>
      <c r="U842" t="s">
        <v>24</v>
      </c>
      <c r="V842" t="s">
        <v>358</v>
      </c>
      <c r="W842">
        <f>IF(Table1[[#This Row],[WonBy]]="Wickets",Table1[[#This Row],[Margin]],0)</f>
        <v>0</v>
      </c>
    </row>
    <row r="843" spans="1:23" x14ac:dyDescent="0.25">
      <c r="A843">
        <v>392233</v>
      </c>
      <c r="B843" t="s">
        <v>356</v>
      </c>
      <c r="C843" s="1">
        <v>39953</v>
      </c>
      <c r="D843">
        <v>2009</v>
      </c>
      <c r="E843" t="s">
        <v>51</v>
      </c>
      <c r="F843" t="str">
        <f t="shared" si="78"/>
        <v>Kolkata Knight Riders</v>
      </c>
      <c r="G843" t="s">
        <v>18</v>
      </c>
      <c r="H843" t="str">
        <f t="shared" si="79"/>
        <v>Rajasthan Royals</v>
      </c>
      <c r="I843" t="s">
        <v>357</v>
      </c>
      <c r="J843" t="str">
        <f t="shared" si="80"/>
        <v>Kingsmead</v>
      </c>
      <c r="K843" t="s">
        <v>51</v>
      </c>
      <c r="L843" t="str">
        <f t="shared" si="81"/>
        <v>Kolkata Knight Riders</v>
      </c>
      <c r="M843" t="s">
        <v>28</v>
      </c>
      <c r="N843" t="s">
        <v>22</v>
      </c>
      <c r="O843" t="s">
        <v>51</v>
      </c>
      <c r="P843" t="str">
        <f t="shared" si="82"/>
        <v>Kolkata Knight Riders</v>
      </c>
      <c r="Q843" t="str">
        <f>IF(Table1[[#This Row],[TossWinner]]=Table1[[#This Row],[WinningTeam]],"Yes","No")</f>
        <v>Yes</v>
      </c>
      <c r="R843" t="s">
        <v>23</v>
      </c>
      <c r="S843">
        <v>4</v>
      </c>
      <c r="T843" t="str">
        <f t="shared" si="83"/>
        <v>Won By 4 Wickets</v>
      </c>
      <c r="U843" t="s">
        <v>24</v>
      </c>
      <c r="V843" t="s">
        <v>359</v>
      </c>
      <c r="W843">
        <f>IF(Table1[[#This Row],[WonBy]]="Wickets",Table1[[#This Row],[Margin]],0)</f>
        <v>4</v>
      </c>
    </row>
    <row r="844" spans="1:23" x14ac:dyDescent="0.25">
      <c r="A844">
        <v>392232</v>
      </c>
      <c r="B844" t="s">
        <v>352</v>
      </c>
      <c r="C844" s="1">
        <v>39952</v>
      </c>
      <c r="D844">
        <v>2009</v>
      </c>
      <c r="E844" t="s">
        <v>27</v>
      </c>
      <c r="F844" t="str">
        <f t="shared" si="78"/>
        <v>Royal Challengers Bangalore</v>
      </c>
      <c r="G844" t="s">
        <v>191</v>
      </c>
      <c r="H844" t="str">
        <f t="shared" si="79"/>
        <v>Delhi Capitals</v>
      </c>
      <c r="I844" t="s">
        <v>353</v>
      </c>
      <c r="J844" t="str">
        <f t="shared" si="80"/>
        <v>New Wanderers Stadium</v>
      </c>
      <c r="K844" t="s">
        <v>191</v>
      </c>
      <c r="L844" t="str">
        <f t="shared" si="81"/>
        <v>Delhi Capitals</v>
      </c>
      <c r="M844" t="s">
        <v>21</v>
      </c>
      <c r="N844" t="s">
        <v>22</v>
      </c>
      <c r="O844" t="s">
        <v>27</v>
      </c>
      <c r="P844" t="str">
        <f t="shared" si="82"/>
        <v>Royal Challengers Bangalore</v>
      </c>
      <c r="Q844" t="str">
        <f>IF(Table1[[#This Row],[TossWinner]]=Table1[[#This Row],[WinningTeam]],"Yes","No")</f>
        <v>No</v>
      </c>
      <c r="R844" t="s">
        <v>23</v>
      </c>
      <c r="S844">
        <v>7</v>
      </c>
      <c r="T844" t="str">
        <f t="shared" si="83"/>
        <v>Won By 7 Wickets</v>
      </c>
      <c r="U844" t="s">
        <v>24</v>
      </c>
      <c r="V844" t="s">
        <v>270</v>
      </c>
      <c r="W844">
        <f>IF(Table1[[#This Row],[WonBy]]="Wickets",Table1[[#This Row],[Margin]],0)</f>
        <v>7</v>
      </c>
    </row>
    <row r="845" spans="1:23" x14ac:dyDescent="0.25">
      <c r="A845">
        <v>392231</v>
      </c>
      <c r="B845" t="s">
        <v>354</v>
      </c>
      <c r="C845" s="1">
        <v>39951</v>
      </c>
      <c r="D845">
        <v>2009</v>
      </c>
      <c r="E845" t="s">
        <v>46</v>
      </c>
      <c r="F845" t="str">
        <f t="shared" si="78"/>
        <v>Chennai Super Kings</v>
      </c>
      <c r="G845" t="s">
        <v>51</v>
      </c>
      <c r="H845" t="str">
        <f t="shared" si="79"/>
        <v>Kolkata Knight Riders</v>
      </c>
      <c r="I845" t="s">
        <v>355</v>
      </c>
      <c r="J845" t="str">
        <f t="shared" si="80"/>
        <v>SuperSport Park</v>
      </c>
      <c r="K845" t="s">
        <v>46</v>
      </c>
      <c r="L845" t="str">
        <f t="shared" si="81"/>
        <v>Chennai Super Kings</v>
      </c>
      <c r="M845" t="s">
        <v>21</v>
      </c>
      <c r="N845" t="s">
        <v>22</v>
      </c>
      <c r="O845" t="s">
        <v>51</v>
      </c>
      <c r="P845" t="str">
        <f t="shared" si="82"/>
        <v>Kolkata Knight Riders</v>
      </c>
      <c r="Q845" t="str">
        <f>IF(Table1[[#This Row],[TossWinner]]=Table1[[#This Row],[WinningTeam]],"Yes","No")</f>
        <v>No</v>
      </c>
      <c r="R845" t="s">
        <v>23</v>
      </c>
      <c r="S845">
        <v>7</v>
      </c>
      <c r="T845" t="str">
        <f t="shared" si="83"/>
        <v>Won By 7 Wickets</v>
      </c>
      <c r="U845" t="s">
        <v>24</v>
      </c>
      <c r="V845" t="s">
        <v>271</v>
      </c>
      <c r="W845">
        <f>IF(Table1[[#This Row],[WonBy]]="Wickets",Table1[[#This Row],[Margin]],0)</f>
        <v>7</v>
      </c>
    </row>
    <row r="846" spans="1:23" x14ac:dyDescent="0.25">
      <c r="A846">
        <v>392230</v>
      </c>
      <c r="B846" t="s">
        <v>360</v>
      </c>
      <c r="C846" s="1">
        <v>39950</v>
      </c>
      <c r="D846">
        <v>2009</v>
      </c>
      <c r="E846" t="s">
        <v>191</v>
      </c>
      <c r="F846" t="str">
        <f t="shared" si="78"/>
        <v>Delhi Capitals</v>
      </c>
      <c r="G846" t="s">
        <v>18</v>
      </c>
      <c r="H846" t="str">
        <f t="shared" si="79"/>
        <v>Rajasthan Royals</v>
      </c>
      <c r="I846" t="s">
        <v>361</v>
      </c>
      <c r="J846" t="str">
        <f t="shared" si="80"/>
        <v>OUTsurance Oval</v>
      </c>
      <c r="K846" t="s">
        <v>191</v>
      </c>
      <c r="L846" t="str">
        <f t="shared" si="81"/>
        <v>Delhi Capitals</v>
      </c>
      <c r="M846" t="s">
        <v>21</v>
      </c>
      <c r="N846" t="s">
        <v>22</v>
      </c>
      <c r="O846" t="s">
        <v>191</v>
      </c>
      <c r="P846" t="str">
        <f t="shared" si="82"/>
        <v>Delhi Daredevils</v>
      </c>
      <c r="Q846" t="str">
        <f>IF(Table1[[#This Row],[TossWinner]]=Table1[[#This Row],[WinningTeam]],"Yes","No")</f>
        <v>Yes</v>
      </c>
      <c r="R846" t="s">
        <v>34</v>
      </c>
      <c r="S846">
        <v>14</v>
      </c>
      <c r="T846" t="str">
        <f t="shared" si="83"/>
        <v>Won By 14 Runs</v>
      </c>
      <c r="U846" t="s">
        <v>24</v>
      </c>
      <c r="V846" t="s">
        <v>130</v>
      </c>
      <c r="W846">
        <f>IF(Table1[[#This Row],[WonBy]]="Wickets",Table1[[#This Row],[Margin]],0)</f>
        <v>0</v>
      </c>
    </row>
    <row r="847" spans="1:23" x14ac:dyDescent="0.25">
      <c r="A847">
        <v>392229</v>
      </c>
      <c r="B847" t="s">
        <v>352</v>
      </c>
      <c r="C847" s="1">
        <v>39950</v>
      </c>
      <c r="D847">
        <v>2009</v>
      </c>
      <c r="E847" t="s">
        <v>292</v>
      </c>
      <c r="F847" t="str">
        <f t="shared" si="78"/>
        <v>Delhi Capitals</v>
      </c>
      <c r="G847" t="s">
        <v>147</v>
      </c>
      <c r="H847" t="str">
        <f t="shared" si="79"/>
        <v>Punjab Kings</v>
      </c>
      <c r="I847" t="s">
        <v>353</v>
      </c>
      <c r="J847" t="str">
        <f t="shared" si="80"/>
        <v>New Wanderers Stadium</v>
      </c>
      <c r="K847" t="s">
        <v>292</v>
      </c>
      <c r="L847" t="str">
        <f t="shared" si="81"/>
        <v>Delhi Capitals</v>
      </c>
      <c r="M847" t="s">
        <v>28</v>
      </c>
      <c r="N847" t="s">
        <v>22</v>
      </c>
      <c r="O847" t="s">
        <v>147</v>
      </c>
      <c r="P847" t="str">
        <f t="shared" si="82"/>
        <v>Kings XI Punjab</v>
      </c>
      <c r="Q847" t="str">
        <f>IF(Table1[[#This Row],[TossWinner]]=Table1[[#This Row],[WinningTeam]],"Yes","No")</f>
        <v>No</v>
      </c>
      <c r="R847" t="s">
        <v>34</v>
      </c>
      <c r="S847">
        <v>1</v>
      </c>
      <c r="T847" t="str">
        <f t="shared" si="83"/>
        <v>Won By 1 Runs</v>
      </c>
      <c r="U847" t="s">
        <v>24</v>
      </c>
      <c r="V847" t="s">
        <v>228</v>
      </c>
      <c r="W847">
        <f>IF(Table1[[#This Row],[WonBy]]="Wickets",Table1[[#This Row],[Margin]],0)</f>
        <v>0</v>
      </c>
    </row>
    <row r="848" spans="1:23" x14ac:dyDescent="0.25">
      <c r="A848">
        <v>392227</v>
      </c>
      <c r="B848" t="s">
        <v>362</v>
      </c>
      <c r="C848" s="1">
        <v>39949</v>
      </c>
      <c r="D848">
        <v>2009</v>
      </c>
      <c r="E848" t="s">
        <v>46</v>
      </c>
      <c r="F848" t="str">
        <f t="shared" si="78"/>
        <v>Chennai Super Kings</v>
      </c>
      <c r="G848" t="s">
        <v>44</v>
      </c>
      <c r="H848" t="str">
        <f t="shared" si="79"/>
        <v>Mumbai Indians</v>
      </c>
      <c r="I848" t="s">
        <v>363</v>
      </c>
      <c r="J848" t="str">
        <f t="shared" si="80"/>
        <v>St George's Park</v>
      </c>
      <c r="K848" t="s">
        <v>44</v>
      </c>
      <c r="L848" t="str">
        <f t="shared" si="81"/>
        <v>Mumbai Indians</v>
      </c>
      <c r="M848" t="s">
        <v>21</v>
      </c>
      <c r="N848" t="s">
        <v>22</v>
      </c>
      <c r="O848" t="s">
        <v>46</v>
      </c>
      <c r="P848" t="str">
        <f t="shared" si="82"/>
        <v>Chennai Super Kings</v>
      </c>
      <c r="Q848" t="str">
        <f>IF(Table1[[#This Row],[TossWinner]]=Table1[[#This Row],[WinningTeam]],"Yes","No")</f>
        <v>No</v>
      </c>
      <c r="R848" t="s">
        <v>23</v>
      </c>
      <c r="S848">
        <v>7</v>
      </c>
      <c r="T848" t="str">
        <f t="shared" si="83"/>
        <v>Won By 7 Wickets</v>
      </c>
      <c r="U848" t="s">
        <v>24</v>
      </c>
      <c r="V848" t="s">
        <v>349</v>
      </c>
      <c r="W848">
        <f>IF(Table1[[#This Row],[WonBy]]="Wickets",Table1[[#This Row],[Margin]],0)</f>
        <v>7</v>
      </c>
    </row>
    <row r="849" spans="1:23" x14ac:dyDescent="0.25">
      <c r="A849">
        <v>392228</v>
      </c>
      <c r="B849" t="s">
        <v>352</v>
      </c>
      <c r="C849" s="1">
        <v>39949</v>
      </c>
      <c r="D849">
        <v>2009</v>
      </c>
      <c r="E849" t="s">
        <v>292</v>
      </c>
      <c r="F849" t="str">
        <f t="shared" si="78"/>
        <v>Delhi Capitals</v>
      </c>
      <c r="G849" t="s">
        <v>51</v>
      </c>
      <c r="H849" t="str">
        <f t="shared" si="79"/>
        <v>Kolkata Knight Riders</v>
      </c>
      <c r="I849" t="s">
        <v>353</v>
      </c>
      <c r="J849" t="str">
        <f t="shared" si="80"/>
        <v>New Wanderers Stadium</v>
      </c>
      <c r="K849" t="s">
        <v>292</v>
      </c>
      <c r="L849" t="str">
        <f t="shared" si="81"/>
        <v>Delhi Capitals</v>
      </c>
      <c r="M849" t="s">
        <v>28</v>
      </c>
      <c r="N849" t="s">
        <v>22</v>
      </c>
      <c r="O849" t="s">
        <v>292</v>
      </c>
      <c r="P849" t="str">
        <f t="shared" si="82"/>
        <v>Deccan Chargers</v>
      </c>
      <c r="Q849" t="str">
        <f>IF(Table1[[#This Row],[TossWinner]]=Table1[[#This Row],[WinningTeam]],"Yes","No")</f>
        <v>Yes</v>
      </c>
      <c r="R849" t="s">
        <v>23</v>
      </c>
      <c r="S849">
        <v>6</v>
      </c>
      <c r="T849" t="str">
        <f t="shared" si="83"/>
        <v>Won By 6 Wickets</v>
      </c>
      <c r="U849" t="s">
        <v>24</v>
      </c>
      <c r="V849" t="s">
        <v>156</v>
      </c>
      <c r="W849">
        <f>IF(Table1[[#This Row],[WonBy]]="Wickets",Table1[[#This Row],[Margin]],0)</f>
        <v>6</v>
      </c>
    </row>
    <row r="850" spans="1:23" x14ac:dyDescent="0.25">
      <c r="A850">
        <v>392226</v>
      </c>
      <c r="B850" t="s">
        <v>360</v>
      </c>
      <c r="C850" s="1">
        <v>39948</v>
      </c>
      <c r="D850">
        <v>2009</v>
      </c>
      <c r="E850" t="s">
        <v>191</v>
      </c>
      <c r="F850" t="str">
        <f t="shared" si="78"/>
        <v>Delhi Capitals</v>
      </c>
      <c r="G850" t="s">
        <v>147</v>
      </c>
      <c r="H850" t="str">
        <f t="shared" si="79"/>
        <v>Punjab Kings</v>
      </c>
      <c r="I850" t="s">
        <v>361</v>
      </c>
      <c r="J850" t="str">
        <f t="shared" si="80"/>
        <v>OUTsurance Oval</v>
      </c>
      <c r="K850" t="s">
        <v>147</v>
      </c>
      <c r="L850" t="str">
        <f t="shared" si="81"/>
        <v>Punjab Kings</v>
      </c>
      <c r="M850" t="s">
        <v>28</v>
      </c>
      <c r="N850" t="s">
        <v>22</v>
      </c>
      <c r="O850" t="s">
        <v>147</v>
      </c>
      <c r="P850" t="str">
        <f t="shared" si="82"/>
        <v>Kings XI Punjab</v>
      </c>
      <c r="Q850" t="str">
        <f>IF(Table1[[#This Row],[TossWinner]]=Table1[[#This Row],[WinningTeam]],"Yes","No")</f>
        <v>Yes</v>
      </c>
      <c r="R850" t="s">
        <v>23</v>
      </c>
      <c r="S850">
        <v>6</v>
      </c>
      <c r="T850" t="str">
        <f t="shared" si="83"/>
        <v>Won By 6 Wickets</v>
      </c>
      <c r="U850" t="s">
        <v>24</v>
      </c>
      <c r="V850" t="s">
        <v>299</v>
      </c>
      <c r="W850">
        <f>IF(Table1[[#This Row],[WonBy]]="Wickets",Table1[[#This Row],[Margin]],0)</f>
        <v>6</v>
      </c>
    </row>
    <row r="851" spans="1:23" x14ac:dyDescent="0.25">
      <c r="A851">
        <v>392225</v>
      </c>
      <c r="B851" t="s">
        <v>356</v>
      </c>
      <c r="C851" s="1">
        <v>39947</v>
      </c>
      <c r="D851">
        <v>2009</v>
      </c>
      <c r="E851" t="s">
        <v>44</v>
      </c>
      <c r="F851" t="str">
        <f t="shared" si="78"/>
        <v>Mumbai Indians</v>
      </c>
      <c r="G851" t="s">
        <v>18</v>
      </c>
      <c r="H851" t="str">
        <f t="shared" si="79"/>
        <v>Rajasthan Royals</v>
      </c>
      <c r="I851" t="s">
        <v>357</v>
      </c>
      <c r="J851" t="str">
        <f t="shared" si="80"/>
        <v>Kingsmead</v>
      </c>
      <c r="K851" t="s">
        <v>18</v>
      </c>
      <c r="L851" t="str">
        <f t="shared" si="81"/>
        <v>Rajasthan Royals</v>
      </c>
      <c r="M851" t="s">
        <v>21</v>
      </c>
      <c r="N851" t="s">
        <v>22</v>
      </c>
      <c r="O851" t="s">
        <v>18</v>
      </c>
      <c r="P851" t="str">
        <f t="shared" si="82"/>
        <v>Rajasthan Royals</v>
      </c>
      <c r="Q851" t="str">
        <f>IF(Table1[[#This Row],[TossWinner]]=Table1[[#This Row],[WinningTeam]],"Yes","No")</f>
        <v>Yes</v>
      </c>
      <c r="R851" t="s">
        <v>34</v>
      </c>
      <c r="S851">
        <v>2</v>
      </c>
      <c r="T851" t="str">
        <f t="shared" si="83"/>
        <v>Won By 2 Runs</v>
      </c>
      <c r="U851" t="s">
        <v>24</v>
      </c>
      <c r="V851" t="s">
        <v>325</v>
      </c>
      <c r="W851">
        <f>IF(Table1[[#This Row],[WonBy]]="Wickets",Table1[[#This Row],[Margin]],0)</f>
        <v>0</v>
      </c>
    </row>
    <row r="852" spans="1:23" x14ac:dyDescent="0.25">
      <c r="A852">
        <v>392224</v>
      </c>
      <c r="B852" t="s">
        <v>356</v>
      </c>
      <c r="C852" s="1">
        <v>39947</v>
      </c>
      <c r="D852">
        <v>2009</v>
      </c>
      <c r="E852" t="s">
        <v>27</v>
      </c>
      <c r="F852" t="str">
        <f t="shared" si="78"/>
        <v>Royal Challengers Bangalore</v>
      </c>
      <c r="G852" t="s">
        <v>46</v>
      </c>
      <c r="H852" t="str">
        <f t="shared" si="79"/>
        <v>Chennai Super Kings</v>
      </c>
      <c r="I852" t="s">
        <v>357</v>
      </c>
      <c r="J852" t="str">
        <f t="shared" si="80"/>
        <v>Kingsmead</v>
      </c>
      <c r="K852" t="s">
        <v>46</v>
      </c>
      <c r="L852" t="str">
        <f t="shared" si="81"/>
        <v>Chennai Super Kings</v>
      </c>
      <c r="M852" t="s">
        <v>21</v>
      </c>
      <c r="N852" t="s">
        <v>22</v>
      </c>
      <c r="O852" t="s">
        <v>27</v>
      </c>
      <c r="P852" t="str">
        <f t="shared" si="82"/>
        <v>Royal Challengers Bangalore</v>
      </c>
      <c r="Q852" t="str">
        <f>IF(Table1[[#This Row],[TossWinner]]=Table1[[#This Row],[WinningTeam]],"Yes","No")</f>
        <v>No</v>
      </c>
      <c r="R852" t="s">
        <v>23</v>
      </c>
      <c r="S852">
        <v>2</v>
      </c>
      <c r="T852" t="str">
        <f t="shared" si="83"/>
        <v>Won By 2 Wickets</v>
      </c>
      <c r="U852" t="s">
        <v>24</v>
      </c>
      <c r="V852" t="s">
        <v>320</v>
      </c>
      <c r="W852">
        <f>IF(Table1[[#This Row],[WonBy]]="Wickets",Table1[[#This Row],[Margin]],0)</f>
        <v>2</v>
      </c>
    </row>
    <row r="853" spans="1:23" x14ac:dyDescent="0.25">
      <c r="A853">
        <v>392223</v>
      </c>
      <c r="B853" t="s">
        <v>356</v>
      </c>
      <c r="C853" s="1">
        <v>39946</v>
      </c>
      <c r="D853">
        <v>2009</v>
      </c>
      <c r="E853" t="s">
        <v>292</v>
      </c>
      <c r="F853" t="str">
        <f t="shared" si="78"/>
        <v>Delhi Capitals</v>
      </c>
      <c r="G853" t="s">
        <v>191</v>
      </c>
      <c r="H853" t="str">
        <f t="shared" si="79"/>
        <v>Delhi Capitals</v>
      </c>
      <c r="I853" t="s">
        <v>357</v>
      </c>
      <c r="J853" t="str">
        <f t="shared" si="80"/>
        <v>Kingsmead</v>
      </c>
      <c r="K853" t="s">
        <v>292</v>
      </c>
      <c r="L853" t="str">
        <f t="shared" si="81"/>
        <v>Delhi Capitals</v>
      </c>
      <c r="M853" t="s">
        <v>28</v>
      </c>
      <c r="N853" t="s">
        <v>22</v>
      </c>
      <c r="O853" t="s">
        <v>191</v>
      </c>
      <c r="P853" t="str">
        <f t="shared" si="82"/>
        <v>Delhi Daredevils</v>
      </c>
      <c r="Q853" t="str">
        <f>IF(Table1[[#This Row],[TossWinner]]=Table1[[#This Row],[WinningTeam]],"Yes","No")</f>
        <v>No</v>
      </c>
      <c r="R853" t="s">
        <v>34</v>
      </c>
      <c r="S853">
        <v>12</v>
      </c>
      <c r="T853" t="str">
        <f t="shared" si="83"/>
        <v>Won By 12 Runs</v>
      </c>
      <c r="U853" t="s">
        <v>24</v>
      </c>
      <c r="V853" t="s">
        <v>364</v>
      </c>
      <c r="W853">
        <f>IF(Table1[[#This Row],[WonBy]]="Wickets",Table1[[#This Row],[Margin]],0)</f>
        <v>0</v>
      </c>
    </row>
    <row r="854" spans="1:23" x14ac:dyDescent="0.25">
      <c r="A854">
        <v>392222</v>
      </c>
      <c r="B854" t="s">
        <v>354</v>
      </c>
      <c r="C854" s="1">
        <v>39945</v>
      </c>
      <c r="D854">
        <v>2009</v>
      </c>
      <c r="E854" t="s">
        <v>147</v>
      </c>
      <c r="F854" t="str">
        <f t="shared" si="78"/>
        <v>Punjab Kings</v>
      </c>
      <c r="G854" t="s">
        <v>44</v>
      </c>
      <c r="H854" t="str">
        <f t="shared" si="79"/>
        <v>Mumbai Indians</v>
      </c>
      <c r="I854" t="s">
        <v>355</v>
      </c>
      <c r="J854" t="str">
        <f t="shared" si="80"/>
        <v>SuperSport Park</v>
      </c>
      <c r="K854" t="s">
        <v>147</v>
      </c>
      <c r="L854" t="str">
        <f t="shared" si="81"/>
        <v>Punjab Kings</v>
      </c>
      <c r="M854" t="s">
        <v>21</v>
      </c>
      <c r="N854" t="s">
        <v>22</v>
      </c>
      <c r="O854" t="s">
        <v>44</v>
      </c>
      <c r="P854" t="str">
        <f t="shared" si="82"/>
        <v>Mumbai Indians</v>
      </c>
      <c r="Q854" t="str">
        <f>IF(Table1[[#This Row],[TossWinner]]=Table1[[#This Row],[WinningTeam]],"Yes","No")</f>
        <v>No</v>
      </c>
      <c r="R854" t="s">
        <v>23</v>
      </c>
      <c r="S854">
        <v>8</v>
      </c>
      <c r="T854" t="str">
        <f t="shared" si="83"/>
        <v>Won By 8 Wickets</v>
      </c>
      <c r="U854" t="s">
        <v>24</v>
      </c>
      <c r="V854" t="s">
        <v>186</v>
      </c>
      <c r="W854">
        <f>IF(Table1[[#This Row],[WonBy]]="Wickets",Table1[[#This Row],[Margin]],0)</f>
        <v>8</v>
      </c>
    </row>
    <row r="855" spans="1:23" x14ac:dyDescent="0.25">
      <c r="A855">
        <v>392221</v>
      </c>
      <c r="B855" t="s">
        <v>354</v>
      </c>
      <c r="C855" s="1">
        <v>39945</v>
      </c>
      <c r="D855">
        <v>2009</v>
      </c>
      <c r="E855" t="s">
        <v>27</v>
      </c>
      <c r="F855" t="str">
        <f t="shared" si="78"/>
        <v>Royal Challengers Bangalore</v>
      </c>
      <c r="G855" t="s">
        <v>51</v>
      </c>
      <c r="H855" t="str">
        <f t="shared" si="79"/>
        <v>Kolkata Knight Riders</v>
      </c>
      <c r="I855" t="s">
        <v>355</v>
      </c>
      <c r="J855" t="str">
        <f t="shared" si="80"/>
        <v>SuperSport Park</v>
      </c>
      <c r="K855" t="s">
        <v>27</v>
      </c>
      <c r="L855" t="str">
        <f t="shared" si="81"/>
        <v>Royal Challengers Bangalore</v>
      </c>
      <c r="M855" t="s">
        <v>28</v>
      </c>
      <c r="N855" t="s">
        <v>22</v>
      </c>
      <c r="O855" t="s">
        <v>27</v>
      </c>
      <c r="P855" t="str">
        <f t="shared" si="82"/>
        <v>Royal Challengers Bangalore</v>
      </c>
      <c r="Q855" t="str">
        <f>IF(Table1[[#This Row],[TossWinner]]=Table1[[#This Row],[WinningTeam]],"Yes","No")</f>
        <v>Yes</v>
      </c>
      <c r="R855" t="s">
        <v>23</v>
      </c>
      <c r="S855">
        <v>6</v>
      </c>
      <c r="T855" t="str">
        <f t="shared" si="83"/>
        <v>Won By 6 Wickets</v>
      </c>
      <c r="U855" t="s">
        <v>24</v>
      </c>
      <c r="V855" t="s">
        <v>320</v>
      </c>
      <c r="W855">
        <f>IF(Table1[[#This Row],[WonBy]]="Wickets",Table1[[#This Row],[Margin]],0)</f>
        <v>6</v>
      </c>
    </row>
    <row r="856" spans="1:23" x14ac:dyDescent="0.25">
      <c r="A856">
        <v>392220</v>
      </c>
      <c r="B856" t="s">
        <v>365</v>
      </c>
      <c r="C856" s="1">
        <v>39944</v>
      </c>
      <c r="D856">
        <v>2009</v>
      </c>
      <c r="E856" t="s">
        <v>292</v>
      </c>
      <c r="F856" t="str">
        <f t="shared" si="78"/>
        <v>Delhi Capitals</v>
      </c>
      <c r="G856" t="s">
        <v>18</v>
      </c>
      <c r="H856" t="str">
        <f t="shared" si="79"/>
        <v>Rajasthan Royals</v>
      </c>
      <c r="I856" t="s">
        <v>366</v>
      </c>
      <c r="J856" t="str">
        <f t="shared" si="80"/>
        <v>De Beers Diamond Oval</v>
      </c>
      <c r="K856" t="s">
        <v>292</v>
      </c>
      <c r="L856" t="str">
        <f t="shared" si="81"/>
        <v>Delhi Capitals</v>
      </c>
      <c r="M856" t="s">
        <v>21</v>
      </c>
      <c r="N856" t="s">
        <v>22</v>
      </c>
      <c r="O856" t="s">
        <v>292</v>
      </c>
      <c r="P856" t="str">
        <f t="shared" si="82"/>
        <v>Deccan Chargers</v>
      </c>
      <c r="Q856" t="str">
        <f>IF(Table1[[#This Row],[TossWinner]]=Table1[[#This Row],[WinningTeam]],"Yes","No")</f>
        <v>Yes</v>
      </c>
      <c r="R856" t="s">
        <v>34</v>
      </c>
      <c r="S856">
        <v>53</v>
      </c>
      <c r="T856" t="str">
        <f t="shared" si="83"/>
        <v>Won By 53 Runs</v>
      </c>
      <c r="U856" t="s">
        <v>24</v>
      </c>
      <c r="V856" t="s">
        <v>215</v>
      </c>
      <c r="W856">
        <f>IF(Table1[[#This Row],[WonBy]]="Wickets",Table1[[#This Row],[Margin]],0)</f>
        <v>0</v>
      </c>
    </row>
    <row r="857" spans="1:23" x14ac:dyDescent="0.25">
      <c r="A857">
        <v>392219</v>
      </c>
      <c r="B857" t="s">
        <v>352</v>
      </c>
      <c r="C857" s="1">
        <v>39943</v>
      </c>
      <c r="D857">
        <v>2009</v>
      </c>
      <c r="E857" t="s">
        <v>191</v>
      </c>
      <c r="F857" t="str">
        <f t="shared" si="78"/>
        <v>Delhi Capitals</v>
      </c>
      <c r="G857" t="s">
        <v>51</v>
      </c>
      <c r="H857" t="str">
        <f t="shared" si="79"/>
        <v>Kolkata Knight Riders</v>
      </c>
      <c r="I857" t="s">
        <v>353</v>
      </c>
      <c r="J857" t="str">
        <f t="shared" si="80"/>
        <v>New Wanderers Stadium</v>
      </c>
      <c r="K857" t="s">
        <v>191</v>
      </c>
      <c r="L857" t="str">
        <f t="shared" si="81"/>
        <v>Delhi Capitals</v>
      </c>
      <c r="M857" t="s">
        <v>28</v>
      </c>
      <c r="N857" t="s">
        <v>22</v>
      </c>
      <c r="O857" t="s">
        <v>191</v>
      </c>
      <c r="P857" t="str">
        <f t="shared" si="82"/>
        <v>Delhi Daredevils</v>
      </c>
      <c r="Q857" t="str">
        <f>IF(Table1[[#This Row],[TossWinner]]=Table1[[#This Row],[WinningTeam]],"Yes","No")</f>
        <v>Yes</v>
      </c>
      <c r="R857" t="s">
        <v>23</v>
      </c>
      <c r="S857">
        <v>7</v>
      </c>
      <c r="T857" t="str">
        <f t="shared" si="83"/>
        <v>Won By 7 Wickets</v>
      </c>
      <c r="U857" t="s">
        <v>24</v>
      </c>
      <c r="V857" t="s">
        <v>137</v>
      </c>
      <c r="W857">
        <f>IF(Table1[[#This Row],[WonBy]]="Wickets",Table1[[#This Row],[Margin]],0)</f>
        <v>7</v>
      </c>
    </row>
    <row r="858" spans="1:23" x14ac:dyDescent="0.25">
      <c r="A858">
        <v>392218</v>
      </c>
      <c r="B858" t="s">
        <v>362</v>
      </c>
      <c r="C858" s="1">
        <v>39943</v>
      </c>
      <c r="D858">
        <v>2009</v>
      </c>
      <c r="E858" t="s">
        <v>27</v>
      </c>
      <c r="F858" t="str">
        <f t="shared" si="78"/>
        <v>Royal Challengers Bangalore</v>
      </c>
      <c r="G858" t="s">
        <v>44</v>
      </c>
      <c r="H858" t="str">
        <f t="shared" si="79"/>
        <v>Mumbai Indians</v>
      </c>
      <c r="I858" t="s">
        <v>363</v>
      </c>
      <c r="J858" t="str">
        <f t="shared" si="80"/>
        <v>St George's Park</v>
      </c>
      <c r="K858" t="s">
        <v>44</v>
      </c>
      <c r="L858" t="str">
        <f t="shared" si="81"/>
        <v>Mumbai Indians</v>
      </c>
      <c r="M858" t="s">
        <v>21</v>
      </c>
      <c r="N858" t="s">
        <v>22</v>
      </c>
      <c r="O858" t="s">
        <v>44</v>
      </c>
      <c r="P858" t="str">
        <f t="shared" si="82"/>
        <v>Mumbai Indians</v>
      </c>
      <c r="Q858" t="str">
        <f>IF(Table1[[#This Row],[TossWinner]]=Table1[[#This Row],[WinningTeam]],"Yes","No")</f>
        <v>Yes</v>
      </c>
      <c r="R858" t="s">
        <v>34</v>
      </c>
      <c r="S858">
        <v>16</v>
      </c>
      <c r="T858" t="str">
        <f t="shared" si="83"/>
        <v>Won By 16 Runs</v>
      </c>
      <c r="U858" t="s">
        <v>24</v>
      </c>
      <c r="V858" t="s">
        <v>258</v>
      </c>
      <c r="W858">
        <f>IF(Table1[[#This Row],[WonBy]]="Wickets",Table1[[#This Row],[Margin]],0)</f>
        <v>0</v>
      </c>
    </row>
    <row r="859" spans="1:23" x14ac:dyDescent="0.25">
      <c r="A859">
        <v>392216</v>
      </c>
      <c r="B859" t="s">
        <v>365</v>
      </c>
      <c r="C859" s="1">
        <v>39942</v>
      </c>
      <c r="D859">
        <v>2009</v>
      </c>
      <c r="E859" t="s">
        <v>292</v>
      </c>
      <c r="F859" t="str">
        <f t="shared" si="78"/>
        <v>Delhi Capitals</v>
      </c>
      <c r="G859" t="s">
        <v>147</v>
      </c>
      <c r="H859" t="str">
        <f t="shared" si="79"/>
        <v>Punjab Kings</v>
      </c>
      <c r="I859" t="s">
        <v>366</v>
      </c>
      <c r="J859" t="str">
        <f t="shared" si="80"/>
        <v>De Beers Diamond Oval</v>
      </c>
      <c r="K859" t="s">
        <v>147</v>
      </c>
      <c r="L859" t="str">
        <f t="shared" si="81"/>
        <v>Punjab Kings</v>
      </c>
      <c r="M859" t="s">
        <v>28</v>
      </c>
      <c r="N859" t="s">
        <v>22</v>
      </c>
      <c r="O859" t="s">
        <v>147</v>
      </c>
      <c r="P859" t="str">
        <f t="shared" si="82"/>
        <v>Kings XI Punjab</v>
      </c>
      <c r="Q859" t="str">
        <f>IF(Table1[[#This Row],[TossWinner]]=Table1[[#This Row],[WinningTeam]],"Yes","No")</f>
        <v>Yes</v>
      </c>
      <c r="R859" t="s">
        <v>23</v>
      </c>
      <c r="S859">
        <v>3</v>
      </c>
      <c r="T859" t="str">
        <f t="shared" si="83"/>
        <v>Won By 3 Wickets</v>
      </c>
      <c r="U859" t="s">
        <v>24</v>
      </c>
      <c r="V859" t="s">
        <v>326</v>
      </c>
      <c r="W859">
        <f>IF(Table1[[#This Row],[WonBy]]="Wickets",Table1[[#This Row],[Margin]],0)</f>
        <v>3</v>
      </c>
    </row>
    <row r="860" spans="1:23" x14ac:dyDescent="0.25">
      <c r="A860">
        <v>392217</v>
      </c>
      <c r="B860" t="s">
        <v>365</v>
      </c>
      <c r="C860" s="1">
        <v>39942</v>
      </c>
      <c r="D860">
        <v>2009</v>
      </c>
      <c r="E860" t="s">
        <v>46</v>
      </c>
      <c r="F860" t="str">
        <f t="shared" si="78"/>
        <v>Chennai Super Kings</v>
      </c>
      <c r="G860" t="s">
        <v>18</v>
      </c>
      <c r="H860" t="str">
        <f t="shared" si="79"/>
        <v>Rajasthan Royals</v>
      </c>
      <c r="I860" t="s">
        <v>366</v>
      </c>
      <c r="J860" t="str">
        <f t="shared" si="80"/>
        <v>De Beers Diamond Oval</v>
      </c>
      <c r="K860" t="s">
        <v>18</v>
      </c>
      <c r="L860" t="str">
        <f t="shared" si="81"/>
        <v>Rajasthan Royals</v>
      </c>
      <c r="M860" t="s">
        <v>21</v>
      </c>
      <c r="N860" t="s">
        <v>22</v>
      </c>
      <c r="O860" t="s">
        <v>46</v>
      </c>
      <c r="P860" t="str">
        <f t="shared" si="82"/>
        <v>Chennai Super Kings</v>
      </c>
      <c r="Q860" t="str">
        <f>IF(Table1[[#This Row],[TossWinner]]=Table1[[#This Row],[WinningTeam]],"Yes","No")</f>
        <v>No</v>
      </c>
      <c r="R860" t="s">
        <v>23</v>
      </c>
      <c r="S860">
        <v>7</v>
      </c>
      <c r="T860" t="str">
        <f t="shared" si="83"/>
        <v>Won By 7 Wickets</v>
      </c>
      <c r="U860" t="s">
        <v>24</v>
      </c>
      <c r="V860" t="s">
        <v>367</v>
      </c>
      <c r="W860">
        <f>IF(Table1[[#This Row],[WonBy]]="Wickets",Table1[[#This Row],[Margin]],0)</f>
        <v>7</v>
      </c>
    </row>
    <row r="861" spans="1:23" x14ac:dyDescent="0.25">
      <c r="A861">
        <v>392215</v>
      </c>
      <c r="B861" t="s">
        <v>368</v>
      </c>
      <c r="C861" s="1">
        <v>39941</v>
      </c>
      <c r="D861">
        <v>2009</v>
      </c>
      <c r="E861" t="s">
        <v>191</v>
      </c>
      <c r="F861" t="str">
        <f t="shared" si="78"/>
        <v>Delhi Capitals</v>
      </c>
      <c r="G861" t="s">
        <v>44</v>
      </c>
      <c r="H861" t="str">
        <f t="shared" si="79"/>
        <v>Mumbai Indians</v>
      </c>
      <c r="I861" t="s">
        <v>369</v>
      </c>
      <c r="J861" t="str">
        <f t="shared" si="80"/>
        <v>Buffalo Park</v>
      </c>
      <c r="K861" t="s">
        <v>44</v>
      </c>
      <c r="L861" t="str">
        <f t="shared" si="81"/>
        <v>Mumbai Indians</v>
      </c>
      <c r="M861" t="s">
        <v>21</v>
      </c>
      <c r="N861" t="s">
        <v>22</v>
      </c>
      <c r="O861" t="s">
        <v>191</v>
      </c>
      <c r="P861" t="str">
        <f t="shared" si="82"/>
        <v>Delhi Daredevils</v>
      </c>
      <c r="Q861" t="str">
        <f>IF(Table1[[#This Row],[TossWinner]]=Table1[[#This Row],[WinningTeam]],"Yes","No")</f>
        <v>No</v>
      </c>
      <c r="R861" t="s">
        <v>23</v>
      </c>
      <c r="S861">
        <v>7</v>
      </c>
      <c r="T861" t="str">
        <f t="shared" si="83"/>
        <v>Won By 7 Wickets</v>
      </c>
      <c r="U861" t="s">
        <v>24</v>
      </c>
      <c r="V861" t="s">
        <v>239</v>
      </c>
      <c r="W861">
        <f>IF(Table1[[#This Row],[WonBy]]="Wickets",Table1[[#This Row],[Margin]],0)</f>
        <v>7</v>
      </c>
    </row>
    <row r="862" spans="1:23" x14ac:dyDescent="0.25">
      <c r="A862">
        <v>392214</v>
      </c>
      <c r="B862" t="s">
        <v>354</v>
      </c>
      <c r="C862" s="1">
        <v>39940</v>
      </c>
      <c r="D862">
        <v>2009</v>
      </c>
      <c r="E862" t="s">
        <v>46</v>
      </c>
      <c r="F862" t="str">
        <f t="shared" si="78"/>
        <v>Chennai Super Kings</v>
      </c>
      <c r="G862" t="s">
        <v>147</v>
      </c>
      <c r="H862" t="str">
        <f t="shared" si="79"/>
        <v>Punjab Kings</v>
      </c>
      <c r="I862" t="s">
        <v>355</v>
      </c>
      <c r="J862" t="str">
        <f t="shared" si="80"/>
        <v>SuperSport Park</v>
      </c>
      <c r="K862" t="s">
        <v>46</v>
      </c>
      <c r="L862" t="str">
        <f t="shared" si="81"/>
        <v>Chennai Super Kings</v>
      </c>
      <c r="M862" t="s">
        <v>21</v>
      </c>
      <c r="N862" t="s">
        <v>22</v>
      </c>
      <c r="O862" t="s">
        <v>46</v>
      </c>
      <c r="P862" t="str">
        <f t="shared" si="82"/>
        <v>Chennai Super Kings</v>
      </c>
      <c r="Q862" t="str">
        <f>IF(Table1[[#This Row],[TossWinner]]=Table1[[#This Row],[WinningTeam]],"Yes","No")</f>
        <v>Yes</v>
      </c>
      <c r="R862" t="s">
        <v>34</v>
      </c>
      <c r="S862">
        <v>12</v>
      </c>
      <c r="T862" t="str">
        <f t="shared" si="83"/>
        <v>Won By 12 Runs</v>
      </c>
      <c r="U862" t="s">
        <v>196</v>
      </c>
      <c r="V862" t="s">
        <v>349</v>
      </c>
      <c r="W862">
        <f>IF(Table1[[#This Row],[WonBy]]="Wickets",Table1[[#This Row],[Margin]],0)</f>
        <v>0</v>
      </c>
    </row>
    <row r="863" spans="1:23" x14ac:dyDescent="0.25">
      <c r="A863">
        <v>392213</v>
      </c>
      <c r="B863" t="s">
        <v>354</v>
      </c>
      <c r="C863" s="1">
        <v>39940</v>
      </c>
      <c r="D863">
        <v>2009</v>
      </c>
      <c r="E863" t="s">
        <v>27</v>
      </c>
      <c r="F863" t="str">
        <f t="shared" si="78"/>
        <v>Royal Challengers Bangalore</v>
      </c>
      <c r="G863" t="s">
        <v>18</v>
      </c>
      <c r="H863" t="str">
        <f t="shared" si="79"/>
        <v>Rajasthan Royals</v>
      </c>
      <c r="I863" t="s">
        <v>355</v>
      </c>
      <c r="J863" t="str">
        <f t="shared" si="80"/>
        <v>SuperSport Park</v>
      </c>
      <c r="K863" t="s">
        <v>18</v>
      </c>
      <c r="L863" t="str">
        <f t="shared" si="81"/>
        <v>Rajasthan Royals</v>
      </c>
      <c r="M863" t="s">
        <v>28</v>
      </c>
      <c r="N863" t="s">
        <v>22</v>
      </c>
      <c r="O863" t="s">
        <v>18</v>
      </c>
      <c r="P863" t="str">
        <f t="shared" si="82"/>
        <v>Rajasthan Royals</v>
      </c>
      <c r="Q863" t="str">
        <f>IF(Table1[[#This Row],[TossWinner]]=Table1[[#This Row],[WinningTeam]],"Yes","No")</f>
        <v>Yes</v>
      </c>
      <c r="R863" t="s">
        <v>23</v>
      </c>
      <c r="S863">
        <v>7</v>
      </c>
      <c r="T863" t="str">
        <f t="shared" si="83"/>
        <v>Won By 7 Wickets</v>
      </c>
      <c r="U863" t="s">
        <v>24</v>
      </c>
      <c r="V863" t="s">
        <v>370</v>
      </c>
      <c r="W863">
        <f>IF(Table1[[#This Row],[WonBy]]="Wickets",Table1[[#This Row],[Margin]],0)</f>
        <v>7</v>
      </c>
    </row>
    <row r="864" spans="1:23" x14ac:dyDescent="0.25">
      <c r="A864">
        <v>392212</v>
      </c>
      <c r="B864" t="s">
        <v>354</v>
      </c>
      <c r="C864" s="1">
        <v>39939</v>
      </c>
      <c r="D864">
        <v>2009</v>
      </c>
      <c r="E864" t="s">
        <v>292</v>
      </c>
      <c r="F864" t="str">
        <f t="shared" si="78"/>
        <v>Delhi Capitals</v>
      </c>
      <c r="G864" t="s">
        <v>44</v>
      </c>
      <c r="H864" t="str">
        <f t="shared" si="79"/>
        <v>Mumbai Indians</v>
      </c>
      <c r="I864" t="s">
        <v>355</v>
      </c>
      <c r="J864" t="str">
        <f t="shared" si="80"/>
        <v>SuperSport Park</v>
      </c>
      <c r="K864" t="s">
        <v>292</v>
      </c>
      <c r="L864" t="str">
        <f t="shared" si="81"/>
        <v>Delhi Capitals</v>
      </c>
      <c r="M864" t="s">
        <v>21</v>
      </c>
      <c r="N864" t="s">
        <v>22</v>
      </c>
      <c r="O864" t="s">
        <v>292</v>
      </c>
      <c r="P864" t="str">
        <f t="shared" si="82"/>
        <v>Deccan Chargers</v>
      </c>
      <c r="Q864" t="str">
        <f>IF(Table1[[#This Row],[TossWinner]]=Table1[[#This Row],[WinningTeam]],"Yes","No")</f>
        <v>Yes</v>
      </c>
      <c r="R864" t="s">
        <v>34</v>
      </c>
      <c r="S864">
        <v>19</v>
      </c>
      <c r="T864" t="str">
        <f t="shared" si="83"/>
        <v>Won By 19 Runs</v>
      </c>
      <c r="U864" t="s">
        <v>24</v>
      </c>
      <c r="V864" t="s">
        <v>156</v>
      </c>
      <c r="W864">
        <f>IF(Table1[[#This Row],[WonBy]]="Wickets",Table1[[#This Row],[Margin]],0)</f>
        <v>0</v>
      </c>
    </row>
    <row r="865" spans="1:23" x14ac:dyDescent="0.25">
      <c r="A865">
        <v>392211</v>
      </c>
      <c r="B865" t="s">
        <v>356</v>
      </c>
      <c r="C865" s="1">
        <v>39938</v>
      </c>
      <c r="D865">
        <v>2009</v>
      </c>
      <c r="E865" t="s">
        <v>191</v>
      </c>
      <c r="F865" t="str">
        <f t="shared" si="78"/>
        <v>Delhi Capitals</v>
      </c>
      <c r="G865" t="s">
        <v>51</v>
      </c>
      <c r="H865" t="str">
        <f t="shared" si="79"/>
        <v>Kolkata Knight Riders</v>
      </c>
      <c r="I865" t="s">
        <v>357</v>
      </c>
      <c r="J865" t="str">
        <f t="shared" si="80"/>
        <v>Kingsmead</v>
      </c>
      <c r="K865" t="s">
        <v>51</v>
      </c>
      <c r="L865" t="str">
        <f t="shared" si="81"/>
        <v>Kolkata Knight Riders</v>
      </c>
      <c r="M865" t="s">
        <v>21</v>
      </c>
      <c r="N865" t="s">
        <v>22</v>
      </c>
      <c r="O865" t="s">
        <v>191</v>
      </c>
      <c r="P865" t="str">
        <f t="shared" si="82"/>
        <v>Delhi Daredevils</v>
      </c>
      <c r="Q865" t="str">
        <f>IF(Table1[[#This Row],[TossWinner]]=Table1[[#This Row],[WinningTeam]],"Yes","No")</f>
        <v>No</v>
      </c>
      <c r="R865" t="s">
        <v>23</v>
      </c>
      <c r="S865">
        <v>9</v>
      </c>
      <c r="T865" t="str">
        <f t="shared" si="83"/>
        <v>Won By 9 Wickets</v>
      </c>
      <c r="U865" t="s">
        <v>24</v>
      </c>
      <c r="V865" t="s">
        <v>219</v>
      </c>
      <c r="W865">
        <f>IF(Table1[[#This Row],[WonBy]]="Wickets",Table1[[#This Row],[Margin]],0)</f>
        <v>9</v>
      </c>
    </row>
    <row r="866" spans="1:23" x14ac:dyDescent="0.25">
      <c r="A866">
        <v>392210</v>
      </c>
      <c r="B866" t="s">
        <v>356</v>
      </c>
      <c r="C866" s="1">
        <v>39938</v>
      </c>
      <c r="D866">
        <v>2009</v>
      </c>
      <c r="E866" t="s">
        <v>147</v>
      </c>
      <c r="F866" t="str">
        <f t="shared" si="78"/>
        <v>Punjab Kings</v>
      </c>
      <c r="G866" t="s">
        <v>18</v>
      </c>
      <c r="H866" t="str">
        <f t="shared" si="79"/>
        <v>Rajasthan Royals</v>
      </c>
      <c r="I866" t="s">
        <v>357</v>
      </c>
      <c r="J866" t="str">
        <f t="shared" si="80"/>
        <v>Kingsmead</v>
      </c>
      <c r="K866" t="s">
        <v>147</v>
      </c>
      <c r="L866" t="str">
        <f t="shared" si="81"/>
        <v>Punjab Kings</v>
      </c>
      <c r="M866" t="s">
        <v>28</v>
      </c>
      <c r="N866" t="s">
        <v>22</v>
      </c>
      <c r="O866" t="s">
        <v>18</v>
      </c>
      <c r="P866" t="str">
        <f t="shared" si="82"/>
        <v>Rajasthan Royals</v>
      </c>
      <c r="Q866" t="str">
        <f>IF(Table1[[#This Row],[TossWinner]]=Table1[[#This Row],[WinningTeam]],"Yes","No")</f>
        <v>No</v>
      </c>
      <c r="R866" t="s">
        <v>34</v>
      </c>
      <c r="S866">
        <v>78</v>
      </c>
      <c r="T866" t="str">
        <f t="shared" si="83"/>
        <v>Won By 78 Runs</v>
      </c>
      <c r="U866" t="s">
        <v>24</v>
      </c>
      <c r="V866" t="s">
        <v>371</v>
      </c>
      <c r="W866">
        <f>IF(Table1[[#This Row],[WonBy]]="Wickets",Table1[[#This Row],[Margin]],0)</f>
        <v>0</v>
      </c>
    </row>
    <row r="867" spans="1:23" x14ac:dyDescent="0.25">
      <c r="A867">
        <v>392209</v>
      </c>
      <c r="B867" t="s">
        <v>368</v>
      </c>
      <c r="C867" s="1">
        <v>39937</v>
      </c>
      <c r="D867">
        <v>2009</v>
      </c>
      <c r="E867" t="s">
        <v>46</v>
      </c>
      <c r="F867" t="str">
        <f t="shared" si="78"/>
        <v>Chennai Super Kings</v>
      </c>
      <c r="G867" t="s">
        <v>292</v>
      </c>
      <c r="H867" t="str">
        <f t="shared" si="79"/>
        <v>Delhi Capitals</v>
      </c>
      <c r="I867" t="s">
        <v>369</v>
      </c>
      <c r="J867" t="str">
        <f t="shared" si="80"/>
        <v>Buffalo Park</v>
      </c>
      <c r="K867" t="s">
        <v>46</v>
      </c>
      <c r="L867" t="str">
        <f t="shared" si="81"/>
        <v>Chennai Super Kings</v>
      </c>
      <c r="M867" t="s">
        <v>21</v>
      </c>
      <c r="N867" t="s">
        <v>22</v>
      </c>
      <c r="O867" t="s">
        <v>46</v>
      </c>
      <c r="P867" t="str">
        <f t="shared" si="82"/>
        <v>Chennai Super Kings</v>
      </c>
      <c r="Q867" t="str">
        <f>IF(Table1[[#This Row],[TossWinner]]=Table1[[#This Row],[WinningTeam]],"Yes","No")</f>
        <v>Yes</v>
      </c>
      <c r="R867" t="s">
        <v>34</v>
      </c>
      <c r="S867">
        <v>78</v>
      </c>
      <c r="T867" t="str">
        <f t="shared" si="83"/>
        <v>Won By 78 Runs</v>
      </c>
      <c r="U867" t="s">
        <v>24</v>
      </c>
      <c r="V867" t="s">
        <v>172</v>
      </c>
      <c r="W867">
        <f>IF(Table1[[#This Row],[WonBy]]="Wickets",Table1[[#This Row],[Margin]],0)</f>
        <v>0</v>
      </c>
    </row>
    <row r="868" spans="1:23" x14ac:dyDescent="0.25">
      <c r="A868">
        <v>392208</v>
      </c>
      <c r="B868" t="s">
        <v>352</v>
      </c>
      <c r="C868" s="1">
        <v>39936</v>
      </c>
      <c r="D868">
        <v>2009</v>
      </c>
      <c r="E868" t="s">
        <v>27</v>
      </c>
      <c r="F868" t="str">
        <f t="shared" si="78"/>
        <v>Royal Challengers Bangalore</v>
      </c>
      <c r="G868" t="s">
        <v>44</v>
      </c>
      <c r="H868" t="str">
        <f t="shared" si="79"/>
        <v>Mumbai Indians</v>
      </c>
      <c r="I868" t="s">
        <v>353</v>
      </c>
      <c r="J868" t="str">
        <f t="shared" si="80"/>
        <v>New Wanderers Stadium</v>
      </c>
      <c r="K868" t="s">
        <v>44</v>
      </c>
      <c r="L868" t="str">
        <f t="shared" si="81"/>
        <v>Mumbai Indians</v>
      </c>
      <c r="M868" t="s">
        <v>21</v>
      </c>
      <c r="N868" t="s">
        <v>22</v>
      </c>
      <c r="O868" t="s">
        <v>27</v>
      </c>
      <c r="P868" t="str">
        <f t="shared" si="82"/>
        <v>Royal Challengers Bangalore</v>
      </c>
      <c r="Q868" t="str">
        <f>IF(Table1[[#This Row],[TossWinner]]=Table1[[#This Row],[WinningTeam]],"Yes","No")</f>
        <v>No</v>
      </c>
      <c r="R868" t="s">
        <v>23</v>
      </c>
      <c r="S868">
        <v>9</v>
      </c>
      <c r="T868" t="str">
        <f t="shared" si="83"/>
        <v>Won By 9 Wickets</v>
      </c>
      <c r="U868" t="s">
        <v>24</v>
      </c>
      <c r="V868" t="s">
        <v>270</v>
      </c>
      <c r="W868">
        <f>IF(Table1[[#This Row],[WonBy]]="Wickets",Table1[[#This Row],[Margin]],0)</f>
        <v>9</v>
      </c>
    </row>
    <row r="869" spans="1:23" x14ac:dyDescent="0.25">
      <c r="A869">
        <v>392207</v>
      </c>
      <c r="B869" t="s">
        <v>362</v>
      </c>
      <c r="C869" s="1">
        <v>39936</v>
      </c>
      <c r="D869">
        <v>2009</v>
      </c>
      <c r="E869" t="s">
        <v>147</v>
      </c>
      <c r="F869" t="str">
        <f t="shared" si="78"/>
        <v>Punjab Kings</v>
      </c>
      <c r="G869" t="s">
        <v>51</v>
      </c>
      <c r="H869" t="str">
        <f t="shared" si="79"/>
        <v>Kolkata Knight Riders</v>
      </c>
      <c r="I869" t="s">
        <v>363</v>
      </c>
      <c r="J869" t="str">
        <f t="shared" si="80"/>
        <v>St George's Park</v>
      </c>
      <c r="K869" t="s">
        <v>51</v>
      </c>
      <c r="L869" t="str">
        <f t="shared" si="81"/>
        <v>Kolkata Knight Riders</v>
      </c>
      <c r="M869" t="s">
        <v>21</v>
      </c>
      <c r="N869" t="s">
        <v>22</v>
      </c>
      <c r="O869" t="s">
        <v>147</v>
      </c>
      <c r="P869" t="str">
        <f t="shared" si="82"/>
        <v>Kings XI Punjab</v>
      </c>
      <c r="Q869" t="str">
        <f>IF(Table1[[#This Row],[TossWinner]]=Table1[[#This Row],[WinningTeam]],"Yes","No")</f>
        <v>No</v>
      </c>
      <c r="R869" t="s">
        <v>23</v>
      </c>
      <c r="S869">
        <v>6</v>
      </c>
      <c r="T869" t="str">
        <f t="shared" si="83"/>
        <v>Won By 6 Wickets</v>
      </c>
      <c r="U869" t="s">
        <v>24</v>
      </c>
      <c r="V869" t="s">
        <v>326</v>
      </c>
      <c r="W869">
        <f>IF(Table1[[#This Row],[WonBy]]="Wickets",Table1[[#This Row],[Margin]],0)</f>
        <v>6</v>
      </c>
    </row>
    <row r="870" spans="1:23" x14ac:dyDescent="0.25">
      <c r="A870">
        <v>392205</v>
      </c>
      <c r="B870" t="s">
        <v>362</v>
      </c>
      <c r="C870" s="1">
        <v>39935</v>
      </c>
      <c r="D870">
        <v>2009</v>
      </c>
      <c r="E870" t="s">
        <v>292</v>
      </c>
      <c r="F870" t="str">
        <f t="shared" si="78"/>
        <v>Delhi Capitals</v>
      </c>
      <c r="G870" t="s">
        <v>18</v>
      </c>
      <c r="H870" t="str">
        <f t="shared" si="79"/>
        <v>Rajasthan Royals</v>
      </c>
      <c r="I870" t="s">
        <v>363</v>
      </c>
      <c r="J870" t="str">
        <f t="shared" si="80"/>
        <v>St George's Park</v>
      </c>
      <c r="K870" t="s">
        <v>292</v>
      </c>
      <c r="L870" t="str">
        <f t="shared" si="81"/>
        <v>Delhi Capitals</v>
      </c>
      <c r="M870" t="s">
        <v>21</v>
      </c>
      <c r="N870" t="s">
        <v>22</v>
      </c>
      <c r="O870" t="s">
        <v>18</v>
      </c>
      <c r="P870" t="str">
        <f t="shared" si="82"/>
        <v>Rajasthan Royals</v>
      </c>
      <c r="Q870" t="str">
        <f>IF(Table1[[#This Row],[TossWinner]]=Table1[[#This Row],[WinningTeam]],"Yes","No")</f>
        <v>No</v>
      </c>
      <c r="R870" t="s">
        <v>23</v>
      </c>
      <c r="S870">
        <v>3</v>
      </c>
      <c r="T870" t="str">
        <f t="shared" si="83"/>
        <v>Won By 3 Wickets</v>
      </c>
      <c r="U870" t="s">
        <v>24</v>
      </c>
      <c r="V870" t="s">
        <v>234</v>
      </c>
      <c r="W870">
        <f>IF(Table1[[#This Row],[WonBy]]="Wickets",Table1[[#This Row],[Margin]],0)</f>
        <v>3</v>
      </c>
    </row>
    <row r="871" spans="1:23" x14ac:dyDescent="0.25">
      <c r="A871">
        <v>392206</v>
      </c>
      <c r="B871" t="s">
        <v>352</v>
      </c>
      <c r="C871" s="1">
        <v>39935</v>
      </c>
      <c r="D871">
        <v>2009</v>
      </c>
      <c r="E871" t="s">
        <v>46</v>
      </c>
      <c r="F871" t="str">
        <f t="shared" si="78"/>
        <v>Chennai Super Kings</v>
      </c>
      <c r="G871" t="s">
        <v>191</v>
      </c>
      <c r="H871" t="str">
        <f t="shared" si="79"/>
        <v>Delhi Capitals</v>
      </c>
      <c r="I871" t="s">
        <v>353</v>
      </c>
      <c r="J871" t="str">
        <f t="shared" si="80"/>
        <v>New Wanderers Stadium</v>
      </c>
      <c r="K871" t="s">
        <v>191</v>
      </c>
      <c r="L871" t="str">
        <f t="shared" si="81"/>
        <v>Delhi Capitals</v>
      </c>
      <c r="M871" t="s">
        <v>28</v>
      </c>
      <c r="N871" t="s">
        <v>22</v>
      </c>
      <c r="O871" t="s">
        <v>46</v>
      </c>
      <c r="P871" t="str">
        <f t="shared" si="82"/>
        <v>Chennai Super Kings</v>
      </c>
      <c r="Q871" t="str">
        <f>IF(Table1[[#This Row],[TossWinner]]=Table1[[#This Row],[WinningTeam]],"Yes","No")</f>
        <v>No</v>
      </c>
      <c r="R871" t="s">
        <v>34</v>
      </c>
      <c r="S871">
        <v>18</v>
      </c>
      <c r="T871" t="str">
        <f t="shared" si="83"/>
        <v>Won By 18 Runs</v>
      </c>
      <c r="U871" t="s">
        <v>24</v>
      </c>
      <c r="V871" t="s">
        <v>372</v>
      </c>
      <c r="W871">
        <f>IF(Table1[[#This Row],[WonBy]]="Wickets",Table1[[#This Row],[Margin]],0)</f>
        <v>0</v>
      </c>
    </row>
    <row r="872" spans="1:23" x14ac:dyDescent="0.25">
      <c r="A872">
        <v>392203</v>
      </c>
      <c r="B872" t="s">
        <v>368</v>
      </c>
      <c r="C872" s="1">
        <v>39934</v>
      </c>
      <c r="D872">
        <v>2009</v>
      </c>
      <c r="E872" t="s">
        <v>51</v>
      </c>
      <c r="F872" t="str">
        <f t="shared" si="78"/>
        <v>Kolkata Knight Riders</v>
      </c>
      <c r="G872" t="s">
        <v>44</v>
      </c>
      <c r="H872" t="str">
        <f t="shared" si="79"/>
        <v>Mumbai Indians</v>
      </c>
      <c r="I872" t="s">
        <v>369</v>
      </c>
      <c r="J872" t="str">
        <f t="shared" si="80"/>
        <v>Buffalo Park</v>
      </c>
      <c r="K872" t="s">
        <v>44</v>
      </c>
      <c r="L872" t="str">
        <f t="shared" si="81"/>
        <v>Mumbai Indians</v>
      </c>
      <c r="M872" t="s">
        <v>21</v>
      </c>
      <c r="N872" t="s">
        <v>22</v>
      </c>
      <c r="O872" t="s">
        <v>44</v>
      </c>
      <c r="P872" t="str">
        <f t="shared" si="82"/>
        <v>Mumbai Indians</v>
      </c>
      <c r="Q872" t="str">
        <f>IF(Table1[[#This Row],[TossWinner]]=Table1[[#This Row],[WinningTeam]],"Yes","No")</f>
        <v>Yes</v>
      </c>
      <c r="R872" t="s">
        <v>34</v>
      </c>
      <c r="S872">
        <v>9</v>
      </c>
      <c r="T872" t="str">
        <f t="shared" si="83"/>
        <v>Won By 9 Runs</v>
      </c>
      <c r="U872" t="s">
        <v>24</v>
      </c>
      <c r="V872" t="s">
        <v>258</v>
      </c>
      <c r="W872">
        <f>IF(Table1[[#This Row],[WonBy]]="Wickets",Table1[[#This Row],[Margin]],0)</f>
        <v>0</v>
      </c>
    </row>
    <row r="873" spans="1:23" x14ac:dyDescent="0.25">
      <c r="A873">
        <v>392204</v>
      </c>
      <c r="B873" t="s">
        <v>356</v>
      </c>
      <c r="C873" s="1">
        <v>39934</v>
      </c>
      <c r="D873">
        <v>2009</v>
      </c>
      <c r="E873" t="s">
        <v>27</v>
      </c>
      <c r="F873" t="str">
        <f t="shared" si="78"/>
        <v>Royal Challengers Bangalore</v>
      </c>
      <c r="G873" t="s">
        <v>147</v>
      </c>
      <c r="H873" t="str">
        <f t="shared" si="79"/>
        <v>Punjab Kings</v>
      </c>
      <c r="I873" t="s">
        <v>357</v>
      </c>
      <c r="J873" t="str">
        <f t="shared" si="80"/>
        <v>Kingsmead</v>
      </c>
      <c r="K873" t="s">
        <v>27</v>
      </c>
      <c r="L873" t="str">
        <f t="shared" si="81"/>
        <v>Royal Challengers Bangalore</v>
      </c>
      <c r="M873" t="s">
        <v>21</v>
      </c>
      <c r="N873" t="s">
        <v>22</v>
      </c>
      <c r="O873" t="s">
        <v>27</v>
      </c>
      <c r="P873" t="str">
        <f t="shared" si="82"/>
        <v>Royal Challengers Bangalore</v>
      </c>
      <c r="Q873" t="str">
        <f>IF(Table1[[#This Row],[TossWinner]]=Table1[[#This Row],[WinningTeam]],"Yes","No")</f>
        <v>Yes</v>
      </c>
      <c r="R873" t="s">
        <v>34</v>
      </c>
      <c r="S873">
        <v>8</v>
      </c>
      <c r="T873" t="str">
        <f t="shared" si="83"/>
        <v>Won By 8 Runs</v>
      </c>
      <c r="U873" t="s">
        <v>24</v>
      </c>
      <c r="V873" t="s">
        <v>228</v>
      </c>
      <c r="W873">
        <f>IF(Table1[[#This Row],[WonBy]]="Wickets",Table1[[#This Row],[Margin]],0)</f>
        <v>0</v>
      </c>
    </row>
    <row r="874" spans="1:23" x14ac:dyDescent="0.25">
      <c r="A874">
        <v>392202</v>
      </c>
      <c r="B874" t="s">
        <v>354</v>
      </c>
      <c r="C874" s="1">
        <v>39933</v>
      </c>
      <c r="D874">
        <v>2009</v>
      </c>
      <c r="E874" t="s">
        <v>46</v>
      </c>
      <c r="F874" t="str">
        <f t="shared" si="78"/>
        <v>Chennai Super Kings</v>
      </c>
      <c r="G874" t="s">
        <v>18</v>
      </c>
      <c r="H874" t="str">
        <f t="shared" si="79"/>
        <v>Rajasthan Royals</v>
      </c>
      <c r="I874" t="s">
        <v>355</v>
      </c>
      <c r="J874" t="str">
        <f t="shared" si="80"/>
        <v>SuperSport Park</v>
      </c>
      <c r="K874" t="s">
        <v>18</v>
      </c>
      <c r="L874" t="str">
        <f t="shared" si="81"/>
        <v>Rajasthan Royals</v>
      </c>
      <c r="M874" t="s">
        <v>28</v>
      </c>
      <c r="N874" t="s">
        <v>22</v>
      </c>
      <c r="O874" t="s">
        <v>46</v>
      </c>
      <c r="P874" t="str">
        <f t="shared" si="82"/>
        <v>Chennai Super Kings</v>
      </c>
      <c r="Q874" t="str">
        <f>IF(Table1[[#This Row],[TossWinner]]=Table1[[#This Row],[WinningTeam]],"Yes","No")</f>
        <v>No</v>
      </c>
      <c r="R874" t="s">
        <v>34</v>
      </c>
      <c r="S874">
        <v>38</v>
      </c>
      <c r="T874" t="str">
        <f t="shared" si="83"/>
        <v>Won By 38 Runs</v>
      </c>
      <c r="U874" t="s">
        <v>24</v>
      </c>
      <c r="V874" t="s">
        <v>224</v>
      </c>
      <c r="W874">
        <f>IF(Table1[[#This Row],[WonBy]]="Wickets",Table1[[#This Row],[Margin]],0)</f>
        <v>0</v>
      </c>
    </row>
    <row r="875" spans="1:23" x14ac:dyDescent="0.25">
      <c r="A875">
        <v>392201</v>
      </c>
      <c r="B875" t="s">
        <v>354</v>
      </c>
      <c r="C875" s="1">
        <v>39933</v>
      </c>
      <c r="D875">
        <v>2009</v>
      </c>
      <c r="E875" t="s">
        <v>292</v>
      </c>
      <c r="F875" t="str">
        <f t="shared" si="78"/>
        <v>Delhi Capitals</v>
      </c>
      <c r="G875" t="s">
        <v>191</v>
      </c>
      <c r="H875" t="str">
        <f t="shared" si="79"/>
        <v>Delhi Capitals</v>
      </c>
      <c r="I875" t="s">
        <v>355</v>
      </c>
      <c r="J875" t="str">
        <f t="shared" si="80"/>
        <v>SuperSport Park</v>
      </c>
      <c r="K875" t="s">
        <v>191</v>
      </c>
      <c r="L875" t="str">
        <f t="shared" si="81"/>
        <v>Delhi Capitals</v>
      </c>
      <c r="M875" t="s">
        <v>28</v>
      </c>
      <c r="N875" t="s">
        <v>22</v>
      </c>
      <c r="O875" t="s">
        <v>191</v>
      </c>
      <c r="P875" t="str">
        <f t="shared" si="82"/>
        <v>Delhi Daredevils</v>
      </c>
      <c r="Q875" t="str">
        <f>IF(Table1[[#This Row],[TossWinner]]=Table1[[#This Row],[WinningTeam]],"Yes","No")</f>
        <v>Yes</v>
      </c>
      <c r="R875" t="s">
        <v>23</v>
      </c>
      <c r="S875">
        <v>6</v>
      </c>
      <c r="T875" t="str">
        <f t="shared" si="83"/>
        <v>Won By 6 Wickets</v>
      </c>
      <c r="U875" t="s">
        <v>24</v>
      </c>
      <c r="V875" t="s">
        <v>373</v>
      </c>
      <c r="W875">
        <f>IF(Table1[[#This Row],[WonBy]]="Wickets",Table1[[#This Row],[Margin]],0)</f>
        <v>6</v>
      </c>
    </row>
    <row r="876" spans="1:23" x14ac:dyDescent="0.25">
      <c r="A876">
        <v>392200</v>
      </c>
      <c r="B876" t="s">
        <v>356</v>
      </c>
      <c r="C876" s="1">
        <v>39932</v>
      </c>
      <c r="D876">
        <v>2009</v>
      </c>
      <c r="E876" t="s">
        <v>147</v>
      </c>
      <c r="F876" t="str">
        <f t="shared" si="78"/>
        <v>Punjab Kings</v>
      </c>
      <c r="G876" t="s">
        <v>44</v>
      </c>
      <c r="H876" t="str">
        <f t="shared" si="79"/>
        <v>Mumbai Indians</v>
      </c>
      <c r="I876" t="s">
        <v>357</v>
      </c>
      <c r="J876" t="str">
        <f t="shared" si="80"/>
        <v>Kingsmead</v>
      </c>
      <c r="K876" t="s">
        <v>147</v>
      </c>
      <c r="L876" t="str">
        <f t="shared" si="81"/>
        <v>Punjab Kings</v>
      </c>
      <c r="M876" t="s">
        <v>21</v>
      </c>
      <c r="N876" t="s">
        <v>22</v>
      </c>
      <c r="O876" t="s">
        <v>147</v>
      </c>
      <c r="P876" t="str">
        <f t="shared" si="82"/>
        <v>Kings XI Punjab</v>
      </c>
      <c r="Q876" t="str">
        <f>IF(Table1[[#This Row],[TossWinner]]=Table1[[#This Row],[WinningTeam]],"Yes","No")</f>
        <v>Yes</v>
      </c>
      <c r="R876" t="s">
        <v>34</v>
      </c>
      <c r="S876">
        <v>3</v>
      </c>
      <c r="T876" t="str">
        <f t="shared" si="83"/>
        <v>Won By 3 Runs</v>
      </c>
      <c r="U876" t="s">
        <v>24</v>
      </c>
      <c r="V876" t="s">
        <v>297</v>
      </c>
      <c r="W876">
        <f>IF(Table1[[#This Row],[WonBy]]="Wickets",Table1[[#This Row],[Margin]],0)</f>
        <v>0</v>
      </c>
    </row>
    <row r="877" spans="1:23" x14ac:dyDescent="0.25">
      <c r="A877">
        <v>392199</v>
      </c>
      <c r="B877" t="s">
        <v>356</v>
      </c>
      <c r="C877" s="1">
        <v>39932</v>
      </c>
      <c r="D877">
        <v>2009</v>
      </c>
      <c r="E877" t="s">
        <v>27</v>
      </c>
      <c r="F877" t="str">
        <f t="shared" si="78"/>
        <v>Royal Challengers Bangalore</v>
      </c>
      <c r="G877" t="s">
        <v>51</v>
      </c>
      <c r="H877" t="str">
        <f t="shared" si="79"/>
        <v>Kolkata Knight Riders</v>
      </c>
      <c r="I877" t="s">
        <v>357</v>
      </c>
      <c r="J877" t="str">
        <f t="shared" si="80"/>
        <v>Kingsmead</v>
      </c>
      <c r="K877" t="s">
        <v>51</v>
      </c>
      <c r="L877" t="str">
        <f t="shared" si="81"/>
        <v>Kolkata Knight Riders</v>
      </c>
      <c r="M877" t="s">
        <v>21</v>
      </c>
      <c r="N877" t="s">
        <v>22</v>
      </c>
      <c r="O877" t="s">
        <v>27</v>
      </c>
      <c r="P877" t="str">
        <f t="shared" si="82"/>
        <v>Royal Challengers Bangalore</v>
      </c>
      <c r="Q877" t="str">
        <f>IF(Table1[[#This Row],[TossWinner]]=Table1[[#This Row],[WinningTeam]],"Yes","No")</f>
        <v>No</v>
      </c>
      <c r="R877" t="s">
        <v>23</v>
      </c>
      <c r="S877">
        <v>5</v>
      </c>
      <c r="T877" t="str">
        <f t="shared" si="83"/>
        <v>Won By 5 Wickets</v>
      </c>
      <c r="U877" t="s">
        <v>24</v>
      </c>
      <c r="V877" t="s">
        <v>374</v>
      </c>
      <c r="W877">
        <f>IF(Table1[[#This Row],[WonBy]]="Wickets",Table1[[#This Row],[Margin]],0)</f>
        <v>5</v>
      </c>
    </row>
    <row r="878" spans="1:23" x14ac:dyDescent="0.25">
      <c r="A878">
        <v>392198</v>
      </c>
      <c r="B878" t="s">
        <v>354</v>
      </c>
      <c r="C878" s="1">
        <v>39931</v>
      </c>
      <c r="D878">
        <v>2009</v>
      </c>
      <c r="E878" t="s">
        <v>191</v>
      </c>
      <c r="F878" t="str">
        <f t="shared" si="78"/>
        <v>Delhi Capitals</v>
      </c>
      <c r="G878" t="s">
        <v>18</v>
      </c>
      <c r="H878" t="str">
        <f t="shared" si="79"/>
        <v>Rajasthan Royals</v>
      </c>
      <c r="I878" t="s">
        <v>355</v>
      </c>
      <c r="J878" t="str">
        <f t="shared" si="80"/>
        <v>SuperSport Park</v>
      </c>
      <c r="K878" t="s">
        <v>191</v>
      </c>
      <c r="L878" t="str">
        <f t="shared" si="81"/>
        <v>Delhi Capitals</v>
      </c>
      <c r="M878" t="s">
        <v>21</v>
      </c>
      <c r="N878" t="s">
        <v>22</v>
      </c>
      <c r="O878" t="s">
        <v>18</v>
      </c>
      <c r="P878" t="str">
        <f t="shared" si="82"/>
        <v>Rajasthan Royals</v>
      </c>
      <c r="Q878" t="str">
        <f>IF(Table1[[#This Row],[TossWinner]]=Table1[[#This Row],[WinningTeam]],"Yes","No")</f>
        <v>No</v>
      </c>
      <c r="R878" t="s">
        <v>23</v>
      </c>
      <c r="S878">
        <v>5</v>
      </c>
      <c r="T878" t="str">
        <f t="shared" si="83"/>
        <v>Won By 5 Wickets</v>
      </c>
      <c r="U878" t="s">
        <v>24</v>
      </c>
      <c r="V878" t="s">
        <v>234</v>
      </c>
      <c r="W878">
        <f>IF(Table1[[#This Row],[WonBy]]="Wickets",Table1[[#This Row],[Margin]],0)</f>
        <v>5</v>
      </c>
    </row>
    <row r="879" spans="1:23" x14ac:dyDescent="0.25">
      <c r="A879">
        <v>392197</v>
      </c>
      <c r="B879" t="s">
        <v>362</v>
      </c>
      <c r="C879" s="1">
        <v>39930</v>
      </c>
      <c r="D879">
        <v>2009</v>
      </c>
      <c r="E879" t="s">
        <v>51</v>
      </c>
      <c r="F879" t="str">
        <f t="shared" si="78"/>
        <v>Kolkata Knight Riders</v>
      </c>
      <c r="G879" t="s">
        <v>44</v>
      </c>
      <c r="H879" t="str">
        <f t="shared" si="79"/>
        <v>Mumbai Indians</v>
      </c>
      <c r="I879" t="s">
        <v>363</v>
      </c>
      <c r="J879" t="str">
        <f t="shared" si="80"/>
        <v>St George's Park</v>
      </c>
      <c r="K879" t="s">
        <v>44</v>
      </c>
      <c r="L879" t="str">
        <f t="shared" si="81"/>
        <v>Mumbai Indians</v>
      </c>
      <c r="M879" t="s">
        <v>21</v>
      </c>
      <c r="N879" t="s">
        <v>22</v>
      </c>
      <c r="O879" t="s">
        <v>44</v>
      </c>
      <c r="P879" t="str">
        <f t="shared" si="82"/>
        <v>Mumbai Indians</v>
      </c>
      <c r="Q879" t="str">
        <f>IF(Table1[[#This Row],[TossWinner]]=Table1[[#This Row],[WinningTeam]],"Yes","No")</f>
        <v>Yes</v>
      </c>
      <c r="R879" t="s">
        <v>34</v>
      </c>
      <c r="S879">
        <v>92</v>
      </c>
      <c r="T879" t="str">
        <f t="shared" si="83"/>
        <v>Won By 92 Runs</v>
      </c>
      <c r="U879" t="s">
        <v>24</v>
      </c>
      <c r="V879" t="s">
        <v>282</v>
      </c>
      <c r="W879">
        <f>IF(Table1[[#This Row],[WonBy]]="Wickets",Table1[[#This Row],[Margin]],0)</f>
        <v>0</v>
      </c>
    </row>
    <row r="880" spans="1:23" x14ac:dyDescent="0.25">
      <c r="A880">
        <v>392196</v>
      </c>
      <c r="B880" t="s">
        <v>356</v>
      </c>
      <c r="C880" s="1">
        <v>39930</v>
      </c>
      <c r="D880">
        <v>2009</v>
      </c>
      <c r="E880" t="s">
        <v>46</v>
      </c>
      <c r="F880" t="str">
        <f t="shared" si="78"/>
        <v>Chennai Super Kings</v>
      </c>
      <c r="G880" t="s">
        <v>292</v>
      </c>
      <c r="H880" t="str">
        <f t="shared" si="79"/>
        <v>Delhi Capitals</v>
      </c>
      <c r="I880" t="s">
        <v>357</v>
      </c>
      <c r="J880" t="str">
        <f t="shared" si="80"/>
        <v>Kingsmead</v>
      </c>
      <c r="K880" t="s">
        <v>292</v>
      </c>
      <c r="L880" t="str">
        <f t="shared" si="81"/>
        <v>Delhi Capitals</v>
      </c>
      <c r="M880" t="s">
        <v>28</v>
      </c>
      <c r="N880" t="s">
        <v>22</v>
      </c>
      <c r="O880" t="s">
        <v>292</v>
      </c>
      <c r="P880" t="str">
        <f t="shared" si="82"/>
        <v>Deccan Chargers</v>
      </c>
      <c r="Q880" t="str">
        <f>IF(Table1[[#This Row],[TossWinner]]=Table1[[#This Row],[WinningTeam]],"Yes","No")</f>
        <v>Yes</v>
      </c>
      <c r="R880" t="s">
        <v>23</v>
      </c>
      <c r="S880">
        <v>6</v>
      </c>
      <c r="T880" t="str">
        <f t="shared" si="83"/>
        <v>Won By 6 Wickets</v>
      </c>
      <c r="U880" t="s">
        <v>24</v>
      </c>
      <c r="V880" t="s">
        <v>375</v>
      </c>
      <c r="W880">
        <f>IF(Table1[[#This Row],[WonBy]]="Wickets",Table1[[#This Row],[Margin]],0)</f>
        <v>6</v>
      </c>
    </row>
    <row r="881" spans="1:23" x14ac:dyDescent="0.25">
      <c r="A881">
        <v>392194</v>
      </c>
      <c r="B881" t="s">
        <v>362</v>
      </c>
      <c r="C881" s="1">
        <v>39929</v>
      </c>
      <c r="D881">
        <v>2009</v>
      </c>
      <c r="E881" t="s">
        <v>27</v>
      </c>
      <c r="F881" t="str">
        <f t="shared" si="78"/>
        <v>Royal Challengers Bangalore</v>
      </c>
      <c r="G881" t="s">
        <v>191</v>
      </c>
      <c r="H881" t="str">
        <f t="shared" si="79"/>
        <v>Delhi Capitals</v>
      </c>
      <c r="I881" t="s">
        <v>363</v>
      </c>
      <c r="J881" t="str">
        <f t="shared" si="80"/>
        <v>St George's Park</v>
      </c>
      <c r="K881" t="s">
        <v>27</v>
      </c>
      <c r="L881" t="str">
        <f t="shared" si="81"/>
        <v>Royal Challengers Bangalore</v>
      </c>
      <c r="M881" t="s">
        <v>21</v>
      </c>
      <c r="N881" t="s">
        <v>22</v>
      </c>
      <c r="O881" t="s">
        <v>191</v>
      </c>
      <c r="P881" t="str">
        <f t="shared" si="82"/>
        <v>Delhi Daredevils</v>
      </c>
      <c r="Q881" t="str">
        <f>IF(Table1[[#This Row],[TossWinner]]=Table1[[#This Row],[WinningTeam]],"Yes","No")</f>
        <v>No</v>
      </c>
      <c r="R881" t="s">
        <v>23</v>
      </c>
      <c r="S881">
        <v>6</v>
      </c>
      <c r="T881" t="str">
        <f t="shared" si="83"/>
        <v>Won By 6 Wickets</v>
      </c>
      <c r="U881" t="s">
        <v>24</v>
      </c>
      <c r="V881" t="s">
        <v>376</v>
      </c>
      <c r="W881">
        <f>IF(Table1[[#This Row],[WonBy]]="Wickets",Table1[[#This Row],[Margin]],0)</f>
        <v>6</v>
      </c>
    </row>
    <row r="882" spans="1:23" x14ac:dyDescent="0.25">
      <c r="A882">
        <v>392195</v>
      </c>
      <c r="B882" t="s">
        <v>377</v>
      </c>
      <c r="C882" s="1">
        <v>39929</v>
      </c>
      <c r="D882">
        <v>2009</v>
      </c>
      <c r="E882" t="s">
        <v>147</v>
      </c>
      <c r="F882" t="str">
        <f t="shared" si="78"/>
        <v>Punjab Kings</v>
      </c>
      <c r="G882" t="s">
        <v>18</v>
      </c>
      <c r="H882" t="str">
        <f t="shared" si="79"/>
        <v>Rajasthan Royals</v>
      </c>
      <c r="I882" t="s">
        <v>378</v>
      </c>
      <c r="J882" t="str">
        <f t="shared" si="80"/>
        <v>Newlands</v>
      </c>
      <c r="K882" t="s">
        <v>147</v>
      </c>
      <c r="L882" t="str">
        <f t="shared" si="81"/>
        <v>Punjab Kings</v>
      </c>
      <c r="M882" t="s">
        <v>21</v>
      </c>
      <c r="N882" t="s">
        <v>22</v>
      </c>
      <c r="O882" t="s">
        <v>147</v>
      </c>
      <c r="P882" t="str">
        <f t="shared" si="82"/>
        <v>Kings XI Punjab</v>
      </c>
      <c r="Q882" t="str">
        <f>IF(Table1[[#This Row],[TossWinner]]=Table1[[#This Row],[WinningTeam]],"Yes","No")</f>
        <v>Yes</v>
      </c>
      <c r="R882" t="s">
        <v>34</v>
      </c>
      <c r="S882">
        <v>27</v>
      </c>
      <c r="T882" t="str">
        <f t="shared" si="83"/>
        <v>Won By 27 Runs</v>
      </c>
      <c r="U882" t="s">
        <v>24</v>
      </c>
      <c r="V882" t="s">
        <v>297</v>
      </c>
      <c r="W882">
        <f>IF(Table1[[#This Row],[WonBy]]="Wickets",Table1[[#This Row],[Margin]],0)</f>
        <v>0</v>
      </c>
    </row>
    <row r="883" spans="1:23" x14ac:dyDescent="0.25">
      <c r="A883">
        <v>392192</v>
      </c>
      <c r="B883" t="s">
        <v>356</v>
      </c>
      <c r="C883" s="1">
        <v>39928</v>
      </c>
      <c r="D883">
        <v>2009</v>
      </c>
      <c r="E883" t="s">
        <v>292</v>
      </c>
      <c r="F883" t="str">
        <f t="shared" si="78"/>
        <v>Delhi Capitals</v>
      </c>
      <c r="G883" t="s">
        <v>44</v>
      </c>
      <c r="H883" t="str">
        <f t="shared" si="79"/>
        <v>Mumbai Indians</v>
      </c>
      <c r="I883" t="s">
        <v>357</v>
      </c>
      <c r="J883" t="str">
        <f t="shared" si="80"/>
        <v>Kingsmead</v>
      </c>
      <c r="K883" t="s">
        <v>292</v>
      </c>
      <c r="L883" t="str">
        <f t="shared" si="81"/>
        <v>Delhi Capitals</v>
      </c>
      <c r="M883" t="s">
        <v>21</v>
      </c>
      <c r="N883" t="s">
        <v>22</v>
      </c>
      <c r="O883" t="s">
        <v>292</v>
      </c>
      <c r="P883" t="str">
        <f t="shared" si="82"/>
        <v>Deccan Chargers</v>
      </c>
      <c r="Q883" t="str">
        <f>IF(Table1[[#This Row],[TossWinner]]=Table1[[#This Row],[WinningTeam]],"Yes","No")</f>
        <v>Yes</v>
      </c>
      <c r="R883" t="s">
        <v>34</v>
      </c>
      <c r="S883">
        <v>12</v>
      </c>
      <c r="T883" t="str">
        <f t="shared" si="83"/>
        <v>Won By 12 Runs</v>
      </c>
      <c r="U883" t="s">
        <v>24</v>
      </c>
      <c r="V883" t="s">
        <v>379</v>
      </c>
      <c r="W883">
        <f>IF(Table1[[#This Row],[WonBy]]="Wickets",Table1[[#This Row],[Margin]],0)</f>
        <v>0</v>
      </c>
    </row>
    <row r="884" spans="1:23" x14ac:dyDescent="0.25">
      <c r="A884">
        <v>392191</v>
      </c>
      <c r="B884" t="s">
        <v>356</v>
      </c>
      <c r="C884" s="1">
        <v>39927</v>
      </c>
      <c r="D884">
        <v>2009</v>
      </c>
      <c r="E884" t="s">
        <v>27</v>
      </c>
      <c r="F884" t="str">
        <f t="shared" si="78"/>
        <v>Royal Challengers Bangalore</v>
      </c>
      <c r="G884" t="s">
        <v>147</v>
      </c>
      <c r="H884" t="str">
        <f t="shared" si="79"/>
        <v>Punjab Kings</v>
      </c>
      <c r="I884" t="s">
        <v>357</v>
      </c>
      <c r="J884" t="str">
        <f t="shared" si="80"/>
        <v>Kingsmead</v>
      </c>
      <c r="K884" t="s">
        <v>27</v>
      </c>
      <c r="L884" t="str">
        <f t="shared" si="81"/>
        <v>Royal Challengers Bangalore</v>
      </c>
      <c r="M884" t="s">
        <v>21</v>
      </c>
      <c r="N884" t="s">
        <v>22</v>
      </c>
      <c r="O884" t="s">
        <v>147</v>
      </c>
      <c r="P884" t="str">
        <f t="shared" si="82"/>
        <v>Kings XI Punjab</v>
      </c>
      <c r="Q884" t="str">
        <f>IF(Table1[[#This Row],[TossWinner]]=Table1[[#This Row],[WinningTeam]],"Yes","No")</f>
        <v>No</v>
      </c>
      <c r="R884" t="s">
        <v>23</v>
      </c>
      <c r="S884">
        <v>7</v>
      </c>
      <c r="T884" t="str">
        <f t="shared" si="83"/>
        <v>Won By 7 Wickets</v>
      </c>
      <c r="U884" t="s">
        <v>24</v>
      </c>
      <c r="V884" t="s">
        <v>380</v>
      </c>
      <c r="W884">
        <f>IF(Table1[[#This Row],[WonBy]]="Wickets",Table1[[#This Row],[Margin]],0)</f>
        <v>7</v>
      </c>
    </row>
    <row r="885" spans="1:23" x14ac:dyDescent="0.25">
      <c r="A885">
        <v>392190</v>
      </c>
      <c r="B885" t="s">
        <v>377</v>
      </c>
      <c r="C885" s="1">
        <v>39926</v>
      </c>
      <c r="D885">
        <v>2009</v>
      </c>
      <c r="E885" t="s">
        <v>51</v>
      </c>
      <c r="F885" t="str">
        <f t="shared" si="78"/>
        <v>Kolkata Knight Riders</v>
      </c>
      <c r="G885" t="s">
        <v>18</v>
      </c>
      <c r="H885" t="str">
        <f t="shared" si="79"/>
        <v>Rajasthan Royals</v>
      </c>
      <c r="I885" t="s">
        <v>378</v>
      </c>
      <c r="J885" t="str">
        <f t="shared" si="80"/>
        <v>Newlands</v>
      </c>
      <c r="K885" t="s">
        <v>51</v>
      </c>
      <c r="L885" t="str">
        <f t="shared" si="81"/>
        <v>Kolkata Knight Riders</v>
      </c>
      <c r="M885" t="s">
        <v>28</v>
      </c>
      <c r="N885" t="s">
        <v>134</v>
      </c>
      <c r="O885" t="s">
        <v>18</v>
      </c>
      <c r="P885" t="str">
        <f t="shared" si="82"/>
        <v>Rajasthan Royals</v>
      </c>
      <c r="Q885" t="str">
        <f>IF(Table1[[#This Row],[TossWinner]]=Table1[[#This Row],[WinningTeam]],"Yes","No")</f>
        <v>No</v>
      </c>
      <c r="R885" t="s">
        <v>10</v>
      </c>
      <c r="S885" t="s">
        <v>24</v>
      </c>
      <c r="T885" t="str">
        <f t="shared" si="83"/>
        <v>Won By NA SuperOver</v>
      </c>
      <c r="U885" t="s">
        <v>24</v>
      </c>
      <c r="V885" t="s">
        <v>234</v>
      </c>
      <c r="W885">
        <f>IF(Table1[[#This Row],[WonBy]]="Wickets",Table1[[#This Row],[Margin]],0)</f>
        <v>0</v>
      </c>
    </row>
    <row r="886" spans="1:23" x14ac:dyDescent="0.25">
      <c r="A886">
        <v>392189</v>
      </c>
      <c r="B886" t="s">
        <v>356</v>
      </c>
      <c r="C886" s="1">
        <v>39926</v>
      </c>
      <c r="D886">
        <v>2009</v>
      </c>
      <c r="E886" t="s">
        <v>46</v>
      </c>
      <c r="F886" t="str">
        <f t="shared" si="78"/>
        <v>Chennai Super Kings</v>
      </c>
      <c r="G886" t="s">
        <v>191</v>
      </c>
      <c r="H886" t="str">
        <f t="shared" si="79"/>
        <v>Delhi Capitals</v>
      </c>
      <c r="I886" t="s">
        <v>357</v>
      </c>
      <c r="J886" t="str">
        <f t="shared" si="80"/>
        <v>Kingsmead</v>
      </c>
      <c r="K886" t="s">
        <v>191</v>
      </c>
      <c r="L886" t="str">
        <f t="shared" si="81"/>
        <v>Delhi Capitals</v>
      </c>
      <c r="M886" t="s">
        <v>21</v>
      </c>
      <c r="N886" t="s">
        <v>22</v>
      </c>
      <c r="O886" t="s">
        <v>191</v>
      </c>
      <c r="P886" t="str">
        <f t="shared" si="82"/>
        <v>Delhi Daredevils</v>
      </c>
      <c r="Q886" t="str">
        <f>IF(Table1[[#This Row],[TossWinner]]=Table1[[#This Row],[WinningTeam]],"Yes","No")</f>
        <v>Yes</v>
      </c>
      <c r="R886" t="s">
        <v>34</v>
      </c>
      <c r="S886">
        <v>9</v>
      </c>
      <c r="T886" t="str">
        <f t="shared" si="83"/>
        <v>Won By 9 Runs</v>
      </c>
      <c r="U886" t="s">
        <v>24</v>
      </c>
      <c r="V886" t="s">
        <v>130</v>
      </c>
      <c r="W886">
        <f>IF(Table1[[#This Row],[WonBy]]="Wickets",Table1[[#This Row],[Margin]],0)</f>
        <v>0</v>
      </c>
    </row>
    <row r="887" spans="1:23" x14ac:dyDescent="0.25">
      <c r="A887">
        <v>392188</v>
      </c>
      <c r="B887" t="s">
        <v>377</v>
      </c>
      <c r="C887" s="1">
        <v>39925</v>
      </c>
      <c r="D887">
        <v>2009</v>
      </c>
      <c r="E887" t="s">
        <v>27</v>
      </c>
      <c r="F887" t="str">
        <f t="shared" si="78"/>
        <v>Royal Challengers Bangalore</v>
      </c>
      <c r="G887" t="s">
        <v>292</v>
      </c>
      <c r="H887" t="str">
        <f t="shared" si="79"/>
        <v>Delhi Capitals</v>
      </c>
      <c r="I887" t="s">
        <v>378</v>
      </c>
      <c r="J887" t="str">
        <f t="shared" si="80"/>
        <v>Newlands</v>
      </c>
      <c r="K887" t="s">
        <v>292</v>
      </c>
      <c r="L887" t="str">
        <f t="shared" si="81"/>
        <v>Delhi Capitals</v>
      </c>
      <c r="M887" t="s">
        <v>21</v>
      </c>
      <c r="N887" t="s">
        <v>22</v>
      </c>
      <c r="O887" t="s">
        <v>292</v>
      </c>
      <c r="P887" t="str">
        <f t="shared" si="82"/>
        <v>Deccan Chargers</v>
      </c>
      <c r="Q887" t="str">
        <f>IF(Table1[[#This Row],[TossWinner]]=Table1[[#This Row],[WinningTeam]],"Yes","No")</f>
        <v>Yes</v>
      </c>
      <c r="R887" t="s">
        <v>34</v>
      </c>
      <c r="S887">
        <v>24</v>
      </c>
      <c r="T887" t="str">
        <f t="shared" si="83"/>
        <v>Won By 24 Runs</v>
      </c>
      <c r="U887" t="s">
        <v>24</v>
      </c>
      <c r="V887" t="s">
        <v>279</v>
      </c>
      <c r="W887">
        <f>IF(Table1[[#This Row],[WonBy]]="Wickets",Table1[[#This Row],[Margin]],0)</f>
        <v>0</v>
      </c>
    </row>
    <row r="888" spans="1:23" x14ac:dyDescent="0.25">
      <c r="A888">
        <v>392186</v>
      </c>
      <c r="B888" t="s">
        <v>356</v>
      </c>
      <c r="C888" s="1">
        <v>39924</v>
      </c>
      <c r="D888">
        <v>2009</v>
      </c>
      <c r="E888" t="s">
        <v>147</v>
      </c>
      <c r="F888" t="str">
        <f t="shared" si="78"/>
        <v>Punjab Kings</v>
      </c>
      <c r="G888" t="s">
        <v>51</v>
      </c>
      <c r="H888" t="str">
        <f t="shared" si="79"/>
        <v>Kolkata Knight Riders</v>
      </c>
      <c r="I888" t="s">
        <v>357</v>
      </c>
      <c r="J888" t="str">
        <f t="shared" si="80"/>
        <v>Kingsmead</v>
      </c>
      <c r="K888" t="s">
        <v>51</v>
      </c>
      <c r="L888" t="str">
        <f t="shared" si="81"/>
        <v>Kolkata Knight Riders</v>
      </c>
      <c r="M888" t="s">
        <v>28</v>
      </c>
      <c r="N888" t="s">
        <v>22</v>
      </c>
      <c r="O888" t="s">
        <v>51</v>
      </c>
      <c r="P888" t="str">
        <f t="shared" si="82"/>
        <v>Kolkata Knight Riders</v>
      </c>
      <c r="Q888" t="str">
        <f>IF(Table1[[#This Row],[TossWinner]]=Table1[[#This Row],[WinningTeam]],"Yes","No")</f>
        <v>Yes</v>
      </c>
      <c r="R888" t="s">
        <v>34</v>
      </c>
      <c r="S888">
        <v>11</v>
      </c>
      <c r="T888" t="str">
        <f t="shared" si="83"/>
        <v>Won By 11 Runs</v>
      </c>
      <c r="U888" t="s">
        <v>196</v>
      </c>
      <c r="V888" t="s">
        <v>150</v>
      </c>
      <c r="W888">
        <f>IF(Table1[[#This Row],[WonBy]]="Wickets",Table1[[#This Row],[Margin]],0)</f>
        <v>0</v>
      </c>
    </row>
    <row r="889" spans="1:23" x14ac:dyDescent="0.25">
      <c r="A889">
        <v>392185</v>
      </c>
      <c r="B889" t="s">
        <v>362</v>
      </c>
      <c r="C889" s="1">
        <v>39923</v>
      </c>
      <c r="D889">
        <v>2009</v>
      </c>
      <c r="E889" t="s">
        <v>27</v>
      </c>
      <c r="F889" t="str">
        <f t="shared" si="78"/>
        <v>Royal Challengers Bangalore</v>
      </c>
      <c r="G889" t="s">
        <v>46</v>
      </c>
      <c r="H889" t="str">
        <f t="shared" si="79"/>
        <v>Chennai Super Kings</v>
      </c>
      <c r="I889" t="s">
        <v>363</v>
      </c>
      <c r="J889" t="str">
        <f t="shared" si="80"/>
        <v>St George's Park</v>
      </c>
      <c r="K889" t="s">
        <v>46</v>
      </c>
      <c r="L889" t="str">
        <f t="shared" si="81"/>
        <v>Chennai Super Kings</v>
      </c>
      <c r="M889" t="s">
        <v>21</v>
      </c>
      <c r="N889" t="s">
        <v>22</v>
      </c>
      <c r="O889" t="s">
        <v>46</v>
      </c>
      <c r="P889" t="str">
        <f t="shared" si="82"/>
        <v>Chennai Super Kings</v>
      </c>
      <c r="Q889" t="str">
        <f>IF(Table1[[#This Row],[TossWinner]]=Table1[[#This Row],[WinningTeam]],"Yes","No")</f>
        <v>Yes</v>
      </c>
      <c r="R889" t="s">
        <v>34</v>
      </c>
      <c r="S889">
        <v>92</v>
      </c>
      <c r="T889" t="str">
        <f t="shared" si="83"/>
        <v>Won By 92 Runs</v>
      </c>
      <c r="U889" t="s">
        <v>24</v>
      </c>
      <c r="V889" t="s">
        <v>358</v>
      </c>
      <c r="W889">
        <f>IF(Table1[[#This Row],[WonBy]]="Wickets",Table1[[#This Row],[Margin]],0)</f>
        <v>0</v>
      </c>
    </row>
    <row r="890" spans="1:23" x14ac:dyDescent="0.25">
      <c r="A890">
        <v>392184</v>
      </c>
      <c r="B890" t="s">
        <v>377</v>
      </c>
      <c r="C890" s="1">
        <v>39922</v>
      </c>
      <c r="D890">
        <v>2009</v>
      </c>
      <c r="E890" t="s">
        <v>292</v>
      </c>
      <c r="F890" t="str">
        <f t="shared" si="78"/>
        <v>Delhi Capitals</v>
      </c>
      <c r="G890" t="s">
        <v>51</v>
      </c>
      <c r="H890" t="str">
        <f t="shared" si="79"/>
        <v>Kolkata Knight Riders</v>
      </c>
      <c r="I890" t="s">
        <v>378</v>
      </c>
      <c r="J890" t="str">
        <f t="shared" si="80"/>
        <v>Newlands</v>
      </c>
      <c r="K890" t="s">
        <v>51</v>
      </c>
      <c r="L890" t="str">
        <f t="shared" si="81"/>
        <v>Kolkata Knight Riders</v>
      </c>
      <c r="M890" t="s">
        <v>21</v>
      </c>
      <c r="N890" t="s">
        <v>22</v>
      </c>
      <c r="O890" t="s">
        <v>292</v>
      </c>
      <c r="P890" t="str">
        <f t="shared" si="82"/>
        <v>Deccan Chargers</v>
      </c>
      <c r="Q890" t="str">
        <f>IF(Table1[[#This Row],[TossWinner]]=Table1[[#This Row],[WinningTeam]],"Yes","No")</f>
        <v>No</v>
      </c>
      <c r="R890" t="s">
        <v>23</v>
      </c>
      <c r="S890">
        <v>8</v>
      </c>
      <c r="T890" t="str">
        <f t="shared" si="83"/>
        <v>Won By 8 Wickets</v>
      </c>
      <c r="U890" t="s">
        <v>24</v>
      </c>
      <c r="V890" t="s">
        <v>381</v>
      </c>
      <c r="W890">
        <f>IF(Table1[[#This Row],[WonBy]]="Wickets",Table1[[#This Row],[Margin]],0)</f>
        <v>8</v>
      </c>
    </row>
    <row r="891" spans="1:23" x14ac:dyDescent="0.25">
      <c r="A891">
        <v>392183</v>
      </c>
      <c r="B891" t="s">
        <v>377</v>
      </c>
      <c r="C891" s="1">
        <v>39922</v>
      </c>
      <c r="D891">
        <v>2009</v>
      </c>
      <c r="E891" t="s">
        <v>191</v>
      </c>
      <c r="F891" t="str">
        <f t="shared" si="78"/>
        <v>Delhi Capitals</v>
      </c>
      <c r="G891" t="s">
        <v>147</v>
      </c>
      <c r="H891" t="str">
        <f t="shared" si="79"/>
        <v>Punjab Kings</v>
      </c>
      <c r="I891" t="s">
        <v>378</v>
      </c>
      <c r="J891" t="str">
        <f t="shared" si="80"/>
        <v>Newlands</v>
      </c>
      <c r="K891" t="s">
        <v>191</v>
      </c>
      <c r="L891" t="str">
        <f t="shared" si="81"/>
        <v>Delhi Capitals</v>
      </c>
      <c r="M891" t="s">
        <v>28</v>
      </c>
      <c r="N891" t="s">
        <v>22</v>
      </c>
      <c r="O891" t="s">
        <v>191</v>
      </c>
      <c r="P891" t="str">
        <f t="shared" si="82"/>
        <v>Delhi Daredevils</v>
      </c>
      <c r="Q891" t="str">
        <f>IF(Table1[[#This Row],[TossWinner]]=Table1[[#This Row],[WinningTeam]],"Yes","No")</f>
        <v>Yes</v>
      </c>
      <c r="R891" t="s">
        <v>23</v>
      </c>
      <c r="S891">
        <v>10</v>
      </c>
      <c r="T891" t="str">
        <f t="shared" si="83"/>
        <v>Won By 10 Wickets</v>
      </c>
      <c r="U891" t="s">
        <v>196</v>
      </c>
      <c r="V891" t="s">
        <v>382</v>
      </c>
      <c r="W891">
        <f>IF(Table1[[#This Row],[WonBy]]="Wickets",Table1[[#This Row],[Margin]],0)</f>
        <v>10</v>
      </c>
    </row>
    <row r="892" spans="1:23" x14ac:dyDescent="0.25">
      <c r="A892">
        <v>392182</v>
      </c>
      <c r="B892" t="s">
        <v>377</v>
      </c>
      <c r="C892" s="1">
        <v>39921</v>
      </c>
      <c r="D892">
        <v>2009</v>
      </c>
      <c r="E892" t="s">
        <v>27</v>
      </c>
      <c r="F892" t="str">
        <f t="shared" si="78"/>
        <v>Royal Challengers Bangalore</v>
      </c>
      <c r="G892" t="s">
        <v>18</v>
      </c>
      <c r="H892" t="str">
        <f t="shared" si="79"/>
        <v>Rajasthan Royals</v>
      </c>
      <c r="I892" t="s">
        <v>378</v>
      </c>
      <c r="J892" t="str">
        <f t="shared" si="80"/>
        <v>Newlands</v>
      </c>
      <c r="K892" t="s">
        <v>27</v>
      </c>
      <c r="L892" t="str">
        <f t="shared" si="81"/>
        <v>Royal Challengers Bangalore</v>
      </c>
      <c r="M892" t="s">
        <v>21</v>
      </c>
      <c r="N892" t="s">
        <v>22</v>
      </c>
      <c r="O892" t="s">
        <v>27</v>
      </c>
      <c r="P892" t="str">
        <f t="shared" si="82"/>
        <v>Royal Challengers Bangalore</v>
      </c>
      <c r="Q892" t="str">
        <f>IF(Table1[[#This Row],[TossWinner]]=Table1[[#This Row],[WinningTeam]],"Yes","No")</f>
        <v>Yes</v>
      </c>
      <c r="R892" t="s">
        <v>34</v>
      </c>
      <c r="S892">
        <v>75</v>
      </c>
      <c r="T892" t="str">
        <f t="shared" si="83"/>
        <v>Won By 75 Runs</v>
      </c>
      <c r="U892" t="s">
        <v>24</v>
      </c>
      <c r="V892" t="s">
        <v>290</v>
      </c>
      <c r="W892">
        <f>IF(Table1[[#This Row],[WonBy]]="Wickets",Table1[[#This Row],[Margin]],0)</f>
        <v>0</v>
      </c>
    </row>
    <row r="893" spans="1:23" x14ac:dyDescent="0.25">
      <c r="A893">
        <v>392181</v>
      </c>
      <c r="B893" t="s">
        <v>377</v>
      </c>
      <c r="C893" s="1">
        <v>39921</v>
      </c>
      <c r="D893">
        <v>2009</v>
      </c>
      <c r="E893" t="s">
        <v>46</v>
      </c>
      <c r="F893" t="str">
        <f t="shared" si="78"/>
        <v>Chennai Super Kings</v>
      </c>
      <c r="G893" t="s">
        <v>44</v>
      </c>
      <c r="H893" t="str">
        <f t="shared" si="79"/>
        <v>Mumbai Indians</v>
      </c>
      <c r="I893" t="s">
        <v>378</v>
      </c>
      <c r="J893" t="str">
        <f t="shared" si="80"/>
        <v>Newlands</v>
      </c>
      <c r="K893" t="s">
        <v>46</v>
      </c>
      <c r="L893" t="str">
        <f t="shared" si="81"/>
        <v>Chennai Super Kings</v>
      </c>
      <c r="M893" t="s">
        <v>28</v>
      </c>
      <c r="N893" t="s">
        <v>22</v>
      </c>
      <c r="O893" t="s">
        <v>44</v>
      </c>
      <c r="P893" t="str">
        <f t="shared" si="82"/>
        <v>Mumbai Indians</v>
      </c>
      <c r="Q893" t="str">
        <f>IF(Table1[[#This Row],[TossWinner]]=Table1[[#This Row],[WinningTeam]],"Yes","No")</f>
        <v>No</v>
      </c>
      <c r="R893" t="s">
        <v>34</v>
      </c>
      <c r="S893">
        <v>19</v>
      </c>
      <c r="T893" t="str">
        <f t="shared" si="83"/>
        <v>Won By 19 Runs</v>
      </c>
      <c r="U893" t="s">
        <v>24</v>
      </c>
      <c r="V893" t="s">
        <v>282</v>
      </c>
      <c r="W893">
        <f>IF(Table1[[#This Row],[WonBy]]="Wickets",Table1[[#This Row],[Margin]],0)</f>
        <v>0</v>
      </c>
    </row>
    <row r="894" spans="1:23" x14ac:dyDescent="0.25">
      <c r="A894">
        <v>336040</v>
      </c>
      <c r="B894" t="s">
        <v>38</v>
      </c>
      <c r="C894" s="1">
        <v>39600</v>
      </c>
      <c r="D894">
        <v>2008</v>
      </c>
      <c r="E894" t="s">
        <v>46</v>
      </c>
      <c r="F894" t="str">
        <f t="shared" si="78"/>
        <v>Chennai Super Kings</v>
      </c>
      <c r="G894" t="s">
        <v>18</v>
      </c>
      <c r="H894" t="str">
        <f t="shared" si="79"/>
        <v>Rajasthan Royals</v>
      </c>
      <c r="I894" t="s">
        <v>311</v>
      </c>
      <c r="J894" t="str">
        <f t="shared" si="80"/>
        <v>Dr DY Patil Sports Academy, Mumbai</v>
      </c>
      <c r="K894" t="s">
        <v>18</v>
      </c>
      <c r="L894" t="str">
        <f t="shared" si="81"/>
        <v>Rajasthan Royals</v>
      </c>
      <c r="M894" t="s">
        <v>28</v>
      </c>
      <c r="N894" t="s">
        <v>22</v>
      </c>
      <c r="O894" t="s">
        <v>18</v>
      </c>
      <c r="P894" t="str">
        <f t="shared" si="82"/>
        <v>Rajasthan Royals</v>
      </c>
      <c r="Q894" t="str">
        <f>IF(Table1[[#This Row],[TossWinner]]=Table1[[#This Row],[WinningTeam]],"Yes","No")</f>
        <v>Yes</v>
      </c>
      <c r="R894" t="s">
        <v>23</v>
      </c>
      <c r="S894">
        <v>3</v>
      </c>
      <c r="T894" t="str">
        <f t="shared" si="83"/>
        <v>Won By 3 Wickets</v>
      </c>
      <c r="U894" t="s">
        <v>24</v>
      </c>
      <c r="V894" t="s">
        <v>234</v>
      </c>
      <c r="W894">
        <f>IF(Table1[[#This Row],[WonBy]]="Wickets",Table1[[#This Row],[Margin]],0)</f>
        <v>3</v>
      </c>
    </row>
    <row r="895" spans="1:23" x14ac:dyDescent="0.25">
      <c r="A895">
        <v>336039</v>
      </c>
      <c r="B895" t="s">
        <v>38</v>
      </c>
      <c r="C895" s="1">
        <v>39599</v>
      </c>
      <c r="D895">
        <v>2008</v>
      </c>
      <c r="E895" t="s">
        <v>46</v>
      </c>
      <c r="F895" t="str">
        <f t="shared" si="78"/>
        <v>Chennai Super Kings</v>
      </c>
      <c r="G895" t="s">
        <v>147</v>
      </c>
      <c r="H895" t="str">
        <f t="shared" si="79"/>
        <v>Punjab Kings</v>
      </c>
      <c r="I895" t="s">
        <v>167</v>
      </c>
      <c r="J895" t="str">
        <f t="shared" si="80"/>
        <v>Wankhede Stadium, Mumbai</v>
      </c>
      <c r="K895" t="s">
        <v>147</v>
      </c>
      <c r="L895" t="str">
        <f t="shared" si="81"/>
        <v>Punjab Kings</v>
      </c>
      <c r="M895" t="s">
        <v>21</v>
      </c>
      <c r="N895" t="s">
        <v>22</v>
      </c>
      <c r="O895" t="s">
        <v>46</v>
      </c>
      <c r="P895" t="str">
        <f t="shared" si="82"/>
        <v>Chennai Super Kings</v>
      </c>
      <c r="Q895" t="str">
        <f>IF(Table1[[#This Row],[TossWinner]]=Table1[[#This Row],[WinningTeam]],"Yes","No")</f>
        <v>No</v>
      </c>
      <c r="R895" t="s">
        <v>23</v>
      </c>
      <c r="S895">
        <v>9</v>
      </c>
      <c r="T895" t="str">
        <f t="shared" si="83"/>
        <v>Won By 9 Wickets</v>
      </c>
      <c r="U895" t="s">
        <v>24</v>
      </c>
      <c r="V895" t="s">
        <v>384</v>
      </c>
      <c r="W895">
        <f>IF(Table1[[#This Row],[WonBy]]="Wickets",Table1[[#This Row],[Margin]],0)</f>
        <v>9</v>
      </c>
    </row>
    <row r="896" spans="1:23" x14ac:dyDescent="0.25">
      <c r="A896">
        <v>336038</v>
      </c>
      <c r="B896" t="s">
        <v>38</v>
      </c>
      <c r="C896" s="1">
        <v>39598</v>
      </c>
      <c r="D896">
        <v>2008</v>
      </c>
      <c r="E896" t="s">
        <v>191</v>
      </c>
      <c r="F896" t="str">
        <f t="shared" si="78"/>
        <v>Delhi Capitals</v>
      </c>
      <c r="G896" t="s">
        <v>18</v>
      </c>
      <c r="H896" t="str">
        <f t="shared" si="79"/>
        <v>Rajasthan Royals</v>
      </c>
      <c r="I896" t="s">
        <v>167</v>
      </c>
      <c r="J896" t="str">
        <f t="shared" si="80"/>
        <v>Wankhede Stadium, Mumbai</v>
      </c>
      <c r="K896" t="s">
        <v>191</v>
      </c>
      <c r="L896" t="str">
        <f t="shared" si="81"/>
        <v>Delhi Capitals</v>
      </c>
      <c r="M896" t="s">
        <v>28</v>
      </c>
      <c r="N896" t="s">
        <v>22</v>
      </c>
      <c r="O896" t="s">
        <v>18</v>
      </c>
      <c r="P896" t="str">
        <f t="shared" si="82"/>
        <v>Rajasthan Royals</v>
      </c>
      <c r="Q896" t="str">
        <f>IF(Table1[[#This Row],[TossWinner]]=Table1[[#This Row],[WinningTeam]],"Yes","No")</f>
        <v>No</v>
      </c>
      <c r="R896" t="s">
        <v>34</v>
      </c>
      <c r="S896">
        <v>105</v>
      </c>
      <c r="T896" t="str">
        <f t="shared" si="83"/>
        <v>Won By 105 Runs</v>
      </c>
      <c r="U896" t="s">
        <v>24</v>
      </c>
      <c r="V896" t="s">
        <v>154</v>
      </c>
      <c r="W896">
        <f>IF(Table1[[#This Row],[WonBy]]="Wickets",Table1[[#This Row],[Margin]],0)</f>
        <v>0</v>
      </c>
    </row>
    <row r="897" spans="1:23" x14ac:dyDescent="0.25">
      <c r="A897">
        <v>336019</v>
      </c>
      <c r="B897" t="s">
        <v>165</v>
      </c>
      <c r="C897" s="1">
        <v>39596</v>
      </c>
      <c r="D897">
        <v>2008</v>
      </c>
      <c r="E897" t="s">
        <v>147</v>
      </c>
      <c r="F897" t="str">
        <f t="shared" si="78"/>
        <v>Punjab Kings</v>
      </c>
      <c r="G897" t="s">
        <v>18</v>
      </c>
      <c r="H897" t="str">
        <f t="shared" si="79"/>
        <v>Rajasthan Royals</v>
      </c>
      <c r="I897" t="s">
        <v>248</v>
      </c>
      <c r="J897" t="str">
        <f t="shared" si="80"/>
        <v>Punjab Cricket Association IS Bindra Stadium, Mohali</v>
      </c>
      <c r="K897" t="s">
        <v>18</v>
      </c>
      <c r="L897" t="str">
        <f t="shared" si="81"/>
        <v>Rajasthan Royals</v>
      </c>
      <c r="M897" t="s">
        <v>28</v>
      </c>
      <c r="N897" t="s">
        <v>22</v>
      </c>
      <c r="O897" t="s">
        <v>147</v>
      </c>
      <c r="P897" t="str">
        <f t="shared" si="82"/>
        <v>Kings XI Punjab</v>
      </c>
      <c r="Q897" t="str">
        <f>IF(Table1[[#This Row],[TossWinner]]=Table1[[#This Row],[WinningTeam]],"Yes","No")</f>
        <v>No</v>
      </c>
      <c r="R897" t="s">
        <v>34</v>
      </c>
      <c r="S897">
        <v>41</v>
      </c>
      <c r="T897" t="str">
        <f t="shared" si="83"/>
        <v>Won By 41 Runs</v>
      </c>
      <c r="U897" t="s">
        <v>24</v>
      </c>
      <c r="V897" t="s">
        <v>257</v>
      </c>
      <c r="W897">
        <f>IF(Table1[[#This Row],[WonBy]]="Wickets",Table1[[#This Row],[Margin]],0)</f>
        <v>0</v>
      </c>
    </row>
    <row r="898" spans="1:23" x14ac:dyDescent="0.25">
      <c r="A898">
        <v>336012</v>
      </c>
      <c r="B898" t="s">
        <v>204</v>
      </c>
      <c r="C898" s="1">
        <v>39596</v>
      </c>
      <c r="D898">
        <v>2008</v>
      </c>
      <c r="E898" t="s">
        <v>27</v>
      </c>
      <c r="F898" t="str">
        <f t="shared" ref="F898:F951" si="84">_xlfn.XLOOKUP(TRIM(E898), $AA$22:$AA$32,$AB$22:$AB$32, TRIM(E898))</f>
        <v>Royal Challengers Bangalore</v>
      </c>
      <c r="G898" t="s">
        <v>44</v>
      </c>
      <c r="H898" t="str">
        <f t="shared" ref="H898:H951" si="85">_xlfn.XLOOKUP(TRIM(G898), $AA$22:$AA$32,$AB$22:$AB$32, TRIM(G898))</f>
        <v>Mumbai Indians</v>
      </c>
      <c r="I898" t="s">
        <v>205</v>
      </c>
      <c r="J898" t="str">
        <f t="shared" ref="J898:J951" si="86">_xlfn.XLOOKUP(TRIM(I898), $Z$43:$Z$54,$AA$43:$AA$54, TRIM(I898))</f>
        <v>M.Chinnaswamy Stadium</v>
      </c>
      <c r="K898" t="s">
        <v>44</v>
      </c>
      <c r="L898" t="str">
        <f t="shared" ref="L898:L951" si="87">_xlfn.XLOOKUP(TRIM(K898), $AA$22:$AA$32,$AB$22:$AB$32, TRIM(K898))</f>
        <v>Mumbai Indians</v>
      </c>
      <c r="M898" t="s">
        <v>28</v>
      </c>
      <c r="N898" t="s">
        <v>22</v>
      </c>
      <c r="O898" t="s">
        <v>44</v>
      </c>
      <c r="P898" t="str">
        <f t="shared" ref="P898:P951" si="88">_xlfn.XLOOKUP(TRIM(O898), $Z$22:$Z$32,$AA$22:$AA$32, TRIM(O898))</f>
        <v>Mumbai Indians</v>
      </c>
      <c r="Q898" t="str">
        <f>IF(Table1[[#This Row],[TossWinner]]=Table1[[#This Row],[WinningTeam]],"Yes","No")</f>
        <v>Yes</v>
      </c>
      <c r="R898" t="s">
        <v>23</v>
      </c>
      <c r="S898">
        <v>9</v>
      </c>
      <c r="T898" t="str">
        <f t="shared" si="83"/>
        <v>Won By 9 Wickets</v>
      </c>
      <c r="U898" t="s">
        <v>24</v>
      </c>
      <c r="V898" t="s">
        <v>385</v>
      </c>
      <c r="W898">
        <f>IF(Table1[[#This Row],[WonBy]]="Wickets",Table1[[#This Row],[Margin]],0)</f>
        <v>9</v>
      </c>
    </row>
    <row r="899" spans="1:23" x14ac:dyDescent="0.25">
      <c r="A899">
        <v>336037</v>
      </c>
      <c r="B899" t="s">
        <v>158</v>
      </c>
      <c r="C899" s="1">
        <v>39595</v>
      </c>
      <c r="D899">
        <v>2008</v>
      </c>
      <c r="E899" t="s">
        <v>292</v>
      </c>
      <c r="F899" t="str">
        <f t="shared" si="84"/>
        <v>Delhi Capitals</v>
      </c>
      <c r="G899" t="s">
        <v>46</v>
      </c>
      <c r="H899" t="str">
        <f t="shared" si="85"/>
        <v>Chennai Super Kings</v>
      </c>
      <c r="I899" t="s">
        <v>203</v>
      </c>
      <c r="J899" t="str">
        <f t="shared" si="86"/>
        <v>Rajiv Gandhi International Stadium, Uppal</v>
      </c>
      <c r="K899" t="s">
        <v>292</v>
      </c>
      <c r="L899" t="str">
        <f t="shared" si="87"/>
        <v>Delhi Capitals</v>
      </c>
      <c r="M899" t="s">
        <v>21</v>
      </c>
      <c r="N899" t="s">
        <v>22</v>
      </c>
      <c r="O899" t="s">
        <v>46</v>
      </c>
      <c r="P899" t="str">
        <f t="shared" si="88"/>
        <v>Chennai Super Kings</v>
      </c>
      <c r="Q899" t="str">
        <f>IF(Table1[[#This Row],[TossWinner]]=Table1[[#This Row],[WinningTeam]],"Yes","No")</f>
        <v>No</v>
      </c>
      <c r="R899" t="s">
        <v>23</v>
      </c>
      <c r="S899">
        <v>7</v>
      </c>
      <c r="T899" t="str">
        <f t="shared" ref="T899:T951" si="89">CONCATENATE("Won By"," ",S899," ",R899)</f>
        <v>Won By 7 Wickets</v>
      </c>
      <c r="U899" t="s">
        <v>24</v>
      </c>
      <c r="V899" t="s">
        <v>224</v>
      </c>
      <c r="W899">
        <f>IF(Table1[[#This Row],[WonBy]]="Wickets",Table1[[#This Row],[Margin]],0)</f>
        <v>7</v>
      </c>
    </row>
    <row r="900" spans="1:23" x14ac:dyDescent="0.25">
      <c r="A900">
        <v>336036</v>
      </c>
      <c r="B900" t="s">
        <v>175</v>
      </c>
      <c r="C900" s="1">
        <v>39594</v>
      </c>
      <c r="D900">
        <v>2008</v>
      </c>
      <c r="E900" t="s">
        <v>18</v>
      </c>
      <c r="F900" t="str">
        <f t="shared" si="84"/>
        <v>Rajasthan Royals</v>
      </c>
      <c r="G900" t="s">
        <v>44</v>
      </c>
      <c r="H900" t="str">
        <f t="shared" si="85"/>
        <v>Mumbai Indians</v>
      </c>
      <c r="I900" t="s">
        <v>176</v>
      </c>
      <c r="J900" t="str">
        <f t="shared" si="86"/>
        <v>Sawai Mansingh Stadium</v>
      </c>
      <c r="K900" t="s">
        <v>18</v>
      </c>
      <c r="L900" t="str">
        <f t="shared" si="87"/>
        <v>Rajasthan Royals</v>
      </c>
      <c r="M900" t="s">
        <v>28</v>
      </c>
      <c r="N900" t="s">
        <v>22</v>
      </c>
      <c r="O900" t="s">
        <v>18</v>
      </c>
      <c r="P900" t="str">
        <f t="shared" si="88"/>
        <v>Rajasthan Royals</v>
      </c>
      <c r="Q900" t="str">
        <f>IF(Table1[[#This Row],[TossWinner]]=Table1[[#This Row],[WinningTeam]],"Yes","No")</f>
        <v>Yes</v>
      </c>
      <c r="R900" t="s">
        <v>23</v>
      </c>
      <c r="S900">
        <v>5</v>
      </c>
      <c r="T900" t="str">
        <f t="shared" si="89"/>
        <v>Won By 5 Wickets</v>
      </c>
      <c r="U900" t="s">
        <v>24</v>
      </c>
      <c r="V900" t="s">
        <v>386</v>
      </c>
      <c r="W900">
        <f>IF(Table1[[#This Row],[WonBy]]="Wickets",Table1[[#This Row],[Margin]],0)</f>
        <v>5</v>
      </c>
    </row>
    <row r="901" spans="1:23" x14ac:dyDescent="0.25">
      <c r="A901">
        <v>336035</v>
      </c>
      <c r="B901" t="s">
        <v>30</v>
      </c>
      <c r="C901" s="1">
        <v>39593</v>
      </c>
      <c r="D901">
        <v>2008</v>
      </c>
      <c r="E901" t="s">
        <v>51</v>
      </c>
      <c r="F901" t="str">
        <f t="shared" si="84"/>
        <v>Kolkata Knight Riders</v>
      </c>
      <c r="G901" t="s">
        <v>147</v>
      </c>
      <c r="H901" t="str">
        <f t="shared" si="85"/>
        <v>Punjab Kings</v>
      </c>
      <c r="I901" t="s">
        <v>174</v>
      </c>
      <c r="J901" t="str">
        <f t="shared" si="86"/>
        <v>Eden Gardens, Kolkata</v>
      </c>
      <c r="K901" t="s">
        <v>147</v>
      </c>
      <c r="L901" t="str">
        <f t="shared" si="87"/>
        <v>Punjab Kings</v>
      </c>
      <c r="M901" t="s">
        <v>21</v>
      </c>
      <c r="N901" t="s">
        <v>22</v>
      </c>
      <c r="O901" t="s">
        <v>51</v>
      </c>
      <c r="P901" t="str">
        <f t="shared" si="88"/>
        <v>Kolkata Knight Riders</v>
      </c>
      <c r="Q901" t="str">
        <f>IF(Table1[[#This Row],[TossWinner]]=Table1[[#This Row],[WinningTeam]],"Yes","No")</f>
        <v>No</v>
      </c>
      <c r="R901" t="s">
        <v>23</v>
      </c>
      <c r="S901">
        <v>3</v>
      </c>
      <c r="T901" t="str">
        <f t="shared" si="89"/>
        <v>Won By 3 Wickets</v>
      </c>
      <c r="U901" t="s">
        <v>24</v>
      </c>
      <c r="V901" t="s">
        <v>387</v>
      </c>
      <c r="W901">
        <f>IF(Table1[[#This Row],[WonBy]]="Wickets",Table1[[#This Row],[Margin]],0)</f>
        <v>3</v>
      </c>
    </row>
    <row r="902" spans="1:23" x14ac:dyDescent="0.25">
      <c r="A902">
        <v>336002</v>
      </c>
      <c r="B902" t="s">
        <v>158</v>
      </c>
      <c r="C902" s="1">
        <v>39593</v>
      </c>
      <c r="D902">
        <v>2008</v>
      </c>
      <c r="E902" t="s">
        <v>292</v>
      </c>
      <c r="F902" t="str">
        <f t="shared" si="84"/>
        <v>Delhi Capitals</v>
      </c>
      <c r="G902" t="s">
        <v>27</v>
      </c>
      <c r="H902" t="str">
        <f t="shared" si="85"/>
        <v>Royal Challengers Bangalore</v>
      </c>
      <c r="I902" t="s">
        <v>203</v>
      </c>
      <c r="J902" t="str">
        <f t="shared" si="86"/>
        <v>Rajiv Gandhi International Stadium, Uppal</v>
      </c>
      <c r="K902" t="s">
        <v>292</v>
      </c>
      <c r="L902" t="str">
        <f t="shared" si="87"/>
        <v>Delhi Capitals</v>
      </c>
      <c r="M902" t="s">
        <v>21</v>
      </c>
      <c r="N902" t="s">
        <v>22</v>
      </c>
      <c r="O902" t="s">
        <v>27</v>
      </c>
      <c r="P902" t="str">
        <f t="shared" si="88"/>
        <v>Royal Challengers Bangalore</v>
      </c>
      <c r="Q902" t="str">
        <f>IF(Table1[[#This Row],[TossWinner]]=Table1[[#This Row],[WinningTeam]],"Yes","No")</f>
        <v>No</v>
      </c>
      <c r="R902" t="s">
        <v>23</v>
      </c>
      <c r="S902">
        <v>5</v>
      </c>
      <c r="T902" t="str">
        <f t="shared" si="89"/>
        <v>Won By 5 Wickets</v>
      </c>
      <c r="U902" t="s">
        <v>24</v>
      </c>
      <c r="V902" t="s">
        <v>286</v>
      </c>
      <c r="W902">
        <f>IF(Table1[[#This Row],[WonBy]]="Wickets",Table1[[#This Row],[Margin]],0)</f>
        <v>5</v>
      </c>
    </row>
    <row r="903" spans="1:23" x14ac:dyDescent="0.25">
      <c r="A903">
        <v>336033</v>
      </c>
      <c r="B903" t="s">
        <v>132</v>
      </c>
      <c r="C903" s="1">
        <v>39592</v>
      </c>
      <c r="D903">
        <v>2008</v>
      </c>
      <c r="E903" t="s">
        <v>46</v>
      </c>
      <c r="F903" t="str">
        <f t="shared" si="84"/>
        <v>Chennai Super Kings</v>
      </c>
      <c r="G903" t="s">
        <v>18</v>
      </c>
      <c r="H903" t="str">
        <f t="shared" si="85"/>
        <v>Rajasthan Royals</v>
      </c>
      <c r="I903" t="s">
        <v>251</v>
      </c>
      <c r="J903" t="str">
        <f t="shared" si="86"/>
        <v>MA Chidambaram Stadium, Chepauk, Chennai</v>
      </c>
      <c r="K903" t="s">
        <v>18</v>
      </c>
      <c r="L903" t="str">
        <f t="shared" si="87"/>
        <v>Rajasthan Royals</v>
      </c>
      <c r="M903" t="s">
        <v>21</v>
      </c>
      <c r="N903" t="s">
        <v>22</v>
      </c>
      <c r="O903" t="s">
        <v>18</v>
      </c>
      <c r="P903" t="str">
        <f t="shared" si="88"/>
        <v>Rajasthan Royals</v>
      </c>
      <c r="Q903" t="str">
        <f>IF(Table1[[#This Row],[TossWinner]]=Table1[[#This Row],[WinningTeam]],"Yes","No")</f>
        <v>Yes</v>
      </c>
      <c r="R903" t="s">
        <v>34</v>
      </c>
      <c r="S903">
        <v>10</v>
      </c>
      <c r="T903" t="str">
        <f t="shared" si="89"/>
        <v>Won By 10 Runs</v>
      </c>
      <c r="U903" t="s">
        <v>24</v>
      </c>
      <c r="V903" t="s">
        <v>321</v>
      </c>
      <c r="W903">
        <f>IF(Table1[[#This Row],[WonBy]]="Wickets",Table1[[#This Row],[Margin]],0)</f>
        <v>0</v>
      </c>
    </row>
    <row r="904" spans="1:23" x14ac:dyDescent="0.25">
      <c r="A904">
        <v>336032</v>
      </c>
      <c r="B904" t="s">
        <v>127</v>
      </c>
      <c r="C904" s="1">
        <v>39592</v>
      </c>
      <c r="D904">
        <v>2008</v>
      </c>
      <c r="E904" t="s">
        <v>191</v>
      </c>
      <c r="F904" t="str">
        <f t="shared" si="84"/>
        <v>Delhi Capitals</v>
      </c>
      <c r="G904" t="s">
        <v>44</v>
      </c>
      <c r="H904" t="str">
        <f t="shared" si="85"/>
        <v>Mumbai Indians</v>
      </c>
      <c r="I904" t="s">
        <v>208</v>
      </c>
      <c r="J904" t="str">
        <f t="shared" si="86"/>
        <v>Feroz Shah Kotla</v>
      </c>
      <c r="K904" t="s">
        <v>191</v>
      </c>
      <c r="L904" t="str">
        <f t="shared" si="87"/>
        <v>Delhi Capitals</v>
      </c>
      <c r="M904" t="s">
        <v>28</v>
      </c>
      <c r="N904" t="s">
        <v>22</v>
      </c>
      <c r="O904" t="s">
        <v>191</v>
      </c>
      <c r="P904" t="str">
        <f t="shared" si="88"/>
        <v>Delhi Daredevils</v>
      </c>
      <c r="Q904" t="str">
        <f>IF(Table1[[#This Row],[TossWinner]]=Table1[[#This Row],[WinningTeam]],"Yes","No")</f>
        <v>Yes</v>
      </c>
      <c r="R904" t="s">
        <v>23</v>
      </c>
      <c r="S904">
        <v>5</v>
      </c>
      <c r="T904" t="str">
        <f t="shared" si="89"/>
        <v>Won By 5 Wickets</v>
      </c>
      <c r="U904" t="s">
        <v>24</v>
      </c>
      <c r="V904" t="s">
        <v>89</v>
      </c>
      <c r="W904">
        <f>IF(Table1[[#This Row],[WonBy]]="Wickets",Table1[[#This Row],[Margin]],0)</f>
        <v>5</v>
      </c>
    </row>
    <row r="905" spans="1:23" x14ac:dyDescent="0.25">
      <c r="A905">
        <v>336031</v>
      </c>
      <c r="B905" t="s">
        <v>165</v>
      </c>
      <c r="C905" s="1">
        <v>39591</v>
      </c>
      <c r="D905">
        <v>2008</v>
      </c>
      <c r="E905" t="s">
        <v>147</v>
      </c>
      <c r="F905" t="str">
        <f t="shared" si="84"/>
        <v>Punjab Kings</v>
      </c>
      <c r="G905" t="s">
        <v>292</v>
      </c>
      <c r="H905" t="str">
        <f t="shared" si="85"/>
        <v>Delhi Capitals</v>
      </c>
      <c r="I905" t="s">
        <v>248</v>
      </c>
      <c r="J905" t="str">
        <f t="shared" si="86"/>
        <v>Punjab Cricket Association IS Bindra Stadium, Mohali</v>
      </c>
      <c r="K905" t="s">
        <v>147</v>
      </c>
      <c r="L905" t="str">
        <f t="shared" si="87"/>
        <v>Punjab Kings</v>
      </c>
      <c r="M905" t="s">
        <v>28</v>
      </c>
      <c r="N905" t="s">
        <v>22</v>
      </c>
      <c r="O905" t="s">
        <v>147</v>
      </c>
      <c r="P905" t="str">
        <f t="shared" si="88"/>
        <v>Kings XI Punjab</v>
      </c>
      <c r="Q905" t="str">
        <f>IF(Table1[[#This Row],[TossWinner]]=Table1[[#This Row],[WinningTeam]],"Yes","No")</f>
        <v>Yes</v>
      </c>
      <c r="R905" t="s">
        <v>23</v>
      </c>
      <c r="S905">
        <v>6</v>
      </c>
      <c r="T905" t="str">
        <f t="shared" si="89"/>
        <v>Won By 6 Wickets</v>
      </c>
      <c r="U905" t="s">
        <v>24</v>
      </c>
      <c r="V905" t="s">
        <v>257</v>
      </c>
      <c r="W905">
        <f>IF(Table1[[#This Row],[WonBy]]="Wickets",Table1[[#This Row],[Margin]],0)</f>
        <v>6</v>
      </c>
    </row>
    <row r="906" spans="1:23" x14ac:dyDescent="0.25">
      <c r="A906">
        <v>336029</v>
      </c>
      <c r="B906" t="s">
        <v>132</v>
      </c>
      <c r="C906" s="1">
        <v>39589</v>
      </c>
      <c r="D906">
        <v>2008</v>
      </c>
      <c r="E906" t="s">
        <v>46</v>
      </c>
      <c r="F906" t="str">
        <f t="shared" si="84"/>
        <v>Chennai Super Kings</v>
      </c>
      <c r="G906" t="s">
        <v>27</v>
      </c>
      <c r="H906" t="str">
        <f t="shared" si="85"/>
        <v>Royal Challengers Bangalore</v>
      </c>
      <c r="I906" t="s">
        <v>251</v>
      </c>
      <c r="J906" t="str">
        <f t="shared" si="86"/>
        <v>MA Chidambaram Stadium, Chepauk, Chennai</v>
      </c>
      <c r="K906" t="s">
        <v>27</v>
      </c>
      <c r="L906" t="str">
        <f t="shared" si="87"/>
        <v>Royal Challengers Bangalore</v>
      </c>
      <c r="M906" t="s">
        <v>21</v>
      </c>
      <c r="N906" t="s">
        <v>22</v>
      </c>
      <c r="O906" t="s">
        <v>27</v>
      </c>
      <c r="P906" t="str">
        <f t="shared" si="88"/>
        <v>Royal Challengers Bangalore</v>
      </c>
      <c r="Q906" t="str">
        <f>IF(Table1[[#This Row],[TossWinner]]=Table1[[#This Row],[WinningTeam]],"Yes","No")</f>
        <v>Yes</v>
      </c>
      <c r="R906" t="s">
        <v>34</v>
      </c>
      <c r="S906">
        <v>14</v>
      </c>
      <c r="T906" t="str">
        <f t="shared" si="89"/>
        <v>Won By 14 Runs</v>
      </c>
      <c r="U906" t="s">
        <v>24</v>
      </c>
      <c r="V906" t="s">
        <v>334</v>
      </c>
      <c r="W906">
        <f>IF(Table1[[#This Row],[WonBy]]="Wickets",Table1[[#This Row],[Margin]],0)</f>
        <v>0</v>
      </c>
    </row>
    <row r="907" spans="1:23" x14ac:dyDescent="0.25">
      <c r="A907">
        <v>336028</v>
      </c>
      <c r="B907" t="s">
        <v>38</v>
      </c>
      <c r="C907" s="1">
        <v>39589</v>
      </c>
      <c r="D907">
        <v>2008</v>
      </c>
      <c r="E907" t="s">
        <v>44</v>
      </c>
      <c r="F907" t="str">
        <f t="shared" si="84"/>
        <v>Mumbai Indians</v>
      </c>
      <c r="G907" t="s">
        <v>147</v>
      </c>
      <c r="H907" t="str">
        <f t="shared" si="85"/>
        <v>Punjab Kings</v>
      </c>
      <c r="I907" t="s">
        <v>167</v>
      </c>
      <c r="J907" t="str">
        <f t="shared" si="86"/>
        <v>Wankhede Stadium, Mumbai</v>
      </c>
      <c r="K907" t="s">
        <v>44</v>
      </c>
      <c r="L907" t="str">
        <f t="shared" si="87"/>
        <v>Mumbai Indians</v>
      </c>
      <c r="M907" t="s">
        <v>28</v>
      </c>
      <c r="N907" t="s">
        <v>22</v>
      </c>
      <c r="O907" t="s">
        <v>147</v>
      </c>
      <c r="P907" t="str">
        <f t="shared" si="88"/>
        <v>Kings XI Punjab</v>
      </c>
      <c r="Q907" t="str">
        <f>IF(Table1[[#This Row],[TossWinner]]=Table1[[#This Row],[WinningTeam]],"Yes","No")</f>
        <v>No</v>
      </c>
      <c r="R907" t="s">
        <v>34</v>
      </c>
      <c r="S907">
        <v>1</v>
      </c>
      <c r="T907" t="str">
        <f t="shared" si="89"/>
        <v>Won By 1 Runs</v>
      </c>
      <c r="U907" t="s">
        <v>24</v>
      </c>
      <c r="V907" t="s">
        <v>257</v>
      </c>
      <c r="W907">
        <f>IF(Table1[[#This Row],[WonBy]]="Wickets",Table1[[#This Row],[Margin]],0)</f>
        <v>0</v>
      </c>
    </row>
    <row r="908" spans="1:23" x14ac:dyDescent="0.25">
      <c r="A908">
        <v>336027</v>
      </c>
      <c r="B908" t="s">
        <v>30</v>
      </c>
      <c r="C908" s="1">
        <v>39588</v>
      </c>
      <c r="D908">
        <v>2008</v>
      </c>
      <c r="E908" t="s">
        <v>51</v>
      </c>
      <c r="F908" t="str">
        <f t="shared" si="84"/>
        <v>Kolkata Knight Riders</v>
      </c>
      <c r="G908" t="s">
        <v>18</v>
      </c>
      <c r="H908" t="str">
        <f t="shared" si="85"/>
        <v>Rajasthan Royals</v>
      </c>
      <c r="I908" t="s">
        <v>174</v>
      </c>
      <c r="J908" t="str">
        <f t="shared" si="86"/>
        <v>Eden Gardens, Kolkata</v>
      </c>
      <c r="K908" t="s">
        <v>18</v>
      </c>
      <c r="L908" t="str">
        <f t="shared" si="87"/>
        <v>Rajasthan Royals</v>
      </c>
      <c r="M908" t="s">
        <v>28</v>
      </c>
      <c r="N908" t="s">
        <v>22</v>
      </c>
      <c r="O908" t="s">
        <v>18</v>
      </c>
      <c r="P908" t="str">
        <f t="shared" si="88"/>
        <v>Rajasthan Royals</v>
      </c>
      <c r="Q908" t="str">
        <f>IF(Table1[[#This Row],[TossWinner]]=Table1[[#This Row],[WinningTeam]],"Yes","No")</f>
        <v>Yes</v>
      </c>
      <c r="R908" t="s">
        <v>23</v>
      </c>
      <c r="S908">
        <v>6</v>
      </c>
      <c r="T908" t="str">
        <f t="shared" si="89"/>
        <v>Won By 6 Wickets</v>
      </c>
      <c r="U908" t="s">
        <v>24</v>
      </c>
      <c r="V908" t="s">
        <v>234</v>
      </c>
      <c r="W908">
        <f>IF(Table1[[#This Row],[WonBy]]="Wickets",Table1[[#This Row],[Margin]],0)</f>
        <v>6</v>
      </c>
    </row>
    <row r="909" spans="1:23" x14ac:dyDescent="0.25">
      <c r="A909">
        <v>336026</v>
      </c>
      <c r="B909" t="s">
        <v>204</v>
      </c>
      <c r="C909" s="1">
        <v>39587</v>
      </c>
      <c r="D909">
        <v>2008</v>
      </c>
      <c r="E909" t="s">
        <v>27</v>
      </c>
      <c r="F909" t="str">
        <f t="shared" si="84"/>
        <v>Royal Challengers Bangalore</v>
      </c>
      <c r="G909" t="s">
        <v>191</v>
      </c>
      <c r="H909" t="str">
        <f t="shared" si="85"/>
        <v>Delhi Capitals</v>
      </c>
      <c r="I909" t="s">
        <v>205</v>
      </c>
      <c r="J909" t="str">
        <f t="shared" si="86"/>
        <v>M.Chinnaswamy Stadium</v>
      </c>
      <c r="K909" t="s">
        <v>191</v>
      </c>
      <c r="L909" t="str">
        <f t="shared" si="87"/>
        <v>Delhi Capitals</v>
      </c>
      <c r="M909" t="s">
        <v>28</v>
      </c>
      <c r="N909" t="s">
        <v>22</v>
      </c>
      <c r="O909" t="s">
        <v>191</v>
      </c>
      <c r="P909" t="str">
        <f t="shared" si="88"/>
        <v>Delhi Daredevils</v>
      </c>
      <c r="Q909" t="str">
        <f>IF(Table1[[#This Row],[TossWinner]]=Table1[[#This Row],[WinningTeam]],"Yes","No")</f>
        <v>Yes</v>
      </c>
      <c r="R909" t="s">
        <v>23</v>
      </c>
      <c r="S909">
        <v>5</v>
      </c>
      <c r="T909" t="str">
        <f t="shared" si="89"/>
        <v>Won By 5 Wickets</v>
      </c>
      <c r="U909" t="s">
        <v>24</v>
      </c>
      <c r="V909" t="s">
        <v>388</v>
      </c>
      <c r="W909">
        <f>IF(Table1[[#This Row],[WonBy]]="Wickets",Table1[[#This Row],[Margin]],0)</f>
        <v>5</v>
      </c>
    </row>
    <row r="910" spans="1:23" x14ac:dyDescent="0.25">
      <c r="A910">
        <v>336025</v>
      </c>
      <c r="B910" t="s">
        <v>30</v>
      </c>
      <c r="C910" s="1">
        <v>39586</v>
      </c>
      <c r="D910">
        <v>2008</v>
      </c>
      <c r="E910" t="s">
        <v>51</v>
      </c>
      <c r="F910" t="str">
        <f t="shared" si="84"/>
        <v>Kolkata Knight Riders</v>
      </c>
      <c r="G910" t="s">
        <v>46</v>
      </c>
      <c r="H910" t="str">
        <f t="shared" si="85"/>
        <v>Chennai Super Kings</v>
      </c>
      <c r="I910" t="s">
        <v>174</v>
      </c>
      <c r="J910" t="str">
        <f t="shared" si="86"/>
        <v>Eden Gardens, Kolkata</v>
      </c>
      <c r="K910" t="s">
        <v>51</v>
      </c>
      <c r="L910" t="str">
        <f t="shared" si="87"/>
        <v>Kolkata Knight Riders</v>
      </c>
      <c r="M910" t="s">
        <v>21</v>
      </c>
      <c r="N910" t="s">
        <v>22</v>
      </c>
      <c r="O910" t="s">
        <v>46</v>
      </c>
      <c r="P910" t="str">
        <f t="shared" si="88"/>
        <v>Chennai Super Kings</v>
      </c>
      <c r="Q910" t="str">
        <f>IF(Table1[[#This Row],[TossWinner]]=Table1[[#This Row],[WinningTeam]],"Yes","No")</f>
        <v>No</v>
      </c>
      <c r="R910" t="s">
        <v>34</v>
      </c>
      <c r="S910">
        <v>3</v>
      </c>
      <c r="T910" t="str">
        <f t="shared" si="89"/>
        <v>Won By 3 Runs</v>
      </c>
      <c r="U910" t="s">
        <v>196</v>
      </c>
      <c r="V910" t="s">
        <v>384</v>
      </c>
      <c r="W910">
        <f>IF(Table1[[#This Row],[WonBy]]="Wickets",Table1[[#This Row],[Margin]],0)</f>
        <v>0</v>
      </c>
    </row>
    <row r="911" spans="1:23" x14ac:dyDescent="0.25">
      <c r="A911">
        <v>336024</v>
      </c>
      <c r="B911" t="s">
        <v>158</v>
      </c>
      <c r="C911" s="1">
        <v>39586</v>
      </c>
      <c r="D911">
        <v>2008</v>
      </c>
      <c r="E911" t="s">
        <v>292</v>
      </c>
      <c r="F911" t="str">
        <f t="shared" si="84"/>
        <v>Delhi Capitals</v>
      </c>
      <c r="G911" t="s">
        <v>44</v>
      </c>
      <c r="H911" t="str">
        <f t="shared" si="85"/>
        <v>Mumbai Indians</v>
      </c>
      <c r="I911" t="s">
        <v>203</v>
      </c>
      <c r="J911" t="str">
        <f t="shared" si="86"/>
        <v>Rajiv Gandhi International Stadium, Uppal</v>
      </c>
      <c r="K911" t="s">
        <v>292</v>
      </c>
      <c r="L911" t="str">
        <f t="shared" si="87"/>
        <v>Delhi Capitals</v>
      </c>
      <c r="M911" t="s">
        <v>28</v>
      </c>
      <c r="N911" t="s">
        <v>22</v>
      </c>
      <c r="O911" t="s">
        <v>44</v>
      </c>
      <c r="P911" t="str">
        <f t="shared" si="88"/>
        <v>Mumbai Indians</v>
      </c>
      <c r="Q911" t="str">
        <f>IF(Table1[[#This Row],[TossWinner]]=Table1[[#This Row],[WinningTeam]],"Yes","No")</f>
        <v>No</v>
      </c>
      <c r="R911" t="s">
        <v>34</v>
      </c>
      <c r="S911">
        <v>25</v>
      </c>
      <c r="T911" t="str">
        <f t="shared" si="89"/>
        <v>Won By 25 Runs</v>
      </c>
      <c r="U911" t="s">
        <v>24</v>
      </c>
      <c r="V911" t="s">
        <v>123</v>
      </c>
      <c r="W911">
        <f>IF(Table1[[#This Row],[WonBy]]="Wickets",Table1[[#This Row],[Margin]],0)</f>
        <v>0</v>
      </c>
    </row>
    <row r="912" spans="1:23" x14ac:dyDescent="0.25">
      <c r="A912">
        <v>336022</v>
      </c>
      <c r="B912" t="s">
        <v>127</v>
      </c>
      <c r="C912" s="1">
        <v>39585</v>
      </c>
      <c r="D912">
        <v>2008</v>
      </c>
      <c r="E912" t="s">
        <v>191</v>
      </c>
      <c r="F912" t="str">
        <f t="shared" si="84"/>
        <v>Delhi Capitals</v>
      </c>
      <c r="G912" t="s">
        <v>147</v>
      </c>
      <c r="H912" t="str">
        <f t="shared" si="85"/>
        <v>Punjab Kings</v>
      </c>
      <c r="I912" t="s">
        <v>208</v>
      </c>
      <c r="J912" t="str">
        <f t="shared" si="86"/>
        <v>Feroz Shah Kotla</v>
      </c>
      <c r="K912" t="s">
        <v>191</v>
      </c>
      <c r="L912" t="str">
        <f t="shared" si="87"/>
        <v>Delhi Capitals</v>
      </c>
      <c r="M912" t="s">
        <v>21</v>
      </c>
      <c r="N912" t="s">
        <v>22</v>
      </c>
      <c r="O912" t="s">
        <v>147</v>
      </c>
      <c r="P912" t="str">
        <f t="shared" si="88"/>
        <v>Kings XI Punjab</v>
      </c>
      <c r="Q912" t="str">
        <f>IF(Table1[[#This Row],[TossWinner]]=Table1[[#This Row],[WinningTeam]],"Yes","No")</f>
        <v>No</v>
      </c>
      <c r="R912" t="s">
        <v>34</v>
      </c>
      <c r="S912">
        <v>6</v>
      </c>
      <c r="T912" t="str">
        <f t="shared" si="89"/>
        <v>Won By 6 Runs</v>
      </c>
      <c r="U912" t="s">
        <v>196</v>
      </c>
      <c r="V912" t="s">
        <v>326</v>
      </c>
      <c r="W912">
        <f>IF(Table1[[#This Row],[WonBy]]="Wickets",Table1[[#This Row],[Margin]],0)</f>
        <v>0</v>
      </c>
    </row>
    <row r="913" spans="1:23" x14ac:dyDescent="0.25">
      <c r="A913">
        <v>336023</v>
      </c>
      <c r="B913" t="s">
        <v>175</v>
      </c>
      <c r="C913" s="1">
        <v>39585</v>
      </c>
      <c r="D913">
        <v>2008</v>
      </c>
      <c r="E913" t="s">
        <v>18</v>
      </c>
      <c r="F913" t="str">
        <f t="shared" si="84"/>
        <v>Rajasthan Royals</v>
      </c>
      <c r="G913" t="s">
        <v>27</v>
      </c>
      <c r="H913" t="str">
        <f t="shared" si="85"/>
        <v>Royal Challengers Bangalore</v>
      </c>
      <c r="I913" t="s">
        <v>176</v>
      </c>
      <c r="J913" t="str">
        <f t="shared" si="86"/>
        <v>Sawai Mansingh Stadium</v>
      </c>
      <c r="K913" t="s">
        <v>27</v>
      </c>
      <c r="L913" t="str">
        <f t="shared" si="87"/>
        <v>Royal Challengers Bangalore</v>
      </c>
      <c r="M913" t="s">
        <v>28</v>
      </c>
      <c r="N913" t="s">
        <v>22</v>
      </c>
      <c r="O913" t="s">
        <v>18</v>
      </c>
      <c r="P913" t="str">
        <f t="shared" si="88"/>
        <v>Rajasthan Royals</v>
      </c>
      <c r="Q913" t="str">
        <f>IF(Table1[[#This Row],[TossWinner]]=Table1[[#This Row],[WinningTeam]],"Yes","No")</f>
        <v>No</v>
      </c>
      <c r="R913" t="s">
        <v>34</v>
      </c>
      <c r="S913">
        <v>65</v>
      </c>
      <c r="T913" t="str">
        <f t="shared" si="89"/>
        <v>Won By 65 Runs</v>
      </c>
      <c r="U913" t="s">
        <v>24</v>
      </c>
      <c r="V913" t="s">
        <v>371</v>
      </c>
      <c r="W913">
        <f>IF(Table1[[#This Row],[WonBy]]="Wickets",Table1[[#This Row],[Margin]],0)</f>
        <v>0</v>
      </c>
    </row>
    <row r="914" spans="1:23" x14ac:dyDescent="0.25">
      <c r="A914">
        <v>336021</v>
      </c>
      <c r="B914" t="s">
        <v>38</v>
      </c>
      <c r="C914" s="1">
        <v>39584</v>
      </c>
      <c r="D914">
        <v>2008</v>
      </c>
      <c r="E914" t="s">
        <v>44</v>
      </c>
      <c r="F914" t="str">
        <f t="shared" si="84"/>
        <v>Mumbai Indians</v>
      </c>
      <c r="G914" t="s">
        <v>51</v>
      </c>
      <c r="H914" t="str">
        <f t="shared" si="85"/>
        <v>Kolkata Knight Riders</v>
      </c>
      <c r="I914" t="s">
        <v>167</v>
      </c>
      <c r="J914" t="str">
        <f t="shared" si="86"/>
        <v>Wankhede Stadium, Mumbai</v>
      </c>
      <c r="K914" t="s">
        <v>44</v>
      </c>
      <c r="L914" t="str">
        <f t="shared" si="87"/>
        <v>Mumbai Indians</v>
      </c>
      <c r="M914" t="s">
        <v>28</v>
      </c>
      <c r="N914" t="s">
        <v>22</v>
      </c>
      <c r="O914" t="s">
        <v>44</v>
      </c>
      <c r="P914" t="str">
        <f t="shared" si="88"/>
        <v>Mumbai Indians</v>
      </c>
      <c r="Q914" t="str">
        <f>IF(Table1[[#This Row],[TossWinner]]=Table1[[#This Row],[WinningTeam]],"Yes","No")</f>
        <v>Yes</v>
      </c>
      <c r="R914" t="s">
        <v>23</v>
      </c>
      <c r="S914">
        <v>8</v>
      </c>
      <c r="T914" t="str">
        <f t="shared" si="89"/>
        <v>Won By 8 Wickets</v>
      </c>
      <c r="U914" t="s">
        <v>24</v>
      </c>
      <c r="V914" t="s">
        <v>389</v>
      </c>
      <c r="W914">
        <f>IF(Table1[[#This Row],[WonBy]]="Wickets",Table1[[#This Row],[Margin]],0)</f>
        <v>8</v>
      </c>
    </row>
    <row r="915" spans="1:23" x14ac:dyDescent="0.25">
      <c r="A915">
        <v>336020</v>
      </c>
      <c r="B915" t="s">
        <v>127</v>
      </c>
      <c r="C915" s="1">
        <v>39583</v>
      </c>
      <c r="D915">
        <v>2008</v>
      </c>
      <c r="E915" t="s">
        <v>191</v>
      </c>
      <c r="F915" t="str">
        <f t="shared" si="84"/>
        <v>Delhi Capitals</v>
      </c>
      <c r="G915" t="s">
        <v>292</v>
      </c>
      <c r="H915" t="str">
        <f t="shared" si="85"/>
        <v>Delhi Capitals</v>
      </c>
      <c r="I915" t="s">
        <v>208</v>
      </c>
      <c r="J915" t="str">
        <f t="shared" si="86"/>
        <v>Feroz Shah Kotla</v>
      </c>
      <c r="K915" t="s">
        <v>292</v>
      </c>
      <c r="L915" t="str">
        <f t="shared" si="87"/>
        <v>Delhi Capitals</v>
      </c>
      <c r="M915" t="s">
        <v>28</v>
      </c>
      <c r="N915" t="s">
        <v>22</v>
      </c>
      <c r="O915" t="s">
        <v>191</v>
      </c>
      <c r="P915" t="str">
        <f t="shared" si="88"/>
        <v>Delhi Daredevils</v>
      </c>
      <c r="Q915" t="str">
        <f>IF(Table1[[#This Row],[TossWinner]]=Table1[[#This Row],[WinningTeam]],"Yes","No")</f>
        <v>No</v>
      </c>
      <c r="R915" t="s">
        <v>34</v>
      </c>
      <c r="S915">
        <v>12</v>
      </c>
      <c r="T915" t="str">
        <f t="shared" si="89"/>
        <v>Won By 12 Runs</v>
      </c>
      <c r="U915" t="s">
        <v>24</v>
      </c>
      <c r="V915" t="s">
        <v>137</v>
      </c>
      <c r="W915">
        <f>IF(Table1[[#This Row],[WonBy]]="Wickets",Table1[[#This Row],[Margin]],0)</f>
        <v>0</v>
      </c>
    </row>
    <row r="916" spans="1:23" x14ac:dyDescent="0.25">
      <c r="A916">
        <v>336018</v>
      </c>
      <c r="B916" t="s">
        <v>38</v>
      </c>
      <c r="C916" s="1">
        <v>39582</v>
      </c>
      <c r="D916">
        <v>2008</v>
      </c>
      <c r="E916" t="s">
        <v>44</v>
      </c>
      <c r="F916" t="str">
        <f t="shared" si="84"/>
        <v>Mumbai Indians</v>
      </c>
      <c r="G916" t="s">
        <v>46</v>
      </c>
      <c r="H916" t="str">
        <f t="shared" si="85"/>
        <v>Chennai Super Kings</v>
      </c>
      <c r="I916" t="s">
        <v>167</v>
      </c>
      <c r="J916" t="str">
        <f t="shared" si="86"/>
        <v>Wankhede Stadium, Mumbai</v>
      </c>
      <c r="K916" t="s">
        <v>44</v>
      </c>
      <c r="L916" t="str">
        <f t="shared" si="87"/>
        <v>Mumbai Indians</v>
      </c>
      <c r="M916" t="s">
        <v>28</v>
      </c>
      <c r="N916" t="s">
        <v>22</v>
      </c>
      <c r="O916" t="s">
        <v>44</v>
      </c>
      <c r="P916" t="str">
        <f t="shared" si="88"/>
        <v>Mumbai Indians</v>
      </c>
      <c r="Q916" t="str">
        <f>IF(Table1[[#This Row],[TossWinner]]=Table1[[#This Row],[WinningTeam]],"Yes","No")</f>
        <v>Yes</v>
      </c>
      <c r="R916" t="s">
        <v>23</v>
      </c>
      <c r="S916">
        <v>9</v>
      </c>
      <c r="T916" t="str">
        <f t="shared" si="89"/>
        <v>Won By 9 Wickets</v>
      </c>
      <c r="U916" t="s">
        <v>24</v>
      </c>
      <c r="V916" t="s">
        <v>390</v>
      </c>
      <c r="W916">
        <f>IF(Table1[[#This Row],[WonBy]]="Wickets",Table1[[#This Row],[Margin]],0)</f>
        <v>9</v>
      </c>
    </row>
    <row r="917" spans="1:23" x14ac:dyDescent="0.25">
      <c r="A917">
        <v>336017</v>
      </c>
      <c r="B917" t="s">
        <v>30</v>
      </c>
      <c r="C917" s="1">
        <v>39581</v>
      </c>
      <c r="D917">
        <v>2008</v>
      </c>
      <c r="E917" t="s">
        <v>51</v>
      </c>
      <c r="F917" t="str">
        <f t="shared" si="84"/>
        <v>Kolkata Knight Riders</v>
      </c>
      <c r="G917" t="s">
        <v>191</v>
      </c>
      <c r="H917" t="str">
        <f t="shared" si="85"/>
        <v>Delhi Capitals</v>
      </c>
      <c r="I917" t="s">
        <v>174</v>
      </c>
      <c r="J917" t="str">
        <f t="shared" si="86"/>
        <v>Eden Gardens, Kolkata</v>
      </c>
      <c r="K917" t="s">
        <v>51</v>
      </c>
      <c r="L917" t="str">
        <f t="shared" si="87"/>
        <v>Kolkata Knight Riders</v>
      </c>
      <c r="M917" t="s">
        <v>21</v>
      </c>
      <c r="N917" t="s">
        <v>22</v>
      </c>
      <c r="O917" t="s">
        <v>51</v>
      </c>
      <c r="P917" t="str">
        <f t="shared" si="88"/>
        <v>Kolkata Knight Riders</v>
      </c>
      <c r="Q917" t="str">
        <f>IF(Table1[[#This Row],[TossWinner]]=Table1[[#This Row],[WinningTeam]],"Yes","No")</f>
        <v>Yes</v>
      </c>
      <c r="R917" t="s">
        <v>34</v>
      </c>
      <c r="S917">
        <v>23</v>
      </c>
      <c r="T917" t="str">
        <f t="shared" si="89"/>
        <v>Won By 23 Runs</v>
      </c>
      <c r="U917" t="s">
        <v>24</v>
      </c>
      <c r="V917" t="s">
        <v>391</v>
      </c>
      <c r="W917">
        <f>IF(Table1[[#This Row],[WonBy]]="Wickets",Table1[[#This Row],[Margin]],0)</f>
        <v>0</v>
      </c>
    </row>
    <row r="918" spans="1:23" x14ac:dyDescent="0.25">
      <c r="A918">
        <v>336016</v>
      </c>
      <c r="B918" t="s">
        <v>165</v>
      </c>
      <c r="C918" s="1">
        <v>39580</v>
      </c>
      <c r="D918">
        <v>2008</v>
      </c>
      <c r="E918" t="s">
        <v>147</v>
      </c>
      <c r="F918" t="str">
        <f t="shared" si="84"/>
        <v>Punjab Kings</v>
      </c>
      <c r="G918" t="s">
        <v>27</v>
      </c>
      <c r="H918" t="str">
        <f t="shared" si="85"/>
        <v>Royal Challengers Bangalore</v>
      </c>
      <c r="I918" t="s">
        <v>248</v>
      </c>
      <c r="J918" t="str">
        <f t="shared" si="86"/>
        <v>Punjab Cricket Association IS Bindra Stadium, Mohali</v>
      </c>
      <c r="K918" t="s">
        <v>27</v>
      </c>
      <c r="L918" t="str">
        <f t="shared" si="87"/>
        <v>Royal Challengers Bangalore</v>
      </c>
      <c r="M918" t="s">
        <v>21</v>
      </c>
      <c r="N918" t="s">
        <v>22</v>
      </c>
      <c r="O918" t="s">
        <v>147</v>
      </c>
      <c r="P918" t="str">
        <f t="shared" si="88"/>
        <v>Kings XI Punjab</v>
      </c>
      <c r="Q918" t="str">
        <f>IF(Table1[[#This Row],[TossWinner]]=Table1[[#This Row],[WinningTeam]],"Yes","No")</f>
        <v>No</v>
      </c>
      <c r="R918" t="s">
        <v>23</v>
      </c>
      <c r="S918">
        <v>9</v>
      </c>
      <c r="T918" t="str">
        <f t="shared" si="89"/>
        <v>Won By 9 Wickets</v>
      </c>
      <c r="U918" t="s">
        <v>24</v>
      </c>
      <c r="V918" t="s">
        <v>257</v>
      </c>
      <c r="W918">
        <f>IF(Table1[[#This Row],[WonBy]]="Wickets",Table1[[#This Row],[Margin]],0)</f>
        <v>9</v>
      </c>
    </row>
    <row r="919" spans="1:23" x14ac:dyDescent="0.25">
      <c r="A919">
        <v>336015</v>
      </c>
      <c r="B919" t="s">
        <v>175</v>
      </c>
      <c r="C919" s="1">
        <v>39579</v>
      </c>
      <c r="D919">
        <v>2008</v>
      </c>
      <c r="E919" t="s">
        <v>18</v>
      </c>
      <c r="F919" t="str">
        <f t="shared" si="84"/>
        <v>Rajasthan Royals</v>
      </c>
      <c r="G919" t="s">
        <v>191</v>
      </c>
      <c r="H919" t="str">
        <f t="shared" si="85"/>
        <v>Delhi Capitals</v>
      </c>
      <c r="I919" t="s">
        <v>176</v>
      </c>
      <c r="J919" t="str">
        <f t="shared" si="86"/>
        <v>Sawai Mansingh Stadium</v>
      </c>
      <c r="K919" t="s">
        <v>18</v>
      </c>
      <c r="L919" t="str">
        <f t="shared" si="87"/>
        <v>Rajasthan Royals</v>
      </c>
      <c r="M919" t="s">
        <v>28</v>
      </c>
      <c r="N919" t="s">
        <v>22</v>
      </c>
      <c r="O919" t="s">
        <v>18</v>
      </c>
      <c r="P919" t="str">
        <f t="shared" si="88"/>
        <v>Rajasthan Royals</v>
      </c>
      <c r="Q919" t="str">
        <f>IF(Table1[[#This Row],[TossWinner]]=Table1[[#This Row],[WinningTeam]],"Yes","No")</f>
        <v>Yes</v>
      </c>
      <c r="R919" t="s">
        <v>23</v>
      </c>
      <c r="S919">
        <v>3</v>
      </c>
      <c r="T919" t="str">
        <f t="shared" si="89"/>
        <v>Won By 3 Wickets</v>
      </c>
      <c r="U919" t="s">
        <v>24</v>
      </c>
      <c r="V919" t="s">
        <v>154</v>
      </c>
      <c r="W919">
        <f>IF(Table1[[#This Row],[WonBy]]="Wickets",Table1[[#This Row],[Margin]],0)</f>
        <v>3</v>
      </c>
    </row>
    <row r="920" spans="1:23" x14ac:dyDescent="0.25">
      <c r="A920">
        <v>336014</v>
      </c>
      <c r="B920" t="s">
        <v>158</v>
      </c>
      <c r="C920" s="1">
        <v>39579</v>
      </c>
      <c r="D920">
        <v>2008</v>
      </c>
      <c r="E920" t="s">
        <v>292</v>
      </c>
      <c r="F920" t="str">
        <f t="shared" si="84"/>
        <v>Delhi Capitals</v>
      </c>
      <c r="G920" t="s">
        <v>51</v>
      </c>
      <c r="H920" t="str">
        <f t="shared" si="85"/>
        <v>Kolkata Knight Riders</v>
      </c>
      <c r="I920" t="s">
        <v>203</v>
      </c>
      <c r="J920" t="str">
        <f t="shared" si="86"/>
        <v>Rajiv Gandhi International Stadium, Uppal</v>
      </c>
      <c r="K920" t="s">
        <v>51</v>
      </c>
      <c r="L920" t="str">
        <f t="shared" si="87"/>
        <v>Kolkata Knight Riders</v>
      </c>
      <c r="M920" t="s">
        <v>21</v>
      </c>
      <c r="N920" t="s">
        <v>22</v>
      </c>
      <c r="O920" t="s">
        <v>51</v>
      </c>
      <c r="P920" t="str">
        <f t="shared" si="88"/>
        <v>Kolkata Knight Riders</v>
      </c>
      <c r="Q920" t="str">
        <f>IF(Table1[[#This Row],[TossWinner]]=Table1[[#This Row],[WinningTeam]],"Yes","No")</f>
        <v>Yes</v>
      </c>
      <c r="R920" t="s">
        <v>34</v>
      </c>
      <c r="S920">
        <v>23</v>
      </c>
      <c r="T920" t="str">
        <f t="shared" si="89"/>
        <v>Won By 23 Runs</v>
      </c>
      <c r="U920" t="s">
        <v>24</v>
      </c>
      <c r="V920" t="s">
        <v>300</v>
      </c>
      <c r="W920">
        <f>IF(Table1[[#This Row],[WonBy]]="Wickets",Table1[[#This Row],[Margin]],0)</f>
        <v>0</v>
      </c>
    </row>
    <row r="921" spans="1:23" x14ac:dyDescent="0.25">
      <c r="A921">
        <v>336013</v>
      </c>
      <c r="B921" t="s">
        <v>132</v>
      </c>
      <c r="C921" s="1">
        <v>39578</v>
      </c>
      <c r="D921">
        <v>2008</v>
      </c>
      <c r="E921" t="s">
        <v>46</v>
      </c>
      <c r="F921" t="str">
        <f t="shared" si="84"/>
        <v>Chennai Super Kings</v>
      </c>
      <c r="G921" t="s">
        <v>147</v>
      </c>
      <c r="H921" t="str">
        <f t="shared" si="85"/>
        <v>Punjab Kings</v>
      </c>
      <c r="I921" t="s">
        <v>251</v>
      </c>
      <c r="J921" t="str">
        <f t="shared" si="86"/>
        <v>MA Chidambaram Stadium, Chepauk, Chennai</v>
      </c>
      <c r="K921" t="s">
        <v>147</v>
      </c>
      <c r="L921" t="str">
        <f t="shared" si="87"/>
        <v>Punjab Kings</v>
      </c>
      <c r="M921" t="s">
        <v>28</v>
      </c>
      <c r="N921" t="s">
        <v>22</v>
      </c>
      <c r="O921" t="s">
        <v>46</v>
      </c>
      <c r="P921" t="str">
        <f t="shared" si="88"/>
        <v>Chennai Super Kings</v>
      </c>
      <c r="Q921" t="str">
        <f>IF(Table1[[#This Row],[TossWinner]]=Table1[[#This Row],[WinningTeam]],"Yes","No")</f>
        <v>No</v>
      </c>
      <c r="R921" t="s">
        <v>34</v>
      </c>
      <c r="S921">
        <v>18</v>
      </c>
      <c r="T921" t="str">
        <f t="shared" si="89"/>
        <v>Won By 18 Runs</v>
      </c>
      <c r="U921" t="s">
        <v>24</v>
      </c>
      <c r="V921" t="s">
        <v>305</v>
      </c>
      <c r="W921">
        <f>IF(Table1[[#This Row],[WonBy]]="Wickets",Table1[[#This Row],[Margin]],0)</f>
        <v>0</v>
      </c>
    </row>
    <row r="922" spans="1:23" x14ac:dyDescent="0.25">
      <c r="A922">
        <v>336011</v>
      </c>
      <c r="B922" t="s">
        <v>175</v>
      </c>
      <c r="C922" s="1">
        <v>39577</v>
      </c>
      <c r="D922">
        <v>2008</v>
      </c>
      <c r="E922" t="s">
        <v>18</v>
      </c>
      <c r="F922" t="str">
        <f t="shared" si="84"/>
        <v>Rajasthan Royals</v>
      </c>
      <c r="G922" t="s">
        <v>292</v>
      </c>
      <c r="H922" t="str">
        <f t="shared" si="85"/>
        <v>Delhi Capitals</v>
      </c>
      <c r="I922" t="s">
        <v>176</v>
      </c>
      <c r="J922" t="str">
        <f t="shared" si="86"/>
        <v>Sawai Mansingh Stadium</v>
      </c>
      <c r="K922" t="s">
        <v>18</v>
      </c>
      <c r="L922" t="str">
        <f t="shared" si="87"/>
        <v>Rajasthan Royals</v>
      </c>
      <c r="M922" t="s">
        <v>28</v>
      </c>
      <c r="N922" t="s">
        <v>22</v>
      </c>
      <c r="O922" t="s">
        <v>18</v>
      </c>
      <c r="P922" t="str">
        <f t="shared" si="88"/>
        <v>Rajasthan Royals</v>
      </c>
      <c r="Q922" t="str">
        <f>IF(Table1[[#This Row],[TossWinner]]=Table1[[#This Row],[WinningTeam]],"Yes","No")</f>
        <v>Yes</v>
      </c>
      <c r="R922" t="s">
        <v>23</v>
      </c>
      <c r="S922">
        <v>8</v>
      </c>
      <c r="T922" t="str">
        <f t="shared" si="89"/>
        <v>Won By 8 Wickets</v>
      </c>
      <c r="U922" t="s">
        <v>24</v>
      </c>
      <c r="V922" t="s">
        <v>234</v>
      </c>
      <c r="W922">
        <f>IF(Table1[[#This Row],[WonBy]]="Wickets",Table1[[#This Row],[Margin]],0)</f>
        <v>8</v>
      </c>
    </row>
    <row r="923" spans="1:23" x14ac:dyDescent="0.25">
      <c r="A923">
        <v>336009</v>
      </c>
      <c r="B923" t="s">
        <v>127</v>
      </c>
      <c r="C923" s="1">
        <v>39576</v>
      </c>
      <c r="D923">
        <v>2008</v>
      </c>
      <c r="E923" t="s">
        <v>191</v>
      </c>
      <c r="F923" t="str">
        <f t="shared" si="84"/>
        <v>Delhi Capitals</v>
      </c>
      <c r="G923" t="s">
        <v>46</v>
      </c>
      <c r="H923" t="str">
        <f t="shared" si="85"/>
        <v>Chennai Super Kings</v>
      </c>
      <c r="I923" t="s">
        <v>208</v>
      </c>
      <c r="J923" t="str">
        <f t="shared" si="86"/>
        <v>Feroz Shah Kotla</v>
      </c>
      <c r="K923" t="s">
        <v>46</v>
      </c>
      <c r="L923" t="str">
        <f t="shared" si="87"/>
        <v>Chennai Super Kings</v>
      </c>
      <c r="M923" t="s">
        <v>28</v>
      </c>
      <c r="N923" t="s">
        <v>22</v>
      </c>
      <c r="O923" t="s">
        <v>46</v>
      </c>
      <c r="P923" t="str">
        <f t="shared" si="88"/>
        <v>Chennai Super Kings</v>
      </c>
      <c r="Q923" t="str">
        <f>IF(Table1[[#This Row],[TossWinner]]=Table1[[#This Row],[WinningTeam]],"Yes","No")</f>
        <v>Yes</v>
      </c>
      <c r="R923" t="s">
        <v>23</v>
      </c>
      <c r="S923">
        <v>4</v>
      </c>
      <c r="T923" t="str">
        <f t="shared" si="89"/>
        <v>Won By 4 Wickets</v>
      </c>
      <c r="U923" t="s">
        <v>24</v>
      </c>
      <c r="V923" t="s">
        <v>172</v>
      </c>
      <c r="W923">
        <f>IF(Table1[[#This Row],[WonBy]]="Wickets",Table1[[#This Row],[Margin]],0)</f>
        <v>4</v>
      </c>
    </row>
    <row r="924" spans="1:23" x14ac:dyDescent="0.25">
      <c r="A924">
        <v>336010</v>
      </c>
      <c r="B924" t="s">
        <v>30</v>
      </c>
      <c r="C924" s="1">
        <v>39576</v>
      </c>
      <c r="D924">
        <v>2008</v>
      </c>
      <c r="E924" t="s">
        <v>51</v>
      </c>
      <c r="F924" t="str">
        <f t="shared" si="84"/>
        <v>Kolkata Knight Riders</v>
      </c>
      <c r="G924" t="s">
        <v>27</v>
      </c>
      <c r="H924" t="str">
        <f t="shared" si="85"/>
        <v>Royal Challengers Bangalore</v>
      </c>
      <c r="I924" t="s">
        <v>174</v>
      </c>
      <c r="J924" t="str">
        <f t="shared" si="86"/>
        <v>Eden Gardens, Kolkata</v>
      </c>
      <c r="K924" t="s">
        <v>51</v>
      </c>
      <c r="L924" t="str">
        <f t="shared" si="87"/>
        <v>Kolkata Knight Riders</v>
      </c>
      <c r="M924" t="s">
        <v>21</v>
      </c>
      <c r="N924" t="s">
        <v>22</v>
      </c>
      <c r="O924" t="s">
        <v>51</v>
      </c>
      <c r="P924" t="str">
        <f t="shared" si="88"/>
        <v>Kolkata Knight Riders</v>
      </c>
      <c r="Q924" t="str">
        <f>IF(Table1[[#This Row],[TossWinner]]=Table1[[#This Row],[WinningTeam]],"Yes","No")</f>
        <v>Yes</v>
      </c>
      <c r="R924" t="s">
        <v>34</v>
      </c>
      <c r="S924">
        <v>5</v>
      </c>
      <c r="T924" t="str">
        <f t="shared" si="89"/>
        <v>Won By 5 Runs</v>
      </c>
      <c r="U924" t="s">
        <v>24</v>
      </c>
      <c r="V924" t="s">
        <v>300</v>
      </c>
      <c r="W924">
        <f>IF(Table1[[#This Row],[WonBy]]="Wickets",Table1[[#This Row],[Margin]],0)</f>
        <v>0</v>
      </c>
    </row>
    <row r="925" spans="1:23" x14ac:dyDescent="0.25">
      <c r="A925">
        <v>336008</v>
      </c>
      <c r="B925" t="s">
        <v>38</v>
      </c>
      <c r="C925" s="1">
        <v>39575</v>
      </c>
      <c r="D925">
        <v>2008</v>
      </c>
      <c r="E925" t="s">
        <v>44</v>
      </c>
      <c r="F925" t="str">
        <f t="shared" si="84"/>
        <v>Mumbai Indians</v>
      </c>
      <c r="G925" t="s">
        <v>18</v>
      </c>
      <c r="H925" t="str">
        <f t="shared" si="85"/>
        <v>Rajasthan Royals</v>
      </c>
      <c r="I925" t="s">
        <v>311</v>
      </c>
      <c r="J925" t="str">
        <f t="shared" si="86"/>
        <v>Dr DY Patil Sports Academy, Mumbai</v>
      </c>
      <c r="K925" t="s">
        <v>44</v>
      </c>
      <c r="L925" t="str">
        <f t="shared" si="87"/>
        <v>Mumbai Indians</v>
      </c>
      <c r="M925" t="s">
        <v>28</v>
      </c>
      <c r="N925" t="s">
        <v>22</v>
      </c>
      <c r="O925" t="s">
        <v>44</v>
      </c>
      <c r="P925" t="str">
        <f t="shared" si="88"/>
        <v>Mumbai Indians</v>
      </c>
      <c r="Q925" t="str">
        <f>IF(Table1[[#This Row],[TossWinner]]=Table1[[#This Row],[WinningTeam]],"Yes","No")</f>
        <v>Yes</v>
      </c>
      <c r="R925" t="s">
        <v>23</v>
      </c>
      <c r="S925">
        <v>7</v>
      </c>
      <c r="T925" t="str">
        <f t="shared" si="89"/>
        <v>Won By 7 Wickets</v>
      </c>
      <c r="U925" t="s">
        <v>24</v>
      </c>
      <c r="V925" t="s">
        <v>239</v>
      </c>
      <c r="W925">
        <f>IF(Table1[[#This Row],[WonBy]]="Wickets",Table1[[#This Row],[Margin]],0)</f>
        <v>7</v>
      </c>
    </row>
    <row r="926" spans="1:23" x14ac:dyDescent="0.25">
      <c r="A926">
        <v>336007</v>
      </c>
      <c r="B926" t="s">
        <v>132</v>
      </c>
      <c r="C926" s="1">
        <v>39574</v>
      </c>
      <c r="D926">
        <v>2008</v>
      </c>
      <c r="E926" t="s">
        <v>46</v>
      </c>
      <c r="F926" t="str">
        <f t="shared" si="84"/>
        <v>Chennai Super Kings</v>
      </c>
      <c r="G926" t="s">
        <v>292</v>
      </c>
      <c r="H926" t="str">
        <f t="shared" si="85"/>
        <v>Delhi Capitals</v>
      </c>
      <c r="I926" t="s">
        <v>251</v>
      </c>
      <c r="J926" t="str">
        <f t="shared" si="86"/>
        <v>MA Chidambaram Stadium, Chepauk, Chennai</v>
      </c>
      <c r="K926" t="s">
        <v>292</v>
      </c>
      <c r="L926" t="str">
        <f t="shared" si="87"/>
        <v>Delhi Capitals</v>
      </c>
      <c r="M926" t="s">
        <v>28</v>
      </c>
      <c r="N926" t="s">
        <v>22</v>
      </c>
      <c r="O926" t="s">
        <v>292</v>
      </c>
      <c r="P926" t="str">
        <f t="shared" si="88"/>
        <v>Deccan Chargers</v>
      </c>
      <c r="Q926" t="str">
        <f>IF(Table1[[#This Row],[TossWinner]]=Table1[[#This Row],[WinningTeam]],"Yes","No")</f>
        <v>Yes</v>
      </c>
      <c r="R926" t="s">
        <v>23</v>
      </c>
      <c r="S926">
        <v>7</v>
      </c>
      <c r="T926" t="str">
        <f t="shared" si="89"/>
        <v>Won By 7 Wickets</v>
      </c>
      <c r="U926" t="s">
        <v>24</v>
      </c>
      <c r="V926" t="s">
        <v>279</v>
      </c>
      <c r="W926">
        <f>IF(Table1[[#This Row],[WonBy]]="Wickets",Table1[[#This Row],[Margin]],0)</f>
        <v>7</v>
      </c>
    </row>
    <row r="927" spans="1:23" x14ac:dyDescent="0.25">
      <c r="A927">
        <v>336006</v>
      </c>
      <c r="B927" t="s">
        <v>204</v>
      </c>
      <c r="C927" s="1">
        <v>39573</v>
      </c>
      <c r="D927">
        <v>2008</v>
      </c>
      <c r="E927" t="s">
        <v>27</v>
      </c>
      <c r="F927" t="str">
        <f t="shared" si="84"/>
        <v>Royal Challengers Bangalore</v>
      </c>
      <c r="G927" t="s">
        <v>147</v>
      </c>
      <c r="H927" t="str">
        <f t="shared" si="85"/>
        <v>Punjab Kings</v>
      </c>
      <c r="I927" t="s">
        <v>205</v>
      </c>
      <c r="J927" t="str">
        <f t="shared" si="86"/>
        <v>M.Chinnaswamy Stadium</v>
      </c>
      <c r="K927" t="s">
        <v>147</v>
      </c>
      <c r="L927" t="str">
        <f t="shared" si="87"/>
        <v>Punjab Kings</v>
      </c>
      <c r="M927" t="s">
        <v>28</v>
      </c>
      <c r="N927" t="s">
        <v>22</v>
      </c>
      <c r="O927" t="s">
        <v>147</v>
      </c>
      <c r="P927" t="str">
        <f t="shared" si="88"/>
        <v>Kings XI Punjab</v>
      </c>
      <c r="Q927" t="str">
        <f>IF(Table1[[#This Row],[TossWinner]]=Table1[[#This Row],[WinningTeam]],"Yes","No")</f>
        <v>Yes</v>
      </c>
      <c r="R927" t="s">
        <v>23</v>
      </c>
      <c r="S927">
        <v>6</v>
      </c>
      <c r="T927" t="str">
        <f t="shared" si="89"/>
        <v>Won By 6 Wickets</v>
      </c>
      <c r="U927" t="s">
        <v>24</v>
      </c>
      <c r="V927" t="s">
        <v>392</v>
      </c>
      <c r="W927">
        <f>IF(Table1[[#This Row],[WonBy]]="Wickets",Table1[[#This Row],[Margin]],0)</f>
        <v>6</v>
      </c>
    </row>
    <row r="928" spans="1:23" x14ac:dyDescent="0.25">
      <c r="A928">
        <v>336005</v>
      </c>
      <c r="B928" t="s">
        <v>175</v>
      </c>
      <c r="C928" s="1">
        <v>39572</v>
      </c>
      <c r="D928">
        <v>2008</v>
      </c>
      <c r="E928" t="s">
        <v>18</v>
      </c>
      <c r="F928" t="str">
        <f t="shared" si="84"/>
        <v>Rajasthan Royals</v>
      </c>
      <c r="G928" t="s">
        <v>46</v>
      </c>
      <c r="H928" t="str">
        <f t="shared" si="85"/>
        <v>Chennai Super Kings</v>
      </c>
      <c r="I928" t="s">
        <v>176</v>
      </c>
      <c r="J928" t="str">
        <f t="shared" si="86"/>
        <v>Sawai Mansingh Stadium</v>
      </c>
      <c r="K928" t="s">
        <v>46</v>
      </c>
      <c r="L928" t="str">
        <f t="shared" si="87"/>
        <v>Chennai Super Kings</v>
      </c>
      <c r="M928" t="s">
        <v>21</v>
      </c>
      <c r="N928" t="s">
        <v>22</v>
      </c>
      <c r="O928" t="s">
        <v>18</v>
      </c>
      <c r="P928" t="str">
        <f t="shared" si="88"/>
        <v>Rajasthan Royals</v>
      </c>
      <c r="Q928" t="str">
        <f>IF(Table1[[#This Row],[TossWinner]]=Table1[[#This Row],[WinningTeam]],"Yes","No")</f>
        <v>No</v>
      </c>
      <c r="R928" t="s">
        <v>23</v>
      </c>
      <c r="S928">
        <v>8</v>
      </c>
      <c r="T928" t="str">
        <f t="shared" si="89"/>
        <v>Won By 8 Wickets</v>
      </c>
      <c r="U928" t="s">
        <v>24</v>
      </c>
      <c r="V928" t="s">
        <v>386</v>
      </c>
      <c r="W928">
        <f>IF(Table1[[#This Row],[WonBy]]="Wickets",Table1[[#This Row],[Margin]],0)</f>
        <v>8</v>
      </c>
    </row>
    <row r="929" spans="1:23" x14ac:dyDescent="0.25">
      <c r="A929">
        <v>336004</v>
      </c>
      <c r="B929" t="s">
        <v>38</v>
      </c>
      <c r="C929" s="1">
        <v>39572</v>
      </c>
      <c r="D929">
        <v>2008</v>
      </c>
      <c r="E929" t="s">
        <v>44</v>
      </c>
      <c r="F929" t="str">
        <f t="shared" si="84"/>
        <v>Mumbai Indians</v>
      </c>
      <c r="G929" t="s">
        <v>191</v>
      </c>
      <c r="H929" t="str">
        <f t="shared" si="85"/>
        <v>Delhi Capitals</v>
      </c>
      <c r="I929" t="s">
        <v>311</v>
      </c>
      <c r="J929" t="str">
        <f t="shared" si="86"/>
        <v>Dr DY Patil Sports Academy, Mumbai</v>
      </c>
      <c r="K929" t="s">
        <v>191</v>
      </c>
      <c r="L929" t="str">
        <f t="shared" si="87"/>
        <v>Delhi Capitals</v>
      </c>
      <c r="M929" t="s">
        <v>28</v>
      </c>
      <c r="N929" t="s">
        <v>22</v>
      </c>
      <c r="O929" t="s">
        <v>44</v>
      </c>
      <c r="P929" t="str">
        <f t="shared" si="88"/>
        <v>Mumbai Indians</v>
      </c>
      <c r="Q929" t="str">
        <f>IF(Table1[[#This Row],[TossWinner]]=Table1[[#This Row],[WinningTeam]],"Yes","No")</f>
        <v>No</v>
      </c>
      <c r="R929" t="s">
        <v>34</v>
      </c>
      <c r="S929">
        <v>29</v>
      </c>
      <c r="T929" t="str">
        <f t="shared" si="89"/>
        <v>Won By 29 Runs</v>
      </c>
      <c r="U929" t="s">
        <v>24</v>
      </c>
      <c r="V929" t="s">
        <v>389</v>
      </c>
      <c r="W929">
        <f>IF(Table1[[#This Row],[WonBy]]="Wickets",Table1[[#This Row],[Margin]],0)</f>
        <v>0</v>
      </c>
    </row>
    <row r="930" spans="1:23" x14ac:dyDescent="0.25">
      <c r="A930">
        <v>336034</v>
      </c>
      <c r="B930" t="s">
        <v>204</v>
      </c>
      <c r="C930" s="1">
        <v>39571</v>
      </c>
      <c r="D930">
        <v>2008</v>
      </c>
      <c r="E930" t="s">
        <v>27</v>
      </c>
      <c r="F930" t="str">
        <f t="shared" si="84"/>
        <v>Royal Challengers Bangalore</v>
      </c>
      <c r="G930" t="s">
        <v>292</v>
      </c>
      <c r="H930" t="str">
        <f t="shared" si="85"/>
        <v>Delhi Capitals</v>
      </c>
      <c r="I930" t="s">
        <v>205</v>
      </c>
      <c r="J930" t="str">
        <f t="shared" si="86"/>
        <v>M.Chinnaswamy Stadium</v>
      </c>
      <c r="K930" t="s">
        <v>292</v>
      </c>
      <c r="L930" t="str">
        <f t="shared" si="87"/>
        <v>Delhi Capitals</v>
      </c>
      <c r="M930" t="s">
        <v>28</v>
      </c>
      <c r="N930" t="s">
        <v>22</v>
      </c>
      <c r="O930" t="s">
        <v>27</v>
      </c>
      <c r="P930" t="str">
        <f t="shared" si="88"/>
        <v>Royal Challengers Bangalore</v>
      </c>
      <c r="Q930" t="str">
        <f>IF(Table1[[#This Row],[TossWinner]]=Table1[[#This Row],[WinningTeam]],"Yes","No")</f>
        <v>No</v>
      </c>
      <c r="R930" t="s">
        <v>34</v>
      </c>
      <c r="S930">
        <v>3</v>
      </c>
      <c r="T930" t="str">
        <f t="shared" si="89"/>
        <v>Won By 3 Runs</v>
      </c>
      <c r="U930" t="s">
        <v>24</v>
      </c>
      <c r="V930" t="s">
        <v>238</v>
      </c>
      <c r="W930">
        <f>IF(Table1[[#This Row],[WonBy]]="Wickets",Table1[[#This Row],[Margin]],0)</f>
        <v>0</v>
      </c>
    </row>
    <row r="931" spans="1:23" x14ac:dyDescent="0.25">
      <c r="A931">
        <v>336003</v>
      </c>
      <c r="B931" t="s">
        <v>165</v>
      </c>
      <c r="C931" s="1">
        <v>39571</v>
      </c>
      <c r="D931">
        <v>2008</v>
      </c>
      <c r="E931" t="s">
        <v>147</v>
      </c>
      <c r="F931" t="str">
        <f t="shared" si="84"/>
        <v>Punjab Kings</v>
      </c>
      <c r="G931" t="s">
        <v>51</v>
      </c>
      <c r="H931" t="str">
        <f t="shared" si="85"/>
        <v>Kolkata Knight Riders</v>
      </c>
      <c r="I931" t="s">
        <v>248</v>
      </c>
      <c r="J931" t="str">
        <f t="shared" si="86"/>
        <v>Punjab Cricket Association IS Bindra Stadium, Mohali</v>
      </c>
      <c r="K931" t="s">
        <v>147</v>
      </c>
      <c r="L931" t="str">
        <f t="shared" si="87"/>
        <v>Punjab Kings</v>
      </c>
      <c r="M931" t="s">
        <v>21</v>
      </c>
      <c r="N931" t="s">
        <v>22</v>
      </c>
      <c r="O931" t="s">
        <v>147</v>
      </c>
      <c r="P931" t="str">
        <f t="shared" si="88"/>
        <v>Kings XI Punjab</v>
      </c>
      <c r="Q931" t="str">
        <f>IF(Table1[[#This Row],[TossWinner]]=Table1[[#This Row],[WinningTeam]],"Yes","No")</f>
        <v>Yes</v>
      </c>
      <c r="R931" t="s">
        <v>34</v>
      </c>
      <c r="S931">
        <v>9</v>
      </c>
      <c r="T931" t="str">
        <f t="shared" si="89"/>
        <v>Won By 9 Runs</v>
      </c>
      <c r="U931" t="s">
        <v>24</v>
      </c>
      <c r="V931" t="s">
        <v>307</v>
      </c>
      <c r="W931">
        <f>IF(Table1[[#This Row],[WonBy]]="Wickets",Table1[[#This Row],[Margin]],0)</f>
        <v>0</v>
      </c>
    </row>
    <row r="932" spans="1:23" x14ac:dyDescent="0.25">
      <c r="A932">
        <v>336001</v>
      </c>
      <c r="B932" t="s">
        <v>132</v>
      </c>
      <c r="C932" s="1">
        <v>39570</v>
      </c>
      <c r="D932">
        <v>2008</v>
      </c>
      <c r="E932" t="s">
        <v>46</v>
      </c>
      <c r="F932" t="str">
        <f t="shared" si="84"/>
        <v>Chennai Super Kings</v>
      </c>
      <c r="G932" t="s">
        <v>191</v>
      </c>
      <c r="H932" t="str">
        <f t="shared" si="85"/>
        <v>Delhi Capitals</v>
      </c>
      <c r="I932" t="s">
        <v>251</v>
      </c>
      <c r="J932" t="str">
        <f t="shared" si="86"/>
        <v>MA Chidambaram Stadium, Chepauk, Chennai</v>
      </c>
      <c r="K932" t="s">
        <v>46</v>
      </c>
      <c r="L932" t="str">
        <f t="shared" si="87"/>
        <v>Chennai Super Kings</v>
      </c>
      <c r="M932" t="s">
        <v>21</v>
      </c>
      <c r="N932" t="s">
        <v>22</v>
      </c>
      <c r="O932" t="s">
        <v>191</v>
      </c>
      <c r="P932" t="str">
        <f t="shared" si="88"/>
        <v>Delhi Daredevils</v>
      </c>
      <c r="Q932" t="str">
        <f>IF(Table1[[#This Row],[TossWinner]]=Table1[[#This Row],[WinningTeam]],"Yes","No")</f>
        <v>No</v>
      </c>
      <c r="R932" t="s">
        <v>23</v>
      </c>
      <c r="S932">
        <v>8</v>
      </c>
      <c r="T932" t="str">
        <f t="shared" si="89"/>
        <v>Won By 8 Wickets</v>
      </c>
      <c r="U932" t="s">
        <v>24</v>
      </c>
      <c r="V932" t="s">
        <v>263</v>
      </c>
      <c r="W932">
        <f>IF(Table1[[#This Row],[WonBy]]="Wickets",Table1[[#This Row],[Margin]],0)</f>
        <v>8</v>
      </c>
    </row>
    <row r="933" spans="1:23" x14ac:dyDescent="0.25">
      <c r="A933">
        <v>336000</v>
      </c>
      <c r="B933" t="s">
        <v>175</v>
      </c>
      <c r="C933" s="1">
        <v>39569</v>
      </c>
      <c r="D933">
        <v>2008</v>
      </c>
      <c r="E933" t="s">
        <v>18</v>
      </c>
      <c r="F933" t="str">
        <f t="shared" si="84"/>
        <v>Rajasthan Royals</v>
      </c>
      <c r="G933" t="s">
        <v>51</v>
      </c>
      <c r="H933" t="str">
        <f t="shared" si="85"/>
        <v>Kolkata Knight Riders</v>
      </c>
      <c r="I933" t="s">
        <v>176</v>
      </c>
      <c r="J933" t="str">
        <f t="shared" si="86"/>
        <v>Sawai Mansingh Stadium</v>
      </c>
      <c r="K933" t="s">
        <v>18</v>
      </c>
      <c r="L933" t="str">
        <f t="shared" si="87"/>
        <v>Rajasthan Royals</v>
      </c>
      <c r="M933" t="s">
        <v>21</v>
      </c>
      <c r="N933" t="s">
        <v>22</v>
      </c>
      <c r="O933" t="s">
        <v>18</v>
      </c>
      <c r="P933" t="str">
        <f t="shared" si="88"/>
        <v>Rajasthan Royals</v>
      </c>
      <c r="Q933" t="str">
        <f>IF(Table1[[#This Row],[TossWinner]]=Table1[[#This Row],[WinningTeam]],"Yes","No")</f>
        <v>Yes</v>
      </c>
      <c r="R933" t="s">
        <v>34</v>
      </c>
      <c r="S933">
        <v>45</v>
      </c>
      <c r="T933" t="str">
        <f t="shared" si="89"/>
        <v>Won By 45 Runs</v>
      </c>
      <c r="U933" t="s">
        <v>24</v>
      </c>
      <c r="V933" t="s">
        <v>393</v>
      </c>
      <c r="W933">
        <f>IF(Table1[[#This Row],[WonBy]]="Wickets",Table1[[#This Row],[Margin]],0)</f>
        <v>0</v>
      </c>
    </row>
    <row r="934" spans="1:23" x14ac:dyDescent="0.25">
      <c r="A934">
        <v>335999</v>
      </c>
      <c r="B934" t="s">
        <v>158</v>
      </c>
      <c r="C934" s="1">
        <v>39569</v>
      </c>
      <c r="D934">
        <v>2008</v>
      </c>
      <c r="E934" t="s">
        <v>292</v>
      </c>
      <c r="F934" t="str">
        <f t="shared" si="84"/>
        <v>Delhi Capitals</v>
      </c>
      <c r="G934" t="s">
        <v>147</v>
      </c>
      <c r="H934" t="str">
        <f t="shared" si="85"/>
        <v>Punjab Kings</v>
      </c>
      <c r="I934" t="s">
        <v>203</v>
      </c>
      <c r="J934" t="str">
        <f t="shared" si="86"/>
        <v>Rajiv Gandhi International Stadium, Uppal</v>
      </c>
      <c r="K934" t="s">
        <v>147</v>
      </c>
      <c r="L934" t="str">
        <f t="shared" si="87"/>
        <v>Punjab Kings</v>
      </c>
      <c r="M934" t="s">
        <v>28</v>
      </c>
      <c r="N934" t="s">
        <v>22</v>
      </c>
      <c r="O934" t="s">
        <v>147</v>
      </c>
      <c r="P934" t="str">
        <f t="shared" si="88"/>
        <v>Kings XI Punjab</v>
      </c>
      <c r="Q934" t="str">
        <f>IF(Table1[[#This Row],[TossWinner]]=Table1[[#This Row],[WinningTeam]],"Yes","No")</f>
        <v>Yes</v>
      </c>
      <c r="R934" t="s">
        <v>23</v>
      </c>
      <c r="S934">
        <v>7</v>
      </c>
      <c r="T934" t="str">
        <f t="shared" si="89"/>
        <v>Won By 7 Wickets</v>
      </c>
      <c r="U934" t="s">
        <v>24</v>
      </c>
      <c r="V934" t="s">
        <v>257</v>
      </c>
      <c r="W934">
        <f>IF(Table1[[#This Row],[WonBy]]="Wickets",Table1[[#This Row],[Margin]],0)</f>
        <v>7</v>
      </c>
    </row>
    <row r="935" spans="1:23" x14ac:dyDescent="0.25">
      <c r="A935">
        <v>335998</v>
      </c>
      <c r="B935" t="s">
        <v>127</v>
      </c>
      <c r="C935" s="1">
        <v>39568</v>
      </c>
      <c r="D935">
        <v>2008</v>
      </c>
      <c r="E935" t="s">
        <v>191</v>
      </c>
      <c r="F935" t="str">
        <f t="shared" si="84"/>
        <v>Delhi Capitals</v>
      </c>
      <c r="G935" t="s">
        <v>27</v>
      </c>
      <c r="H935" t="str">
        <f t="shared" si="85"/>
        <v>Royal Challengers Bangalore</v>
      </c>
      <c r="I935" t="s">
        <v>208</v>
      </c>
      <c r="J935" t="str">
        <f t="shared" si="86"/>
        <v>Feroz Shah Kotla</v>
      </c>
      <c r="K935" t="s">
        <v>27</v>
      </c>
      <c r="L935" t="str">
        <f t="shared" si="87"/>
        <v>Royal Challengers Bangalore</v>
      </c>
      <c r="M935" t="s">
        <v>28</v>
      </c>
      <c r="N935" t="s">
        <v>22</v>
      </c>
      <c r="O935" t="s">
        <v>191</v>
      </c>
      <c r="P935" t="str">
        <f t="shared" si="88"/>
        <v>Delhi Daredevils</v>
      </c>
      <c r="Q935" t="str">
        <f>IF(Table1[[#This Row],[TossWinner]]=Table1[[#This Row],[WinningTeam]],"Yes","No")</f>
        <v>No</v>
      </c>
      <c r="R935" t="s">
        <v>34</v>
      </c>
      <c r="S935">
        <v>10</v>
      </c>
      <c r="T935" t="str">
        <f t="shared" si="89"/>
        <v>Won By 10 Runs</v>
      </c>
      <c r="U935" t="s">
        <v>24</v>
      </c>
      <c r="V935" t="s">
        <v>394</v>
      </c>
      <c r="W935">
        <f>IF(Table1[[#This Row],[WonBy]]="Wickets",Table1[[#This Row],[Margin]],0)</f>
        <v>0</v>
      </c>
    </row>
    <row r="936" spans="1:23" x14ac:dyDescent="0.25">
      <c r="A936">
        <v>335997</v>
      </c>
      <c r="B936" t="s">
        <v>30</v>
      </c>
      <c r="C936" s="1">
        <v>39567</v>
      </c>
      <c r="D936">
        <v>2008</v>
      </c>
      <c r="E936" t="s">
        <v>51</v>
      </c>
      <c r="F936" t="str">
        <f t="shared" si="84"/>
        <v>Kolkata Knight Riders</v>
      </c>
      <c r="G936" t="s">
        <v>44</v>
      </c>
      <c r="H936" t="str">
        <f t="shared" si="85"/>
        <v>Mumbai Indians</v>
      </c>
      <c r="I936" t="s">
        <v>174</v>
      </c>
      <c r="J936" t="str">
        <f t="shared" si="86"/>
        <v>Eden Gardens, Kolkata</v>
      </c>
      <c r="K936" t="s">
        <v>51</v>
      </c>
      <c r="L936" t="str">
        <f t="shared" si="87"/>
        <v>Kolkata Knight Riders</v>
      </c>
      <c r="M936" t="s">
        <v>21</v>
      </c>
      <c r="N936" t="s">
        <v>22</v>
      </c>
      <c r="O936" t="s">
        <v>44</v>
      </c>
      <c r="P936" t="str">
        <f t="shared" si="88"/>
        <v>Mumbai Indians</v>
      </c>
      <c r="Q936" t="str">
        <f>IF(Table1[[#This Row],[TossWinner]]=Table1[[#This Row],[WinningTeam]],"Yes","No")</f>
        <v>No</v>
      </c>
      <c r="R936" t="s">
        <v>23</v>
      </c>
      <c r="S936">
        <v>7</v>
      </c>
      <c r="T936" t="str">
        <f t="shared" si="89"/>
        <v>Won By 7 Wickets</v>
      </c>
      <c r="U936" t="s">
        <v>24</v>
      </c>
      <c r="V936" t="s">
        <v>390</v>
      </c>
      <c r="W936">
        <f>IF(Table1[[#This Row],[WonBy]]="Wickets",Table1[[#This Row],[Margin]],0)</f>
        <v>7</v>
      </c>
    </row>
    <row r="937" spans="1:23" x14ac:dyDescent="0.25">
      <c r="A937">
        <v>335996</v>
      </c>
      <c r="B937" t="s">
        <v>204</v>
      </c>
      <c r="C937" s="1">
        <v>39566</v>
      </c>
      <c r="D937">
        <v>2008</v>
      </c>
      <c r="E937" t="s">
        <v>27</v>
      </c>
      <c r="F937" t="str">
        <f t="shared" si="84"/>
        <v>Royal Challengers Bangalore</v>
      </c>
      <c r="G937" t="s">
        <v>46</v>
      </c>
      <c r="H937" t="str">
        <f t="shared" si="85"/>
        <v>Chennai Super Kings</v>
      </c>
      <c r="I937" t="s">
        <v>205</v>
      </c>
      <c r="J937" t="str">
        <f t="shared" si="86"/>
        <v>M.Chinnaswamy Stadium</v>
      </c>
      <c r="K937" t="s">
        <v>46</v>
      </c>
      <c r="L937" t="str">
        <f t="shared" si="87"/>
        <v>Chennai Super Kings</v>
      </c>
      <c r="M937" t="s">
        <v>21</v>
      </c>
      <c r="N937" t="s">
        <v>22</v>
      </c>
      <c r="O937" t="s">
        <v>46</v>
      </c>
      <c r="P937" t="str">
        <f t="shared" si="88"/>
        <v>Chennai Super Kings</v>
      </c>
      <c r="Q937" t="str">
        <f>IF(Table1[[#This Row],[TossWinner]]=Table1[[#This Row],[WinningTeam]],"Yes","No")</f>
        <v>Yes</v>
      </c>
      <c r="R937" t="s">
        <v>34</v>
      </c>
      <c r="S937">
        <v>13</v>
      </c>
      <c r="T937" t="str">
        <f t="shared" si="89"/>
        <v>Won By 13 Runs</v>
      </c>
      <c r="U937" t="s">
        <v>24</v>
      </c>
      <c r="V937" t="s">
        <v>172</v>
      </c>
      <c r="W937">
        <f>IF(Table1[[#This Row],[WonBy]]="Wickets",Table1[[#This Row],[Margin]],0)</f>
        <v>0</v>
      </c>
    </row>
    <row r="938" spans="1:23" x14ac:dyDescent="0.25">
      <c r="A938">
        <v>335995</v>
      </c>
      <c r="B938" t="s">
        <v>165</v>
      </c>
      <c r="C938" s="1">
        <v>39565</v>
      </c>
      <c r="D938">
        <v>2008</v>
      </c>
      <c r="E938" t="s">
        <v>147</v>
      </c>
      <c r="F938" t="str">
        <f t="shared" si="84"/>
        <v>Punjab Kings</v>
      </c>
      <c r="G938" t="s">
        <v>191</v>
      </c>
      <c r="H938" t="str">
        <f t="shared" si="85"/>
        <v>Delhi Capitals</v>
      </c>
      <c r="I938" t="s">
        <v>248</v>
      </c>
      <c r="J938" t="str">
        <f t="shared" si="86"/>
        <v>Punjab Cricket Association IS Bindra Stadium, Mohali</v>
      </c>
      <c r="K938" t="s">
        <v>191</v>
      </c>
      <c r="L938" t="str">
        <f t="shared" si="87"/>
        <v>Delhi Capitals</v>
      </c>
      <c r="M938" t="s">
        <v>21</v>
      </c>
      <c r="N938" t="s">
        <v>22</v>
      </c>
      <c r="O938" t="s">
        <v>147</v>
      </c>
      <c r="P938" t="str">
        <f t="shared" si="88"/>
        <v>Kings XI Punjab</v>
      </c>
      <c r="Q938" t="str">
        <f>IF(Table1[[#This Row],[TossWinner]]=Table1[[#This Row],[WinningTeam]],"Yes","No")</f>
        <v>No</v>
      </c>
      <c r="R938" t="s">
        <v>23</v>
      </c>
      <c r="S938">
        <v>4</v>
      </c>
      <c r="T938" t="str">
        <f t="shared" si="89"/>
        <v>Won By 4 Wickets</v>
      </c>
      <c r="U938" t="s">
        <v>24</v>
      </c>
      <c r="V938" t="s">
        <v>395</v>
      </c>
      <c r="W938">
        <f>IF(Table1[[#This Row],[WonBy]]="Wickets",Table1[[#This Row],[Margin]],0)</f>
        <v>4</v>
      </c>
    </row>
    <row r="939" spans="1:23" x14ac:dyDescent="0.25">
      <c r="A939">
        <v>335994</v>
      </c>
      <c r="B939" t="s">
        <v>38</v>
      </c>
      <c r="C939" s="1">
        <v>39565</v>
      </c>
      <c r="D939">
        <v>2008</v>
      </c>
      <c r="E939" t="s">
        <v>44</v>
      </c>
      <c r="F939" t="str">
        <f t="shared" si="84"/>
        <v>Mumbai Indians</v>
      </c>
      <c r="G939" t="s">
        <v>292</v>
      </c>
      <c r="H939" t="str">
        <f t="shared" si="85"/>
        <v>Delhi Capitals</v>
      </c>
      <c r="I939" t="s">
        <v>311</v>
      </c>
      <c r="J939" t="str">
        <f t="shared" si="86"/>
        <v>Dr DY Patil Sports Academy, Mumbai</v>
      </c>
      <c r="K939" t="s">
        <v>292</v>
      </c>
      <c r="L939" t="str">
        <f t="shared" si="87"/>
        <v>Delhi Capitals</v>
      </c>
      <c r="M939" t="s">
        <v>28</v>
      </c>
      <c r="N939" t="s">
        <v>22</v>
      </c>
      <c r="O939" t="s">
        <v>292</v>
      </c>
      <c r="P939" t="str">
        <f t="shared" si="88"/>
        <v>Deccan Chargers</v>
      </c>
      <c r="Q939" t="str">
        <f>IF(Table1[[#This Row],[TossWinner]]=Table1[[#This Row],[WinningTeam]],"Yes","No")</f>
        <v>Yes</v>
      </c>
      <c r="R939" t="s">
        <v>23</v>
      </c>
      <c r="S939">
        <v>10</v>
      </c>
      <c r="T939" t="str">
        <f t="shared" si="89"/>
        <v>Won By 10 Wickets</v>
      </c>
      <c r="U939" t="s">
        <v>24</v>
      </c>
      <c r="V939" t="s">
        <v>279</v>
      </c>
      <c r="W939">
        <f>IF(Table1[[#This Row],[WonBy]]="Wickets",Table1[[#This Row],[Margin]],0)</f>
        <v>10</v>
      </c>
    </row>
    <row r="940" spans="1:23" x14ac:dyDescent="0.25">
      <c r="A940">
        <v>335993</v>
      </c>
      <c r="B940" t="s">
        <v>132</v>
      </c>
      <c r="C940" s="1">
        <v>39564</v>
      </c>
      <c r="D940">
        <v>2008</v>
      </c>
      <c r="E940" t="s">
        <v>46</v>
      </c>
      <c r="F940" t="str">
        <f t="shared" si="84"/>
        <v>Chennai Super Kings</v>
      </c>
      <c r="G940" t="s">
        <v>51</v>
      </c>
      <c r="H940" t="str">
        <f t="shared" si="85"/>
        <v>Kolkata Knight Riders</v>
      </c>
      <c r="I940" t="s">
        <v>251</v>
      </c>
      <c r="J940" t="str">
        <f t="shared" si="86"/>
        <v>MA Chidambaram Stadium, Chepauk, Chennai</v>
      </c>
      <c r="K940" t="s">
        <v>51</v>
      </c>
      <c r="L940" t="str">
        <f t="shared" si="87"/>
        <v>Kolkata Knight Riders</v>
      </c>
      <c r="M940" t="s">
        <v>21</v>
      </c>
      <c r="N940" t="s">
        <v>22</v>
      </c>
      <c r="O940" t="s">
        <v>46</v>
      </c>
      <c r="P940" t="str">
        <f t="shared" si="88"/>
        <v>Chennai Super Kings</v>
      </c>
      <c r="Q940" t="str">
        <f>IF(Table1[[#This Row],[TossWinner]]=Table1[[#This Row],[WinningTeam]],"Yes","No")</f>
        <v>No</v>
      </c>
      <c r="R940" t="s">
        <v>23</v>
      </c>
      <c r="S940">
        <v>9</v>
      </c>
      <c r="T940" t="str">
        <f t="shared" si="89"/>
        <v>Won By 9 Wickets</v>
      </c>
      <c r="U940" t="s">
        <v>24</v>
      </c>
      <c r="V940" t="s">
        <v>396</v>
      </c>
      <c r="W940">
        <f>IF(Table1[[#This Row],[WonBy]]="Wickets",Table1[[#This Row],[Margin]],0)</f>
        <v>9</v>
      </c>
    </row>
    <row r="941" spans="1:23" x14ac:dyDescent="0.25">
      <c r="A941">
        <v>335992</v>
      </c>
      <c r="B941" t="s">
        <v>204</v>
      </c>
      <c r="C941" s="1">
        <v>39564</v>
      </c>
      <c r="D941">
        <v>2008</v>
      </c>
      <c r="E941" t="s">
        <v>27</v>
      </c>
      <c r="F941" t="str">
        <f t="shared" si="84"/>
        <v>Royal Challengers Bangalore</v>
      </c>
      <c r="G941" t="s">
        <v>18</v>
      </c>
      <c r="H941" t="str">
        <f t="shared" si="85"/>
        <v>Rajasthan Royals</v>
      </c>
      <c r="I941" t="s">
        <v>205</v>
      </c>
      <c r="J941" t="str">
        <f t="shared" si="86"/>
        <v>M.Chinnaswamy Stadium</v>
      </c>
      <c r="K941" t="s">
        <v>18</v>
      </c>
      <c r="L941" t="str">
        <f t="shared" si="87"/>
        <v>Rajasthan Royals</v>
      </c>
      <c r="M941" t="s">
        <v>28</v>
      </c>
      <c r="N941" t="s">
        <v>22</v>
      </c>
      <c r="O941" t="s">
        <v>18</v>
      </c>
      <c r="P941" t="str">
        <f t="shared" si="88"/>
        <v>Rajasthan Royals</v>
      </c>
      <c r="Q941" t="str">
        <f>IF(Table1[[#This Row],[TossWinner]]=Table1[[#This Row],[WinningTeam]],"Yes","No")</f>
        <v>Yes</v>
      </c>
      <c r="R941" t="s">
        <v>23</v>
      </c>
      <c r="S941">
        <v>7</v>
      </c>
      <c r="T941" t="str">
        <f t="shared" si="89"/>
        <v>Won By 7 Wickets</v>
      </c>
      <c r="U941" t="s">
        <v>24</v>
      </c>
      <c r="V941" t="s">
        <v>154</v>
      </c>
      <c r="W941">
        <f>IF(Table1[[#This Row],[WonBy]]="Wickets",Table1[[#This Row],[Margin]],0)</f>
        <v>7</v>
      </c>
    </row>
    <row r="942" spans="1:23" x14ac:dyDescent="0.25">
      <c r="A942">
        <v>335991</v>
      </c>
      <c r="B942" t="s">
        <v>165</v>
      </c>
      <c r="C942" s="1">
        <v>39563</v>
      </c>
      <c r="D942">
        <v>2008</v>
      </c>
      <c r="E942" t="s">
        <v>147</v>
      </c>
      <c r="F942" t="str">
        <f t="shared" si="84"/>
        <v>Punjab Kings</v>
      </c>
      <c r="G942" t="s">
        <v>44</v>
      </c>
      <c r="H942" t="str">
        <f t="shared" si="85"/>
        <v>Mumbai Indians</v>
      </c>
      <c r="I942" t="s">
        <v>248</v>
      </c>
      <c r="J942" t="str">
        <f t="shared" si="86"/>
        <v>Punjab Cricket Association IS Bindra Stadium, Mohali</v>
      </c>
      <c r="K942" t="s">
        <v>44</v>
      </c>
      <c r="L942" t="str">
        <f t="shared" si="87"/>
        <v>Mumbai Indians</v>
      </c>
      <c r="M942" t="s">
        <v>28</v>
      </c>
      <c r="N942" t="s">
        <v>22</v>
      </c>
      <c r="O942" t="s">
        <v>147</v>
      </c>
      <c r="P942" t="str">
        <f t="shared" si="88"/>
        <v>Kings XI Punjab</v>
      </c>
      <c r="Q942" t="str">
        <f>IF(Table1[[#This Row],[TossWinner]]=Table1[[#This Row],[WinningTeam]],"Yes","No")</f>
        <v>No</v>
      </c>
      <c r="R942" t="s">
        <v>34</v>
      </c>
      <c r="S942">
        <v>66</v>
      </c>
      <c r="T942" t="str">
        <f t="shared" si="89"/>
        <v>Won By 66 Runs</v>
      </c>
      <c r="U942" t="s">
        <v>24</v>
      </c>
      <c r="V942" t="s">
        <v>297</v>
      </c>
      <c r="W942">
        <f>IF(Table1[[#This Row],[WonBy]]="Wickets",Table1[[#This Row],[Margin]],0)</f>
        <v>0</v>
      </c>
    </row>
    <row r="943" spans="1:23" x14ac:dyDescent="0.25">
      <c r="A943">
        <v>335990</v>
      </c>
      <c r="B943" t="s">
        <v>158</v>
      </c>
      <c r="C943" s="1">
        <v>39562</v>
      </c>
      <c r="D943">
        <v>2008</v>
      </c>
      <c r="E943" t="s">
        <v>292</v>
      </c>
      <c r="F943" t="str">
        <f t="shared" si="84"/>
        <v>Delhi Capitals</v>
      </c>
      <c r="G943" t="s">
        <v>18</v>
      </c>
      <c r="H943" t="str">
        <f t="shared" si="85"/>
        <v>Rajasthan Royals</v>
      </c>
      <c r="I943" t="s">
        <v>203</v>
      </c>
      <c r="J943" t="str">
        <f t="shared" si="86"/>
        <v>Rajiv Gandhi International Stadium, Uppal</v>
      </c>
      <c r="K943" t="s">
        <v>18</v>
      </c>
      <c r="L943" t="str">
        <f t="shared" si="87"/>
        <v>Rajasthan Royals</v>
      </c>
      <c r="M943" t="s">
        <v>28</v>
      </c>
      <c r="N943" t="s">
        <v>22</v>
      </c>
      <c r="O943" t="s">
        <v>18</v>
      </c>
      <c r="P943" t="str">
        <f t="shared" si="88"/>
        <v>Rajasthan Royals</v>
      </c>
      <c r="Q943" t="str">
        <f>IF(Table1[[#This Row],[TossWinner]]=Table1[[#This Row],[WinningTeam]],"Yes","No")</f>
        <v>Yes</v>
      </c>
      <c r="R943" t="s">
        <v>23</v>
      </c>
      <c r="S943">
        <v>3</v>
      </c>
      <c r="T943" t="str">
        <f t="shared" si="89"/>
        <v>Won By 3 Wickets</v>
      </c>
      <c r="U943" t="s">
        <v>24</v>
      </c>
      <c r="V943" t="s">
        <v>234</v>
      </c>
      <c r="W943">
        <f>IF(Table1[[#This Row],[WonBy]]="Wickets",Table1[[#This Row],[Margin]],0)</f>
        <v>3</v>
      </c>
    </row>
    <row r="944" spans="1:23" x14ac:dyDescent="0.25">
      <c r="A944">
        <v>335989</v>
      </c>
      <c r="B944" t="s">
        <v>132</v>
      </c>
      <c r="C944" s="1">
        <v>39561</v>
      </c>
      <c r="D944">
        <v>2008</v>
      </c>
      <c r="E944" t="s">
        <v>46</v>
      </c>
      <c r="F944" t="str">
        <f t="shared" si="84"/>
        <v>Chennai Super Kings</v>
      </c>
      <c r="G944" t="s">
        <v>44</v>
      </c>
      <c r="H944" t="str">
        <f t="shared" si="85"/>
        <v>Mumbai Indians</v>
      </c>
      <c r="I944" t="s">
        <v>251</v>
      </c>
      <c r="J944" t="str">
        <f t="shared" si="86"/>
        <v>MA Chidambaram Stadium, Chepauk, Chennai</v>
      </c>
      <c r="K944" t="s">
        <v>44</v>
      </c>
      <c r="L944" t="str">
        <f t="shared" si="87"/>
        <v>Mumbai Indians</v>
      </c>
      <c r="M944" t="s">
        <v>28</v>
      </c>
      <c r="N944" t="s">
        <v>22</v>
      </c>
      <c r="O944" t="s">
        <v>46</v>
      </c>
      <c r="P944" t="str">
        <f t="shared" si="88"/>
        <v>Chennai Super Kings</v>
      </c>
      <c r="Q944" t="str">
        <f>IF(Table1[[#This Row],[TossWinner]]=Table1[[#This Row],[WinningTeam]],"Yes","No")</f>
        <v>No</v>
      </c>
      <c r="R944" t="s">
        <v>34</v>
      </c>
      <c r="S944">
        <v>6</v>
      </c>
      <c r="T944" t="str">
        <f t="shared" si="89"/>
        <v>Won By 6 Runs</v>
      </c>
      <c r="U944" t="s">
        <v>24</v>
      </c>
      <c r="V944" t="s">
        <v>349</v>
      </c>
      <c r="W944">
        <f>IF(Table1[[#This Row],[WonBy]]="Wickets",Table1[[#This Row],[Margin]],0)</f>
        <v>0</v>
      </c>
    </row>
    <row r="945" spans="1:25" x14ac:dyDescent="0.25">
      <c r="A945">
        <v>335988</v>
      </c>
      <c r="B945" t="s">
        <v>158</v>
      </c>
      <c r="C945" s="1">
        <v>39560</v>
      </c>
      <c r="D945">
        <v>2008</v>
      </c>
      <c r="E945" t="s">
        <v>292</v>
      </c>
      <c r="F945" t="str">
        <f t="shared" si="84"/>
        <v>Delhi Capitals</v>
      </c>
      <c r="G945" t="s">
        <v>191</v>
      </c>
      <c r="H945" t="str">
        <f t="shared" si="85"/>
        <v>Delhi Capitals</v>
      </c>
      <c r="I945" t="s">
        <v>203</v>
      </c>
      <c r="J945" t="str">
        <f t="shared" si="86"/>
        <v>Rajiv Gandhi International Stadium, Uppal</v>
      </c>
      <c r="K945" t="s">
        <v>292</v>
      </c>
      <c r="L945" t="str">
        <f t="shared" si="87"/>
        <v>Delhi Capitals</v>
      </c>
      <c r="M945" t="s">
        <v>21</v>
      </c>
      <c r="N945" t="s">
        <v>22</v>
      </c>
      <c r="O945" t="s">
        <v>191</v>
      </c>
      <c r="P945" t="str">
        <f t="shared" si="88"/>
        <v>Delhi Daredevils</v>
      </c>
      <c r="Q945" t="str">
        <f>IF(Table1[[#This Row],[TossWinner]]=Table1[[#This Row],[WinningTeam]],"Yes","No")</f>
        <v>No</v>
      </c>
      <c r="R945" t="s">
        <v>23</v>
      </c>
      <c r="S945">
        <v>9</v>
      </c>
      <c r="T945" t="str">
        <f t="shared" si="89"/>
        <v>Won By 9 Wickets</v>
      </c>
      <c r="U945" t="s">
        <v>24</v>
      </c>
      <c r="V945" t="s">
        <v>263</v>
      </c>
      <c r="W945">
        <f>IF(Table1[[#This Row],[WonBy]]="Wickets",Table1[[#This Row],[Margin]],0)</f>
        <v>9</v>
      </c>
    </row>
    <row r="946" spans="1:25" x14ac:dyDescent="0.25">
      <c r="A946">
        <v>335987</v>
      </c>
      <c r="B946" t="s">
        <v>175</v>
      </c>
      <c r="C946" s="1">
        <v>39559</v>
      </c>
      <c r="D946">
        <v>2008</v>
      </c>
      <c r="E946" t="s">
        <v>18</v>
      </c>
      <c r="F946" t="str">
        <f t="shared" si="84"/>
        <v>Rajasthan Royals</v>
      </c>
      <c r="G946" t="s">
        <v>147</v>
      </c>
      <c r="H946" t="str">
        <f t="shared" si="85"/>
        <v>Punjab Kings</v>
      </c>
      <c r="I946" t="s">
        <v>176</v>
      </c>
      <c r="J946" t="str">
        <f t="shared" si="86"/>
        <v>Sawai Mansingh Stadium</v>
      </c>
      <c r="K946" t="s">
        <v>147</v>
      </c>
      <c r="L946" t="str">
        <f t="shared" si="87"/>
        <v>Punjab Kings</v>
      </c>
      <c r="M946" t="s">
        <v>21</v>
      </c>
      <c r="N946" t="s">
        <v>22</v>
      </c>
      <c r="O946" t="s">
        <v>18</v>
      </c>
      <c r="P946" t="str">
        <f t="shared" si="88"/>
        <v>Rajasthan Royals</v>
      </c>
      <c r="Q946" t="str">
        <f>IF(Table1[[#This Row],[TossWinner]]=Table1[[#This Row],[WinningTeam]],"Yes","No")</f>
        <v>No</v>
      </c>
      <c r="R946" t="s">
        <v>23</v>
      </c>
      <c r="S946">
        <v>6</v>
      </c>
      <c r="T946" t="str">
        <f t="shared" si="89"/>
        <v>Won By 6 Wickets</v>
      </c>
      <c r="U946" t="s">
        <v>24</v>
      </c>
      <c r="V946" t="s">
        <v>154</v>
      </c>
      <c r="W946">
        <f>IF(Table1[[#This Row],[WonBy]]="Wickets",Table1[[#This Row],[Margin]],0)</f>
        <v>6</v>
      </c>
    </row>
    <row r="947" spans="1:25" x14ac:dyDescent="0.25">
      <c r="A947">
        <v>335986</v>
      </c>
      <c r="B947" t="s">
        <v>30</v>
      </c>
      <c r="C947" s="1">
        <v>39558</v>
      </c>
      <c r="D947">
        <v>2008</v>
      </c>
      <c r="E947" t="s">
        <v>51</v>
      </c>
      <c r="F947" t="str">
        <f t="shared" si="84"/>
        <v>Kolkata Knight Riders</v>
      </c>
      <c r="G947" t="s">
        <v>292</v>
      </c>
      <c r="H947" t="str">
        <f t="shared" si="85"/>
        <v>Delhi Capitals</v>
      </c>
      <c r="I947" t="s">
        <v>174</v>
      </c>
      <c r="J947" t="str">
        <f t="shared" si="86"/>
        <v>Eden Gardens, Kolkata</v>
      </c>
      <c r="K947" t="s">
        <v>292</v>
      </c>
      <c r="L947" t="str">
        <f t="shared" si="87"/>
        <v>Delhi Capitals</v>
      </c>
      <c r="M947" t="s">
        <v>21</v>
      </c>
      <c r="N947" t="s">
        <v>22</v>
      </c>
      <c r="O947" t="s">
        <v>51</v>
      </c>
      <c r="P947" t="str">
        <f t="shared" si="88"/>
        <v>Kolkata Knight Riders</v>
      </c>
      <c r="Q947" t="str">
        <f>IF(Table1[[#This Row],[TossWinner]]=Table1[[#This Row],[WinningTeam]],"Yes","No")</f>
        <v>No</v>
      </c>
      <c r="R947" t="s">
        <v>23</v>
      </c>
      <c r="S947">
        <v>5</v>
      </c>
      <c r="T947" t="str">
        <f t="shared" si="89"/>
        <v>Won By 5 Wickets</v>
      </c>
      <c r="U947" t="s">
        <v>24</v>
      </c>
      <c r="V947" t="s">
        <v>294</v>
      </c>
      <c r="W947">
        <f>IF(Table1[[#This Row],[WonBy]]="Wickets",Table1[[#This Row],[Margin]],0)</f>
        <v>5</v>
      </c>
    </row>
    <row r="948" spans="1:25" x14ac:dyDescent="0.25">
      <c r="A948">
        <v>335985</v>
      </c>
      <c r="B948" t="s">
        <v>38</v>
      </c>
      <c r="C948" s="1">
        <v>39558</v>
      </c>
      <c r="D948">
        <v>2008</v>
      </c>
      <c r="E948" t="s">
        <v>44</v>
      </c>
      <c r="F948" t="str">
        <f t="shared" si="84"/>
        <v>Mumbai Indians</v>
      </c>
      <c r="G948" t="s">
        <v>27</v>
      </c>
      <c r="H948" t="str">
        <f t="shared" si="85"/>
        <v>Royal Challengers Bangalore</v>
      </c>
      <c r="I948" t="s">
        <v>167</v>
      </c>
      <c r="J948" t="str">
        <f t="shared" si="86"/>
        <v>Wankhede Stadium, Mumbai</v>
      </c>
      <c r="K948" t="s">
        <v>44</v>
      </c>
      <c r="L948" t="str">
        <f t="shared" si="87"/>
        <v>Mumbai Indians</v>
      </c>
      <c r="M948" t="s">
        <v>21</v>
      </c>
      <c r="N948" t="s">
        <v>22</v>
      </c>
      <c r="O948" t="s">
        <v>27</v>
      </c>
      <c r="P948" t="str">
        <f t="shared" si="88"/>
        <v>Royal Challengers Bangalore</v>
      </c>
      <c r="Q948" t="str">
        <f>IF(Table1[[#This Row],[TossWinner]]=Table1[[#This Row],[WinningTeam]],"Yes","No")</f>
        <v>No</v>
      </c>
      <c r="R948" t="s">
        <v>23</v>
      </c>
      <c r="S948">
        <v>5</v>
      </c>
      <c r="T948" t="str">
        <f t="shared" si="89"/>
        <v>Won By 5 Wickets</v>
      </c>
      <c r="U948" t="s">
        <v>24</v>
      </c>
      <c r="V948" t="s">
        <v>374</v>
      </c>
      <c r="W948">
        <f>IF(Table1[[#This Row],[WonBy]]="Wickets",Table1[[#This Row],[Margin]],0)</f>
        <v>5</v>
      </c>
    </row>
    <row r="949" spans="1:25" x14ac:dyDescent="0.25">
      <c r="A949">
        <v>335984</v>
      </c>
      <c r="B949" t="s">
        <v>127</v>
      </c>
      <c r="C949" s="1">
        <v>39557</v>
      </c>
      <c r="D949">
        <v>2008</v>
      </c>
      <c r="E949" t="s">
        <v>191</v>
      </c>
      <c r="F949" t="str">
        <f t="shared" si="84"/>
        <v>Delhi Capitals</v>
      </c>
      <c r="G949" t="s">
        <v>18</v>
      </c>
      <c r="H949" t="str">
        <f t="shared" si="85"/>
        <v>Rajasthan Royals</v>
      </c>
      <c r="I949" t="s">
        <v>208</v>
      </c>
      <c r="J949" t="str">
        <f t="shared" si="86"/>
        <v>Feroz Shah Kotla</v>
      </c>
      <c r="K949" t="s">
        <v>18</v>
      </c>
      <c r="L949" t="str">
        <f t="shared" si="87"/>
        <v>Rajasthan Royals</v>
      </c>
      <c r="M949" t="s">
        <v>21</v>
      </c>
      <c r="N949" t="s">
        <v>22</v>
      </c>
      <c r="O949" t="s">
        <v>191</v>
      </c>
      <c r="P949" t="str">
        <f t="shared" si="88"/>
        <v>Delhi Daredevils</v>
      </c>
      <c r="Q949" t="str">
        <f>IF(Table1[[#This Row],[TossWinner]]=Table1[[#This Row],[WinningTeam]],"Yes","No")</f>
        <v>No</v>
      </c>
      <c r="R949" t="s">
        <v>23</v>
      </c>
      <c r="S949">
        <v>9</v>
      </c>
      <c r="T949" t="str">
        <f t="shared" si="89"/>
        <v>Won By 9 Wickets</v>
      </c>
      <c r="U949" t="s">
        <v>24</v>
      </c>
      <c r="V949" t="s">
        <v>397</v>
      </c>
      <c r="W949">
        <f>IF(Table1[[#This Row],[WonBy]]="Wickets",Table1[[#This Row],[Margin]],0)</f>
        <v>9</v>
      </c>
    </row>
    <row r="950" spans="1:25" x14ac:dyDescent="0.25">
      <c r="A950">
        <v>335983</v>
      </c>
      <c r="B950" t="s">
        <v>165</v>
      </c>
      <c r="C950" s="1">
        <v>39557</v>
      </c>
      <c r="D950">
        <v>2008</v>
      </c>
      <c r="E950" t="s">
        <v>147</v>
      </c>
      <c r="F950" t="str">
        <f t="shared" si="84"/>
        <v>Punjab Kings</v>
      </c>
      <c r="G950" t="s">
        <v>46</v>
      </c>
      <c r="H950" t="str">
        <f t="shared" si="85"/>
        <v>Chennai Super Kings</v>
      </c>
      <c r="I950" t="s">
        <v>248</v>
      </c>
      <c r="J950" t="str">
        <f t="shared" si="86"/>
        <v>Punjab Cricket Association IS Bindra Stadium, Mohali</v>
      </c>
      <c r="K950" t="s">
        <v>46</v>
      </c>
      <c r="L950" t="str">
        <f t="shared" si="87"/>
        <v>Chennai Super Kings</v>
      </c>
      <c r="M950" t="s">
        <v>21</v>
      </c>
      <c r="N950" t="s">
        <v>22</v>
      </c>
      <c r="O950" t="s">
        <v>46</v>
      </c>
      <c r="P950" t="str">
        <f t="shared" si="88"/>
        <v>Chennai Super Kings</v>
      </c>
      <c r="Q950" t="str">
        <f>IF(Table1[[#This Row],[TossWinner]]=Table1[[#This Row],[WinningTeam]],"Yes","No")</f>
        <v>Yes</v>
      </c>
      <c r="R950" t="s">
        <v>34</v>
      </c>
      <c r="S950">
        <v>33</v>
      </c>
      <c r="T950" t="str">
        <f t="shared" si="89"/>
        <v>Won By 33 Runs</v>
      </c>
      <c r="U950" t="s">
        <v>24</v>
      </c>
      <c r="V950" t="s">
        <v>264</v>
      </c>
      <c r="W950">
        <f>IF(Table1[[#This Row],[WonBy]]="Wickets",Table1[[#This Row],[Margin]],0)</f>
        <v>0</v>
      </c>
    </row>
    <row r="951" spans="1:25" x14ac:dyDescent="0.25">
      <c r="A951">
        <v>335982</v>
      </c>
      <c r="B951" t="s">
        <v>204</v>
      </c>
      <c r="C951" s="1">
        <v>39556</v>
      </c>
      <c r="D951">
        <v>2008</v>
      </c>
      <c r="E951" t="s">
        <v>27</v>
      </c>
      <c r="F951" t="str">
        <f t="shared" si="84"/>
        <v>Royal Challengers Bangalore</v>
      </c>
      <c r="G951" t="s">
        <v>51</v>
      </c>
      <c r="H951" t="str">
        <f t="shared" si="85"/>
        <v>Kolkata Knight Riders</v>
      </c>
      <c r="I951" t="s">
        <v>205</v>
      </c>
      <c r="J951" t="str">
        <f t="shared" si="86"/>
        <v>M.Chinnaswamy Stadium</v>
      </c>
      <c r="K951" t="s">
        <v>27</v>
      </c>
      <c r="L951" t="str">
        <f t="shared" si="87"/>
        <v>Royal Challengers Bangalore</v>
      </c>
      <c r="M951" t="s">
        <v>28</v>
      </c>
      <c r="N951" t="s">
        <v>22</v>
      </c>
      <c r="O951" t="s">
        <v>51</v>
      </c>
      <c r="P951" t="str">
        <f t="shared" si="88"/>
        <v>Kolkata Knight Riders</v>
      </c>
      <c r="Q951" t="str">
        <f>IF(Table1[[#This Row],[TossWinner]]=Table1[[#This Row],[WinningTeam]],"Yes","No")</f>
        <v>No</v>
      </c>
      <c r="R951" t="s">
        <v>34</v>
      </c>
      <c r="S951">
        <v>140</v>
      </c>
      <c r="T951" t="str">
        <f t="shared" si="89"/>
        <v>Won By 140 Runs</v>
      </c>
      <c r="U951" t="s">
        <v>24</v>
      </c>
      <c r="V951" t="s">
        <v>254</v>
      </c>
      <c r="W951">
        <f>IF(Table1[[#This Row],[WonBy]]="Wickets",Table1[[#This Row],[Margin]],0)</f>
        <v>0</v>
      </c>
    </row>
    <row r="957" spans="1:25" x14ac:dyDescent="0.25">
      <c r="Y957" s="8" t="e" cm="1">
        <f t="array" aca="1" ref="Y957" ca="1">"Total Teams"
&amp;#REF!  OUNTA(Y22:Y39)</f>
        <v>#REF!</v>
      </c>
    </row>
  </sheetData>
  <phoneticPr fontId="18" type="noConversion"/>
  <pageMargins left="0.7" right="0.7" top="0.75" bottom="0.75" header="0.3" footer="0.3"/>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65BBC-EFF3-4DC6-BBA6-0627DEAFB392}">
  <dimension ref="A1:F43"/>
  <sheetViews>
    <sheetView showGridLines="0" tabSelected="1" zoomScale="59" workbookViewId="0">
      <selection sqref="A1:XFD1"/>
    </sheetView>
  </sheetViews>
  <sheetFormatPr defaultRowHeight="15" x14ac:dyDescent="0.25"/>
  <sheetData>
    <row r="1" spans="1:1" x14ac:dyDescent="0.25">
      <c r="A1" t="e" vm="1">
        <v>#VALUE!</v>
      </c>
    </row>
    <row r="40" spans="1:6" x14ac:dyDescent="0.25">
      <c r="A40" t="e" vm="2">
        <v>#VALUE!</v>
      </c>
    </row>
    <row r="41" spans="1:6" x14ac:dyDescent="0.25">
      <c r="D41" t="e" vm="3">
        <v>#VALUE!</v>
      </c>
    </row>
    <row r="43" spans="1:6" x14ac:dyDescent="0.25">
      <c r="F43" t="e" vm="4">
        <v>#VALUE!</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6F85-728A-4AE0-8754-49AD88FA963D}">
  <dimension ref="A3:D7"/>
  <sheetViews>
    <sheetView workbookViewId="0">
      <selection sqref="A1:Q77"/>
    </sheetView>
  </sheetViews>
  <sheetFormatPr defaultRowHeight="15" x14ac:dyDescent="0.25"/>
  <cols>
    <col min="1" max="1" width="13.140625" bestFit="1" customWidth="1"/>
    <col min="2" max="2" width="16.28515625" bestFit="1" customWidth="1"/>
    <col min="3" max="3" width="4.140625" bestFit="1" customWidth="1"/>
    <col min="4" max="4" width="11.28515625" bestFit="1" customWidth="1"/>
  </cols>
  <sheetData>
    <row r="3" spans="1:4" x14ac:dyDescent="0.25">
      <c r="A3" s="3" t="s">
        <v>422</v>
      </c>
      <c r="B3" s="3" t="s">
        <v>418</v>
      </c>
    </row>
    <row r="4" spans="1:4" x14ac:dyDescent="0.25">
      <c r="A4" s="3" t="s">
        <v>416</v>
      </c>
      <c r="B4" t="s">
        <v>420</v>
      </c>
      <c r="C4" t="s">
        <v>421</v>
      </c>
      <c r="D4" t="s">
        <v>417</v>
      </c>
    </row>
    <row r="5" spans="1:4" x14ac:dyDescent="0.25">
      <c r="A5" s="4" t="s">
        <v>21</v>
      </c>
      <c r="B5" s="5">
        <v>192</v>
      </c>
      <c r="C5" s="5">
        <v>159</v>
      </c>
      <c r="D5" s="5">
        <v>351</v>
      </c>
    </row>
    <row r="6" spans="1:4" x14ac:dyDescent="0.25">
      <c r="A6" s="4" t="s">
        <v>28</v>
      </c>
      <c r="B6" s="5">
        <v>269</v>
      </c>
      <c r="C6" s="5">
        <v>329</v>
      </c>
      <c r="D6" s="5">
        <v>598</v>
      </c>
    </row>
    <row r="7" spans="1:4" x14ac:dyDescent="0.25">
      <c r="A7" s="4" t="s">
        <v>417</v>
      </c>
      <c r="B7" s="5">
        <v>461</v>
      </c>
      <c r="C7" s="5">
        <v>488</v>
      </c>
      <c r="D7" s="5">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566F8-DCA2-4D89-B515-169A679BE9AE}">
  <dimension ref="A3:B14"/>
  <sheetViews>
    <sheetView workbookViewId="0">
      <selection sqref="A1:Q77"/>
    </sheetView>
  </sheetViews>
  <sheetFormatPr defaultRowHeight="15" x14ac:dyDescent="0.25"/>
  <cols>
    <col min="1" max="1" width="48.5703125" bestFit="1" customWidth="1"/>
    <col min="2" max="2" width="30" bestFit="1" customWidth="1"/>
  </cols>
  <sheetData>
    <row r="3" spans="1:2" x14ac:dyDescent="0.25">
      <c r="A3" s="3" t="s">
        <v>416</v>
      </c>
      <c r="B3" t="s">
        <v>439</v>
      </c>
    </row>
    <row r="4" spans="1:2" x14ac:dyDescent="0.25">
      <c r="A4" s="4" t="s">
        <v>52</v>
      </c>
      <c r="B4" s="5">
        <v>37</v>
      </c>
    </row>
    <row r="5" spans="1:2" x14ac:dyDescent="0.25">
      <c r="A5" s="4" t="s">
        <v>104</v>
      </c>
      <c r="B5" s="5">
        <v>46</v>
      </c>
    </row>
    <row r="6" spans="1:2" x14ac:dyDescent="0.25">
      <c r="A6" s="4" t="s">
        <v>33</v>
      </c>
      <c r="B6" s="5">
        <v>79</v>
      </c>
    </row>
    <row r="7" spans="1:2" x14ac:dyDescent="0.25">
      <c r="A7" s="4" t="s">
        <v>208</v>
      </c>
      <c r="B7" s="5">
        <v>60</v>
      </c>
    </row>
    <row r="8" spans="1:2" x14ac:dyDescent="0.25">
      <c r="A8" s="4" t="s">
        <v>169</v>
      </c>
      <c r="B8" s="5">
        <v>80</v>
      </c>
    </row>
    <row r="9" spans="1:2" x14ac:dyDescent="0.25">
      <c r="A9" s="4" t="s">
        <v>133</v>
      </c>
      <c r="B9" s="5">
        <v>67</v>
      </c>
    </row>
    <row r="10" spans="1:2" x14ac:dyDescent="0.25">
      <c r="A10" s="4" t="s">
        <v>213</v>
      </c>
      <c r="B10" s="5">
        <v>56</v>
      </c>
    </row>
    <row r="11" spans="1:2" x14ac:dyDescent="0.25">
      <c r="A11" s="4" t="s">
        <v>203</v>
      </c>
      <c r="B11" s="5">
        <v>64</v>
      </c>
    </row>
    <row r="12" spans="1:2" x14ac:dyDescent="0.25">
      <c r="A12" s="4" t="s">
        <v>176</v>
      </c>
      <c r="B12" s="5">
        <v>47</v>
      </c>
    </row>
    <row r="13" spans="1:2" x14ac:dyDescent="0.25">
      <c r="A13" s="4" t="s">
        <v>41</v>
      </c>
      <c r="B13" s="5">
        <v>104</v>
      </c>
    </row>
    <row r="14" spans="1:2" x14ac:dyDescent="0.25">
      <c r="A14" s="4" t="s">
        <v>417</v>
      </c>
      <c r="B14" s="5">
        <v>640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B4955-66BE-418B-A092-68976C2E9A70}">
  <dimension ref="A3:B8"/>
  <sheetViews>
    <sheetView workbookViewId="0">
      <selection sqref="A1:Q77"/>
    </sheetView>
  </sheetViews>
  <sheetFormatPr defaultRowHeight="15" x14ac:dyDescent="0.25"/>
  <sheetData>
    <row r="3" spans="1:2" x14ac:dyDescent="0.25">
      <c r="A3" s="3" t="s">
        <v>416</v>
      </c>
      <c r="B3" t="s">
        <v>422</v>
      </c>
    </row>
    <row r="4" spans="1:2" x14ac:dyDescent="0.25">
      <c r="A4" s="4" t="s">
        <v>173</v>
      </c>
      <c r="B4" s="5">
        <v>4</v>
      </c>
    </row>
    <row r="5" spans="1:2" x14ac:dyDescent="0.25">
      <c r="A5" s="4" t="s">
        <v>34</v>
      </c>
      <c r="B5" s="5">
        <v>423</v>
      </c>
    </row>
    <row r="6" spans="1:2" x14ac:dyDescent="0.25">
      <c r="A6" s="4" t="s">
        <v>10</v>
      </c>
      <c r="B6" s="5">
        <v>14</v>
      </c>
    </row>
    <row r="7" spans="1:2" x14ac:dyDescent="0.25">
      <c r="A7" s="4" t="s">
        <v>23</v>
      </c>
      <c r="B7" s="5">
        <v>508</v>
      </c>
    </row>
    <row r="8" spans="1:2" x14ac:dyDescent="0.25">
      <c r="A8" s="4" t="s">
        <v>417</v>
      </c>
      <c r="B8" s="5">
        <v>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DFAB0-F060-442C-BE77-7F9DF7FB6B56}">
  <dimension ref="A3:B14"/>
  <sheetViews>
    <sheetView workbookViewId="0">
      <selection sqref="A1:Q77"/>
    </sheetView>
  </sheetViews>
  <sheetFormatPr defaultRowHeight="15" x14ac:dyDescent="0.25"/>
  <sheetData>
    <row r="3" spans="1:2" x14ac:dyDescent="0.25">
      <c r="A3" s="3" t="s">
        <v>416</v>
      </c>
      <c r="B3" t="s">
        <v>425</v>
      </c>
    </row>
    <row r="4" spans="1:2" x14ac:dyDescent="0.25">
      <c r="A4" s="4" t="s">
        <v>130</v>
      </c>
      <c r="B4" s="5">
        <v>25</v>
      </c>
    </row>
    <row r="5" spans="1:2" x14ac:dyDescent="0.25">
      <c r="A5" s="4" t="s">
        <v>150</v>
      </c>
      <c r="B5" s="5">
        <v>22</v>
      </c>
    </row>
    <row r="6" spans="1:2" x14ac:dyDescent="0.25">
      <c r="A6" s="4" t="s">
        <v>70</v>
      </c>
      <c r="B6" s="5">
        <v>18</v>
      </c>
    </row>
    <row r="7" spans="1:2" x14ac:dyDescent="0.25">
      <c r="A7" s="4" t="s">
        <v>118</v>
      </c>
      <c r="B7" s="5">
        <v>14</v>
      </c>
    </row>
    <row r="8" spans="1:2" x14ac:dyDescent="0.25">
      <c r="A8" s="4" t="s">
        <v>172</v>
      </c>
      <c r="B8" s="5">
        <v>17</v>
      </c>
    </row>
    <row r="9" spans="1:2" x14ac:dyDescent="0.25">
      <c r="A9" s="4" t="s">
        <v>156</v>
      </c>
      <c r="B9" s="5">
        <v>18</v>
      </c>
    </row>
    <row r="10" spans="1:2" x14ac:dyDescent="0.25">
      <c r="A10" s="4" t="s">
        <v>224</v>
      </c>
      <c r="B10" s="5">
        <v>14</v>
      </c>
    </row>
    <row r="11" spans="1:2" x14ac:dyDescent="0.25">
      <c r="A11" s="4" t="s">
        <v>154</v>
      </c>
      <c r="B11" s="5">
        <v>16</v>
      </c>
    </row>
    <row r="12" spans="1:2" x14ac:dyDescent="0.25">
      <c r="A12" s="4" t="s">
        <v>49</v>
      </c>
      <c r="B12" s="5">
        <v>14</v>
      </c>
    </row>
    <row r="13" spans="1:2" x14ac:dyDescent="0.25">
      <c r="A13" s="4" t="s">
        <v>234</v>
      </c>
      <c r="B13" s="5">
        <v>16</v>
      </c>
    </row>
    <row r="14" spans="1:2" x14ac:dyDescent="0.25">
      <c r="A14" s="4" t="s">
        <v>417</v>
      </c>
      <c r="B14" s="5">
        <v>174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59"/>
  <sheetViews>
    <sheetView workbookViewId="0">
      <selection sqref="A1:Q59"/>
    </sheetView>
  </sheetViews>
  <sheetFormatPr defaultRowHeight="15" x14ac:dyDescent="0.25"/>
  <cols>
    <col min="1" max="1" width="7" bestFit="1" customWidth="1"/>
    <col min="2" max="2" width="11" bestFit="1" customWidth="1"/>
    <col min="3" max="3" width="10.42578125" bestFit="1" customWidth="1"/>
    <col min="4" max="4" width="9.5703125" bestFit="1" customWidth="1"/>
    <col min="5" max="5" width="16.28515625" bestFit="1" customWidth="1"/>
    <col min="6" max="7" width="26.5703125" bestFit="1" customWidth="1"/>
    <col min="8" max="8" width="40.140625" bestFit="1" customWidth="1"/>
    <col min="9" max="9" width="26.5703125" bestFit="1" customWidth="1"/>
    <col min="10" max="10" width="14.7109375" bestFit="1" customWidth="1"/>
    <col min="11" max="11" width="12.7109375" bestFit="1" customWidth="1"/>
    <col min="12" max="12" width="26.5703125" bestFit="1" customWidth="1"/>
    <col min="13" max="13" width="9.7109375" bestFit="1" customWidth="1"/>
    <col min="14" max="14" width="9.5703125" bestFit="1" customWidth="1"/>
    <col min="15" max="15" width="17.85546875" bestFit="1" customWidth="1"/>
    <col min="16" max="16" width="10.28515625" bestFit="1" customWidth="1"/>
    <col min="17" max="17" width="18.710937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335982</v>
      </c>
      <c r="B2" t="s">
        <v>204</v>
      </c>
      <c r="C2" s="1">
        <v>39556</v>
      </c>
      <c r="D2" t="s">
        <v>383</v>
      </c>
      <c r="E2">
        <v>1</v>
      </c>
      <c r="F2" t="s">
        <v>27</v>
      </c>
      <c r="G2" t="s">
        <v>51</v>
      </c>
      <c r="H2" t="s">
        <v>205</v>
      </c>
      <c r="I2" t="s">
        <v>27</v>
      </c>
      <c r="J2" t="s">
        <v>28</v>
      </c>
      <c r="K2" t="s">
        <v>22</v>
      </c>
      <c r="L2" t="s">
        <v>51</v>
      </c>
      <c r="M2" t="s">
        <v>34</v>
      </c>
      <c r="N2">
        <v>140</v>
      </c>
      <c r="O2" t="str">
        <f t="shared" ref="O2:O33" si="0">CONCATENATE("Won By"," ",N2," ",M2)</f>
        <v>Won By 140 Runs</v>
      </c>
      <c r="P2" t="s">
        <v>24</v>
      </c>
      <c r="Q2" t="s">
        <v>254</v>
      </c>
    </row>
    <row r="3" spans="1:17" x14ac:dyDescent="0.25">
      <c r="A3">
        <v>335983</v>
      </c>
      <c r="B3" t="s">
        <v>165</v>
      </c>
      <c r="C3" s="1">
        <v>39557</v>
      </c>
      <c r="D3" t="s">
        <v>383</v>
      </c>
      <c r="E3">
        <v>2</v>
      </c>
      <c r="F3" t="s">
        <v>147</v>
      </c>
      <c r="G3" t="s">
        <v>46</v>
      </c>
      <c r="H3" t="s">
        <v>248</v>
      </c>
      <c r="I3" t="s">
        <v>46</v>
      </c>
      <c r="J3" t="s">
        <v>21</v>
      </c>
      <c r="K3" t="s">
        <v>22</v>
      </c>
      <c r="L3" t="s">
        <v>46</v>
      </c>
      <c r="M3" t="s">
        <v>34</v>
      </c>
      <c r="N3">
        <v>33</v>
      </c>
      <c r="O3" t="str">
        <f t="shared" si="0"/>
        <v>Won By 33 Runs</v>
      </c>
      <c r="P3" t="s">
        <v>24</v>
      </c>
      <c r="Q3" t="s">
        <v>264</v>
      </c>
    </row>
    <row r="4" spans="1:17" x14ac:dyDescent="0.25">
      <c r="A4">
        <v>335984</v>
      </c>
      <c r="B4" t="s">
        <v>127</v>
      </c>
      <c r="C4" s="1">
        <v>39557</v>
      </c>
      <c r="D4" t="s">
        <v>383</v>
      </c>
      <c r="E4">
        <v>3</v>
      </c>
      <c r="F4" t="s">
        <v>191</v>
      </c>
      <c r="G4" t="s">
        <v>18</v>
      </c>
      <c r="H4" t="s">
        <v>208</v>
      </c>
      <c r="I4" t="s">
        <v>18</v>
      </c>
      <c r="J4" t="s">
        <v>21</v>
      </c>
      <c r="K4" t="s">
        <v>22</v>
      </c>
      <c r="L4" t="s">
        <v>191</v>
      </c>
      <c r="M4" t="s">
        <v>23</v>
      </c>
      <c r="N4">
        <v>9</v>
      </c>
      <c r="O4" t="str">
        <f t="shared" si="0"/>
        <v>Won By 9 Wickets</v>
      </c>
      <c r="P4" t="s">
        <v>24</v>
      </c>
      <c r="Q4" t="s">
        <v>397</v>
      </c>
    </row>
    <row r="5" spans="1:17" x14ac:dyDescent="0.25">
      <c r="A5">
        <v>335986</v>
      </c>
      <c r="B5" t="s">
        <v>30</v>
      </c>
      <c r="C5" s="1">
        <v>39558</v>
      </c>
      <c r="D5" t="s">
        <v>383</v>
      </c>
      <c r="E5">
        <v>4</v>
      </c>
      <c r="F5" t="s">
        <v>51</v>
      </c>
      <c r="G5" t="s">
        <v>292</v>
      </c>
      <c r="H5" t="s">
        <v>174</v>
      </c>
      <c r="I5" t="s">
        <v>292</v>
      </c>
      <c r="J5" t="s">
        <v>21</v>
      </c>
      <c r="K5" t="s">
        <v>22</v>
      </c>
      <c r="L5" t="s">
        <v>51</v>
      </c>
      <c r="M5" t="s">
        <v>23</v>
      </c>
      <c r="N5">
        <v>5</v>
      </c>
      <c r="O5" t="str">
        <f t="shared" si="0"/>
        <v>Won By 5 Wickets</v>
      </c>
      <c r="P5" t="s">
        <v>24</v>
      </c>
      <c r="Q5" t="s">
        <v>294</v>
      </c>
    </row>
    <row r="6" spans="1:17" x14ac:dyDescent="0.25">
      <c r="A6">
        <v>335985</v>
      </c>
      <c r="B6" t="s">
        <v>38</v>
      </c>
      <c r="C6" s="1">
        <v>39558</v>
      </c>
      <c r="D6" t="s">
        <v>383</v>
      </c>
      <c r="E6">
        <v>5</v>
      </c>
      <c r="F6" t="s">
        <v>44</v>
      </c>
      <c r="G6" t="s">
        <v>27</v>
      </c>
      <c r="H6" t="s">
        <v>167</v>
      </c>
      <c r="I6" t="s">
        <v>44</v>
      </c>
      <c r="J6" t="s">
        <v>21</v>
      </c>
      <c r="K6" t="s">
        <v>22</v>
      </c>
      <c r="L6" t="s">
        <v>27</v>
      </c>
      <c r="M6" t="s">
        <v>23</v>
      </c>
      <c r="N6">
        <v>5</v>
      </c>
      <c r="O6" t="str">
        <f t="shared" si="0"/>
        <v>Won By 5 Wickets</v>
      </c>
      <c r="P6" t="s">
        <v>24</v>
      </c>
      <c r="Q6" t="s">
        <v>374</v>
      </c>
    </row>
    <row r="7" spans="1:17" x14ac:dyDescent="0.25">
      <c r="A7">
        <v>335987</v>
      </c>
      <c r="B7" t="s">
        <v>175</v>
      </c>
      <c r="C7" s="1">
        <v>39559</v>
      </c>
      <c r="D7" t="s">
        <v>383</v>
      </c>
      <c r="E7">
        <v>6</v>
      </c>
      <c r="F7" t="s">
        <v>18</v>
      </c>
      <c r="G7" t="s">
        <v>147</v>
      </c>
      <c r="H7" t="s">
        <v>176</v>
      </c>
      <c r="I7" t="s">
        <v>147</v>
      </c>
      <c r="J7" t="s">
        <v>21</v>
      </c>
      <c r="K7" t="s">
        <v>22</v>
      </c>
      <c r="L7" t="s">
        <v>18</v>
      </c>
      <c r="M7" t="s">
        <v>23</v>
      </c>
      <c r="N7">
        <v>6</v>
      </c>
      <c r="O7" t="str">
        <f t="shared" si="0"/>
        <v>Won By 6 Wickets</v>
      </c>
      <c r="P7" t="s">
        <v>24</v>
      </c>
      <c r="Q7" t="s">
        <v>154</v>
      </c>
    </row>
    <row r="8" spans="1:17" x14ac:dyDescent="0.25">
      <c r="A8">
        <v>335988</v>
      </c>
      <c r="B8" t="s">
        <v>158</v>
      </c>
      <c r="C8" s="1">
        <v>39560</v>
      </c>
      <c r="D8" t="s">
        <v>383</v>
      </c>
      <c r="E8">
        <v>7</v>
      </c>
      <c r="F8" t="s">
        <v>292</v>
      </c>
      <c r="G8" t="s">
        <v>191</v>
      </c>
      <c r="H8" t="s">
        <v>203</v>
      </c>
      <c r="I8" t="s">
        <v>292</v>
      </c>
      <c r="J8" t="s">
        <v>21</v>
      </c>
      <c r="K8" t="s">
        <v>22</v>
      </c>
      <c r="L8" t="s">
        <v>191</v>
      </c>
      <c r="M8" t="s">
        <v>23</v>
      </c>
      <c r="N8">
        <v>9</v>
      </c>
      <c r="O8" t="str">
        <f t="shared" si="0"/>
        <v>Won By 9 Wickets</v>
      </c>
      <c r="P8" t="s">
        <v>24</v>
      </c>
      <c r="Q8" t="s">
        <v>263</v>
      </c>
    </row>
    <row r="9" spans="1:17" x14ac:dyDescent="0.25">
      <c r="A9">
        <v>335989</v>
      </c>
      <c r="B9" t="s">
        <v>132</v>
      </c>
      <c r="C9" s="1">
        <v>39561</v>
      </c>
      <c r="D9" t="s">
        <v>383</v>
      </c>
      <c r="E9">
        <v>8</v>
      </c>
      <c r="F9" t="s">
        <v>46</v>
      </c>
      <c r="G9" t="s">
        <v>44</v>
      </c>
      <c r="H9" t="s">
        <v>251</v>
      </c>
      <c r="I9" t="s">
        <v>44</v>
      </c>
      <c r="J9" t="s">
        <v>28</v>
      </c>
      <c r="K9" t="s">
        <v>22</v>
      </c>
      <c r="L9" t="s">
        <v>46</v>
      </c>
      <c r="M9" t="s">
        <v>34</v>
      </c>
      <c r="N9">
        <v>6</v>
      </c>
      <c r="O9" t="str">
        <f t="shared" si="0"/>
        <v>Won By 6 Runs</v>
      </c>
      <c r="P9" t="s">
        <v>24</v>
      </c>
      <c r="Q9" t="s">
        <v>349</v>
      </c>
    </row>
    <row r="10" spans="1:17" x14ac:dyDescent="0.25">
      <c r="A10">
        <v>335990</v>
      </c>
      <c r="B10" t="s">
        <v>158</v>
      </c>
      <c r="C10" s="1">
        <v>39562</v>
      </c>
      <c r="D10" t="s">
        <v>383</v>
      </c>
      <c r="E10">
        <v>9</v>
      </c>
      <c r="F10" t="s">
        <v>292</v>
      </c>
      <c r="G10" t="s">
        <v>18</v>
      </c>
      <c r="H10" t="s">
        <v>203</v>
      </c>
      <c r="I10" t="s">
        <v>18</v>
      </c>
      <c r="J10" t="s">
        <v>28</v>
      </c>
      <c r="K10" t="s">
        <v>22</v>
      </c>
      <c r="L10" t="s">
        <v>18</v>
      </c>
      <c r="M10" t="s">
        <v>23</v>
      </c>
      <c r="N10">
        <v>3</v>
      </c>
      <c r="O10" t="str">
        <f t="shared" si="0"/>
        <v>Won By 3 Wickets</v>
      </c>
      <c r="P10" t="s">
        <v>24</v>
      </c>
      <c r="Q10" t="s">
        <v>234</v>
      </c>
    </row>
    <row r="11" spans="1:17" x14ac:dyDescent="0.25">
      <c r="A11">
        <v>335991</v>
      </c>
      <c r="B11" t="s">
        <v>165</v>
      </c>
      <c r="C11" s="1">
        <v>39563</v>
      </c>
      <c r="D11" t="s">
        <v>383</v>
      </c>
      <c r="E11">
        <v>10</v>
      </c>
      <c r="F11" t="s">
        <v>147</v>
      </c>
      <c r="G11" t="s">
        <v>44</v>
      </c>
      <c r="H11" t="s">
        <v>248</v>
      </c>
      <c r="I11" t="s">
        <v>44</v>
      </c>
      <c r="J11" t="s">
        <v>28</v>
      </c>
      <c r="K11" t="s">
        <v>22</v>
      </c>
      <c r="L11" t="s">
        <v>147</v>
      </c>
      <c r="M11" t="s">
        <v>34</v>
      </c>
      <c r="N11">
        <v>66</v>
      </c>
      <c r="O11" t="str">
        <f t="shared" si="0"/>
        <v>Won By 66 Runs</v>
      </c>
      <c r="P11" t="s">
        <v>24</v>
      </c>
      <c r="Q11" t="s">
        <v>297</v>
      </c>
    </row>
    <row r="12" spans="1:17" x14ac:dyDescent="0.25">
      <c r="A12">
        <v>335993</v>
      </c>
      <c r="B12" t="s">
        <v>132</v>
      </c>
      <c r="C12" s="1">
        <v>39564</v>
      </c>
      <c r="D12" t="s">
        <v>383</v>
      </c>
      <c r="E12">
        <v>11</v>
      </c>
      <c r="F12" t="s">
        <v>46</v>
      </c>
      <c r="G12" t="s">
        <v>51</v>
      </c>
      <c r="H12" t="s">
        <v>251</v>
      </c>
      <c r="I12" t="s">
        <v>51</v>
      </c>
      <c r="J12" t="s">
        <v>21</v>
      </c>
      <c r="K12" t="s">
        <v>22</v>
      </c>
      <c r="L12" t="s">
        <v>46</v>
      </c>
      <c r="M12" t="s">
        <v>23</v>
      </c>
      <c r="N12">
        <v>9</v>
      </c>
      <c r="O12" t="str">
        <f t="shared" si="0"/>
        <v>Won By 9 Wickets</v>
      </c>
      <c r="P12" t="s">
        <v>24</v>
      </c>
      <c r="Q12" t="s">
        <v>396</v>
      </c>
    </row>
    <row r="13" spans="1:17" x14ac:dyDescent="0.25">
      <c r="A13">
        <v>335992</v>
      </c>
      <c r="B13" t="s">
        <v>204</v>
      </c>
      <c r="C13" s="1">
        <v>39564</v>
      </c>
      <c r="D13" t="s">
        <v>383</v>
      </c>
      <c r="E13">
        <v>12</v>
      </c>
      <c r="F13" t="s">
        <v>27</v>
      </c>
      <c r="G13" t="s">
        <v>18</v>
      </c>
      <c r="H13" t="s">
        <v>205</v>
      </c>
      <c r="I13" t="s">
        <v>18</v>
      </c>
      <c r="J13" t="s">
        <v>28</v>
      </c>
      <c r="K13" t="s">
        <v>22</v>
      </c>
      <c r="L13" t="s">
        <v>18</v>
      </c>
      <c r="M13" t="s">
        <v>23</v>
      </c>
      <c r="N13">
        <v>7</v>
      </c>
      <c r="O13" t="str">
        <f t="shared" si="0"/>
        <v>Won By 7 Wickets</v>
      </c>
      <c r="P13" t="s">
        <v>24</v>
      </c>
      <c r="Q13" t="s">
        <v>154</v>
      </c>
    </row>
    <row r="14" spans="1:17" x14ac:dyDescent="0.25">
      <c r="A14">
        <v>335995</v>
      </c>
      <c r="B14" t="s">
        <v>165</v>
      </c>
      <c r="C14" s="1">
        <v>39565</v>
      </c>
      <c r="D14" t="s">
        <v>383</v>
      </c>
      <c r="E14">
        <v>13</v>
      </c>
      <c r="F14" t="s">
        <v>147</v>
      </c>
      <c r="G14" t="s">
        <v>191</v>
      </c>
      <c r="H14" t="s">
        <v>248</v>
      </c>
      <c r="I14" t="s">
        <v>191</v>
      </c>
      <c r="J14" t="s">
        <v>21</v>
      </c>
      <c r="K14" t="s">
        <v>22</v>
      </c>
      <c r="L14" t="s">
        <v>147</v>
      </c>
      <c r="M14" t="s">
        <v>23</v>
      </c>
      <c r="N14">
        <v>4</v>
      </c>
      <c r="O14" t="str">
        <f t="shared" si="0"/>
        <v>Won By 4 Wickets</v>
      </c>
      <c r="P14" t="s">
        <v>24</v>
      </c>
      <c r="Q14" t="s">
        <v>395</v>
      </c>
    </row>
    <row r="15" spans="1:17" x14ac:dyDescent="0.25">
      <c r="A15">
        <v>335994</v>
      </c>
      <c r="B15" t="s">
        <v>38</v>
      </c>
      <c r="C15" s="1">
        <v>39565</v>
      </c>
      <c r="D15" t="s">
        <v>383</v>
      </c>
      <c r="E15">
        <v>14</v>
      </c>
      <c r="F15" t="s">
        <v>44</v>
      </c>
      <c r="G15" t="s">
        <v>292</v>
      </c>
      <c r="H15" t="s">
        <v>311</v>
      </c>
      <c r="I15" t="s">
        <v>292</v>
      </c>
      <c r="J15" t="s">
        <v>28</v>
      </c>
      <c r="K15" t="s">
        <v>22</v>
      </c>
      <c r="L15" t="s">
        <v>292</v>
      </c>
      <c r="M15" t="s">
        <v>23</v>
      </c>
      <c r="N15">
        <v>10</v>
      </c>
      <c r="O15" t="str">
        <f t="shared" si="0"/>
        <v>Won By 10 Wickets</v>
      </c>
      <c r="P15" t="s">
        <v>24</v>
      </c>
      <c r="Q15" t="s">
        <v>279</v>
      </c>
    </row>
    <row r="16" spans="1:17" x14ac:dyDescent="0.25">
      <c r="A16">
        <v>335996</v>
      </c>
      <c r="B16" t="s">
        <v>204</v>
      </c>
      <c r="C16" s="1">
        <v>39566</v>
      </c>
      <c r="D16" t="s">
        <v>383</v>
      </c>
      <c r="E16">
        <v>15</v>
      </c>
      <c r="F16" t="s">
        <v>27</v>
      </c>
      <c r="G16" t="s">
        <v>46</v>
      </c>
      <c r="H16" t="s">
        <v>205</v>
      </c>
      <c r="I16" t="s">
        <v>46</v>
      </c>
      <c r="J16" t="s">
        <v>21</v>
      </c>
      <c r="K16" t="s">
        <v>22</v>
      </c>
      <c r="L16" t="s">
        <v>46</v>
      </c>
      <c r="M16" t="s">
        <v>34</v>
      </c>
      <c r="N16">
        <v>13</v>
      </c>
      <c r="O16" t="str">
        <f t="shared" si="0"/>
        <v>Won By 13 Runs</v>
      </c>
      <c r="P16" t="s">
        <v>24</v>
      </c>
      <c r="Q16" t="s">
        <v>172</v>
      </c>
    </row>
    <row r="17" spans="1:17" x14ac:dyDescent="0.25">
      <c r="A17">
        <v>335997</v>
      </c>
      <c r="B17" t="s">
        <v>30</v>
      </c>
      <c r="C17" s="1">
        <v>39567</v>
      </c>
      <c r="D17" t="s">
        <v>383</v>
      </c>
      <c r="E17">
        <v>16</v>
      </c>
      <c r="F17" t="s">
        <v>51</v>
      </c>
      <c r="G17" t="s">
        <v>44</v>
      </c>
      <c r="H17" t="s">
        <v>174</v>
      </c>
      <c r="I17" t="s">
        <v>51</v>
      </c>
      <c r="J17" t="s">
        <v>21</v>
      </c>
      <c r="K17" t="s">
        <v>22</v>
      </c>
      <c r="L17" t="s">
        <v>44</v>
      </c>
      <c r="M17" t="s">
        <v>23</v>
      </c>
      <c r="N17">
        <v>7</v>
      </c>
      <c r="O17" t="str">
        <f t="shared" si="0"/>
        <v>Won By 7 Wickets</v>
      </c>
      <c r="P17" t="s">
        <v>24</v>
      </c>
      <c r="Q17" t="s">
        <v>390</v>
      </c>
    </row>
    <row r="18" spans="1:17" x14ac:dyDescent="0.25">
      <c r="A18">
        <v>335998</v>
      </c>
      <c r="B18" t="s">
        <v>127</v>
      </c>
      <c r="C18" s="1">
        <v>39568</v>
      </c>
      <c r="D18" t="s">
        <v>383</v>
      </c>
      <c r="E18">
        <v>17</v>
      </c>
      <c r="F18" t="s">
        <v>191</v>
      </c>
      <c r="G18" t="s">
        <v>27</v>
      </c>
      <c r="H18" t="s">
        <v>208</v>
      </c>
      <c r="I18" t="s">
        <v>27</v>
      </c>
      <c r="J18" t="s">
        <v>28</v>
      </c>
      <c r="K18" t="s">
        <v>22</v>
      </c>
      <c r="L18" t="s">
        <v>191</v>
      </c>
      <c r="M18" t="s">
        <v>34</v>
      </c>
      <c r="N18">
        <v>10</v>
      </c>
      <c r="O18" t="str">
        <f t="shared" si="0"/>
        <v>Won By 10 Runs</v>
      </c>
      <c r="P18" t="s">
        <v>24</v>
      </c>
      <c r="Q18" t="s">
        <v>394</v>
      </c>
    </row>
    <row r="19" spans="1:17" x14ac:dyDescent="0.25">
      <c r="A19">
        <v>336000</v>
      </c>
      <c r="B19" t="s">
        <v>175</v>
      </c>
      <c r="C19" s="1">
        <v>39569</v>
      </c>
      <c r="D19" t="s">
        <v>383</v>
      </c>
      <c r="E19">
        <v>18</v>
      </c>
      <c r="F19" t="s">
        <v>18</v>
      </c>
      <c r="G19" t="s">
        <v>51</v>
      </c>
      <c r="H19" t="s">
        <v>176</v>
      </c>
      <c r="I19" t="s">
        <v>18</v>
      </c>
      <c r="J19" t="s">
        <v>21</v>
      </c>
      <c r="K19" t="s">
        <v>22</v>
      </c>
      <c r="L19" t="s">
        <v>18</v>
      </c>
      <c r="M19" t="s">
        <v>34</v>
      </c>
      <c r="N19">
        <v>45</v>
      </c>
      <c r="O19" t="str">
        <f t="shared" si="0"/>
        <v>Won By 45 Runs</v>
      </c>
      <c r="P19" t="s">
        <v>24</v>
      </c>
      <c r="Q19" t="s">
        <v>393</v>
      </c>
    </row>
    <row r="20" spans="1:17" x14ac:dyDescent="0.25">
      <c r="A20">
        <v>335999</v>
      </c>
      <c r="B20" t="s">
        <v>158</v>
      </c>
      <c r="C20" s="1">
        <v>39569</v>
      </c>
      <c r="D20" t="s">
        <v>383</v>
      </c>
      <c r="E20">
        <v>19</v>
      </c>
      <c r="F20" t="s">
        <v>292</v>
      </c>
      <c r="G20" t="s">
        <v>147</v>
      </c>
      <c r="H20" t="s">
        <v>203</v>
      </c>
      <c r="I20" t="s">
        <v>147</v>
      </c>
      <c r="J20" t="s">
        <v>28</v>
      </c>
      <c r="K20" t="s">
        <v>22</v>
      </c>
      <c r="L20" t="s">
        <v>147</v>
      </c>
      <c r="M20" t="s">
        <v>23</v>
      </c>
      <c r="N20">
        <v>7</v>
      </c>
      <c r="O20" t="str">
        <f t="shared" si="0"/>
        <v>Won By 7 Wickets</v>
      </c>
      <c r="P20" t="s">
        <v>24</v>
      </c>
      <c r="Q20" t="s">
        <v>257</v>
      </c>
    </row>
    <row r="21" spans="1:17" x14ac:dyDescent="0.25">
      <c r="A21">
        <v>336001</v>
      </c>
      <c r="B21" t="s">
        <v>132</v>
      </c>
      <c r="C21" s="1">
        <v>39570</v>
      </c>
      <c r="D21" t="s">
        <v>383</v>
      </c>
      <c r="E21">
        <v>20</v>
      </c>
      <c r="F21" t="s">
        <v>46</v>
      </c>
      <c r="G21" t="s">
        <v>191</v>
      </c>
      <c r="H21" t="s">
        <v>251</v>
      </c>
      <c r="I21" t="s">
        <v>46</v>
      </c>
      <c r="J21" t="s">
        <v>21</v>
      </c>
      <c r="K21" t="s">
        <v>22</v>
      </c>
      <c r="L21" t="s">
        <v>191</v>
      </c>
      <c r="M21" t="s">
        <v>23</v>
      </c>
      <c r="N21">
        <v>8</v>
      </c>
      <c r="O21" t="str">
        <f t="shared" si="0"/>
        <v>Won By 8 Wickets</v>
      </c>
      <c r="P21" t="s">
        <v>24</v>
      </c>
      <c r="Q21" t="s">
        <v>263</v>
      </c>
    </row>
    <row r="22" spans="1:17" x14ac:dyDescent="0.25">
      <c r="A22">
        <v>336034</v>
      </c>
      <c r="B22" t="s">
        <v>204</v>
      </c>
      <c r="C22" s="1">
        <v>39571</v>
      </c>
      <c r="D22" t="s">
        <v>383</v>
      </c>
      <c r="E22">
        <v>21</v>
      </c>
      <c r="F22" t="s">
        <v>27</v>
      </c>
      <c r="G22" t="s">
        <v>292</v>
      </c>
      <c r="H22" t="s">
        <v>205</v>
      </c>
      <c r="I22" t="s">
        <v>292</v>
      </c>
      <c r="J22" t="s">
        <v>28</v>
      </c>
      <c r="K22" t="s">
        <v>22</v>
      </c>
      <c r="L22" t="s">
        <v>27</v>
      </c>
      <c r="M22" t="s">
        <v>34</v>
      </c>
      <c r="N22">
        <v>3</v>
      </c>
      <c r="O22" t="str">
        <f t="shared" si="0"/>
        <v>Won By 3 Runs</v>
      </c>
      <c r="P22" t="s">
        <v>24</v>
      </c>
      <c r="Q22" t="s">
        <v>238</v>
      </c>
    </row>
    <row r="23" spans="1:17" x14ac:dyDescent="0.25">
      <c r="A23">
        <v>336003</v>
      </c>
      <c r="B23" t="s">
        <v>165</v>
      </c>
      <c r="C23" s="1">
        <v>39571</v>
      </c>
      <c r="D23" t="s">
        <v>383</v>
      </c>
      <c r="E23">
        <v>22</v>
      </c>
      <c r="F23" t="s">
        <v>147</v>
      </c>
      <c r="G23" t="s">
        <v>51</v>
      </c>
      <c r="H23" t="s">
        <v>248</v>
      </c>
      <c r="I23" t="s">
        <v>147</v>
      </c>
      <c r="J23" t="s">
        <v>21</v>
      </c>
      <c r="K23" t="s">
        <v>22</v>
      </c>
      <c r="L23" t="s">
        <v>147</v>
      </c>
      <c r="M23" t="s">
        <v>34</v>
      </c>
      <c r="N23">
        <v>9</v>
      </c>
      <c r="O23" t="str">
        <f t="shared" si="0"/>
        <v>Won By 9 Runs</v>
      </c>
      <c r="P23" t="s">
        <v>24</v>
      </c>
      <c r="Q23" t="s">
        <v>307</v>
      </c>
    </row>
    <row r="24" spans="1:17" x14ac:dyDescent="0.25">
      <c r="A24">
        <v>336004</v>
      </c>
      <c r="B24" t="s">
        <v>38</v>
      </c>
      <c r="C24" s="1">
        <v>39572</v>
      </c>
      <c r="D24" t="s">
        <v>383</v>
      </c>
      <c r="E24">
        <v>23</v>
      </c>
      <c r="F24" t="s">
        <v>44</v>
      </c>
      <c r="G24" t="s">
        <v>191</v>
      </c>
      <c r="H24" t="s">
        <v>311</v>
      </c>
      <c r="I24" t="s">
        <v>191</v>
      </c>
      <c r="J24" t="s">
        <v>28</v>
      </c>
      <c r="K24" t="s">
        <v>22</v>
      </c>
      <c r="L24" t="s">
        <v>44</v>
      </c>
      <c r="M24" t="s">
        <v>34</v>
      </c>
      <c r="N24">
        <v>29</v>
      </c>
      <c r="O24" t="str">
        <f t="shared" si="0"/>
        <v>Won By 29 Runs</v>
      </c>
      <c r="P24" t="s">
        <v>24</v>
      </c>
      <c r="Q24" t="s">
        <v>389</v>
      </c>
    </row>
    <row r="25" spans="1:17" x14ac:dyDescent="0.25">
      <c r="A25">
        <v>336005</v>
      </c>
      <c r="B25" t="s">
        <v>175</v>
      </c>
      <c r="C25" s="1">
        <v>39572</v>
      </c>
      <c r="D25" t="s">
        <v>383</v>
      </c>
      <c r="E25">
        <v>24</v>
      </c>
      <c r="F25" t="s">
        <v>18</v>
      </c>
      <c r="G25" t="s">
        <v>46</v>
      </c>
      <c r="H25" t="s">
        <v>176</v>
      </c>
      <c r="I25" t="s">
        <v>46</v>
      </c>
      <c r="J25" t="s">
        <v>21</v>
      </c>
      <c r="K25" t="s">
        <v>22</v>
      </c>
      <c r="L25" t="s">
        <v>18</v>
      </c>
      <c r="M25" t="s">
        <v>23</v>
      </c>
      <c r="N25">
        <v>8</v>
      </c>
      <c r="O25" t="str">
        <f t="shared" si="0"/>
        <v>Won By 8 Wickets</v>
      </c>
      <c r="P25" t="s">
        <v>24</v>
      </c>
      <c r="Q25" t="s">
        <v>386</v>
      </c>
    </row>
    <row r="26" spans="1:17" x14ac:dyDescent="0.25">
      <c r="A26">
        <v>336006</v>
      </c>
      <c r="B26" t="s">
        <v>204</v>
      </c>
      <c r="C26" s="1">
        <v>39573</v>
      </c>
      <c r="D26" t="s">
        <v>383</v>
      </c>
      <c r="E26">
        <v>25</v>
      </c>
      <c r="F26" t="s">
        <v>27</v>
      </c>
      <c r="G26" t="s">
        <v>147</v>
      </c>
      <c r="H26" t="s">
        <v>205</v>
      </c>
      <c r="I26" t="s">
        <v>147</v>
      </c>
      <c r="J26" t="s">
        <v>28</v>
      </c>
      <c r="K26" t="s">
        <v>22</v>
      </c>
      <c r="L26" t="s">
        <v>147</v>
      </c>
      <c r="M26" t="s">
        <v>23</v>
      </c>
      <c r="N26">
        <v>6</v>
      </c>
      <c r="O26" t="str">
        <f t="shared" si="0"/>
        <v>Won By 6 Wickets</v>
      </c>
      <c r="P26" t="s">
        <v>24</v>
      </c>
      <c r="Q26" t="s">
        <v>392</v>
      </c>
    </row>
    <row r="27" spans="1:17" x14ac:dyDescent="0.25">
      <c r="A27">
        <v>336007</v>
      </c>
      <c r="B27" t="s">
        <v>132</v>
      </c>
      <c r="C27" s="1">
        <v>39574</v>
      </c>
      <c r="D27" t="s">
        <v>383</v>
      </c>
      <c r="E27">
        <v>26</v>
      </c>
      <c r="F27" t="s">
        <v>46</v>
      </c>
      <c r="G27" t="s">
        <v>292</v>
      </c>
      <c r="H27" t="s">
        <v>251</v>
      </c>
      <c r="I27" t="s">
        <v>292</v>
      </c>
      <c r="J27" t="s">
        <v>28</v>
      </c>
      <c r="K27" t="s">
        <v>22</v>
      </c>
      <c r="L27" t="s">
        <v>292</v>
      </c>
      <c r="M27" t="s">
        <v>23</v>
      </c>
      <c r="N27">
        <v>7</v>
      </c>
      <c r="O27" t="str">
        <f t="shared" si="0"/>
        <v>Won By 7 Wickets</v>
      </c>
      <c r="P27" t="s">
        <v>24</v>
      </c>
      <c r="Q27" t="s">
        <v>279</v>
      </c>
    </row>
    <row r="28" spans="1:17" x14ac:dyDescent="0.25">
      <c r="A28">
        <v>336008</v>
      </c>
      <c r="B28" t="s">
        <v>38</v>
      </c>
      <c r="C28" s="1">
        <v>39575</v>
      </c>
      <c r="D28" t="s">
        <v>383</v>
      </c>
      <c r="E28">
        <v>27</v>
      </c>
      <c r="F28" t="s">
        <v>44</v>
      </c>
      <c r="G28" t="s">
        <v>18</v>
      </c>
      <c r="H28" t="s">
        <v>311</v>
      </c>
      <c r="I28" t="s">
        <v>44</v>
      </c>
      <c r="J28" t="s">
        <v>28</v>
      </c>
      <c r="K28" t="s">
        <v>22</v>
      </c>
      <c r="L28" t="s">
        <v>44</v>
      </c>
      <c r="M28" t="s">
        <v>23</v>
      </c>
      <c r="N28">
        <v>7</v>
      </c>
      <c r="O28" t="str">
        <f t="shared" si="0"/>
        <v>Won By 7 Wickets</v>
      </c>
      <c r="P28" t="s">
        <v>24</v>
      </c>
      <c r="Q28" t="s">
        <v>239</v>
      </c>
    </row>
    <row r="29" spans="1:17" x14ac:dyDescent="0.25">
      <c r="A29">
        <v>336009</v>
      </c>
      <c r="B29" t="s">
        <v>127</v>
      </c>
      <c r="C29" s="1">
        <v>39576</v>
      </c>
      <c r="D29" t="s">
        <v>383</v>
      </c>
      <c r="E29">
        <v>28</v>
      </c>
      <c r="F29" t="s">
        <v>191</v>
      </c>
      <c r="G29" t="s">
        <v>46</v>
      </c>
      <c r="H29" t="s">
        <v>208</v>
      </c>
      <c r="I29" t="s">
        <v>46</v>
      </c>
      <c r="J29" t="s">
        <v>28</v>
      </c>
      <c r="K29" t="s">
        <v>22</v>
      </c>
      <c r="L29" t="s">
        <v>46</v>
      </c>
      <c r="M29" t="s">
        <v>23</v>
      </c>
      <c r="N29">
        <v>4</v>
      </c>
      <c r="O29" t="str">
        <f t="shared" si="0"/>
        <v>Won By 4 Wickets</v>
      </c>
      <c r="P29" t="s">
        <v>24</v>
      </c>
      <c r="Q29" t="s">
        <v>172</v>
      </c>
    </row>
    <row r="30" spans="1:17" x14ac:dyDescent="0.25">
      <c r="A30">
        <v>336010</v>
      </c>
      <c r="B30" t="s">
        <v>30</v>
      </c>
      <c r="C30" s="1">
        <v>39576</v>
      </c>
      <c r="D30" t="s">
        <v>383</v>
      </c>
      <c r="E30">
        <v>29</v>
      </c>
      <c r="F30" t="s">
        <v>51</v>
      </c>
      <c r="G30" t="s">
        <v>27</v>
      </c>
      <c r="H30" t="s">
        <v>174</v>
      </c>
      <c r="I30" t="s">
        <v>51</v>
      </c>
      <c r="J30" t="s">
        <v>21</v>
      </c>
      <c r="K30" t="s">
        <v>22</v>
      </c>
      <c r="L30" t="s">
        <v>51</v>
      </c>
      <c r="M30" t="s">
        <v>34</v>
      </c>
      <c r="N30">
        <v>5</v>
      </c>
      <c r="O30" t="str">
        <f t="shared" si="0"/>
        <v>Won By 5 Runs</v>
      </c>
      <c r="P30" t="s">
        <v>24</v>
      </c>
      <c r="Q30" t="s">
        <v>300</v>
      </c>
    </row>
    <row r="31" spans="1:17" x14ac:dyDescent="0.25">
      <c r="A31">
        <v>336011</v>
      </c>
      <c r="B31" t="s">
        <v>175</v>
      </c>
      <c r="C31" s="1">
        <v>39577</v>
      </c>
      <c r="D31" t="s">
        <v>383</v>
      </c>
      <c r="E31">
        <v>30</v>
      </c>
      <c r="F31" t="s">
        <v>18</v>
      </c>
      <c r="G31" t="s">
        <v>292</v>
      </c>
      <c r="H31" t="s">
        <v>176</v>
      </c>
      <c r="I31" t="s">
        <v>18</v>
      </c>
      <c r="J31" t="s">
        <v>28</v>
      </c>
      <c r="K31" t="s">
        <v>22</v>
      </c>
      <c r="L31" t="s">
        <v>18</v>
      </c>
      <c r="M31" t="s">
        <v>23</v>
      </c>
      <c r="N31">
        <v>8</v>
      </c>
      <c r="O31" t="str">
        <f t="shared" si="0"/>
        <v>Won By 8 Wickets</v>
      </c>
      <c r="P31" t="s">
        <v>24</v>
      </c>
      <c r="Q31" t="s">
        <v>234</v>
      </c>
    </row>
    <row r="32" spans="1:17" x14ac:dyDescent="0.25">
      <c r="A32">
        <v>336013</v>
      </c>
      <c r="B32" t="s">
        <v>132</v>
      </c>
      <c r="C32" s="1">
        <v>39578</v>
      </c>
      <c r="D32" t="s">
        <v>383</v>
      </c>
      <c r="E32">
        <v>31</v>
      </c>
      <c r="F32" t="s">
        <v>46</v>
      </c>
      <c r="G32" t="s">
        <v>147</v>
      </c>
      <c r="H32" t="s">
        <v>251</v>
      </c>
      <c r="I32" t="s">
        <v>147</v>
      </c>
      <c r="J32" t="s">
        <v>28</v>
      </c>
      <c r="K32" t="s">
        <v>22</v>
      </c>
      <c r="L32" t="s">
        <v>46</v>
      </c>
      <c r="M32" t="s">
        <v>34</v>
      </c>
      <c r="N32">
        <v>18</v>
      </c>
      <c r="O32" t="str">
        <f t="shared" si="0"/>
        <v>Won By 18 Runs</v>
      </c>
      <c r="P32" t="s">
        <v>24</v>
      </c>
      <c r="Q32" t="s">
        <v>305</v>
      </c>
    </row>
    <row r="33" spans="1:17" x14ac:dyDescent="0.25">
      <c r="A33">
        <v>336014</v>
      </c>
      <c r="B33" t="s">
        <v>158</v>
      </c>
      <c r="C33" s="1">
        <v>39579</v>
      </c>
      <c r="D33" t="s">
        <v>383</v>
      </c>
      <c r="E33">
        <v>32</v>
      </c>
      <c r="F33" t="s">
        <v>292</v>
      </c>
      <c r="G33" t="s">
        <v>51</v>
      </c>
      <c r="H33" t="s">
        <v>203</v>
      </c>
      <c r="I33" t="s">
        <v>51</v>
      </c>
      <c r="J33" t="s">
        <v>21</v>
      </c>
      <c r="K33" t="s">
        <v>22</v>
      </c>
      <c r="L33" t="s">
        <v>51</v>
      </c>
      <c r="M33" t="s">
        <v>34</v>
      </c>
      <c r="N33">
        <v>23</v>
      </c>
      <c r="O33" t="str">
        <f t="shared" si="0"/>
        <v>Won By 23 Runs</v>
      </c>
      <c r="P33" t="s">
        <v>24</v>
      </c>
      <c r="Q33" t="s">
        <v>300</v>
      </c>
    </row>
    <row r="34" spans="1:17" x14ac:dyDescent="0.25">
      <c r="A34">
        <v>336015</v>
      </c>
      <c r="B34" t="s">
        <v>175</v>
      </c>
      <c r="C34" s="1">
        <v>39579</v>
      </c>
      <c r="D34" t="s">
        <v>383</v>
      </c>
      <c r="E34">
        <v>33</v>
      </c>
      <c r="F34" t="s">
        <v>18</v>
      </c>
      <c r="G34" t="s">
        <v>191</v>
      </c>
      <c r="H34" t="s">
        <v>176</v>
      </c>
      <c r="I34" t="s">
        <v>18</v>
      </c>
      <c r="J34" t="s">
        <v>28</v>
      </c>
      <c r="K34" t="s">
        <v>22</v>
      </c>
      <c r="L34" t="s">
        <v>18</v>
      </c>
      <c r="M34" t="s">
        <v>23</v>
      </c>
      <c r="N34">
        <v>3</v>
      </c>
      <c r="O34" t="str">
        <f t="shared" ref="O34:O59" si="1">CONCATENATE("Won By"," ",N34," ",M34)</f>
        <v>Won By 3 Wickets</v>
      </c>
      <c r="P34" t="s">
        <v>24</v>
      </c>
      <c r="Q34" t="s">
        <v>154</v>
      </c>
    </row>
    <row r="35" spans="1:17" x14ac:dyDescent="0.25">
      <c r="A35">
        <v>336016</v>
      </c>
      <c r="B35" t="s">
        <v>165</v>
      </c>
      <c r="C35" s="1">
        <v>39580</v>
      </c>
      <c r="D35" t="s">
        <v>383</v>
      </c>
      <c r="E35">
        <v>34</v>
      </c>
      <c r="F35" t="s">
        <v>147</v>
      </c>
      <c r="G35" t="s">
        <v>27</v>
      </c>
      <c r="H35" t="s">
        <v>248</v>
      </c>
      <c r="I35" t="s">
        <v>27</v>
      </c>
      <c r="J35" t="s">
        <v>21</v>
      </c>
      <c r="K35" t="s">
        <v>22</v>
      </c>
      <c r="L35" t="s">
        <v>147</v>
      </c>
      <c r="M35" t="s">
        <v>23</v>
      </c>
      <c r="N35">
        <v>9</v>
      </c>
      <c r="O35" t="str">
        <f t="shared" si="1"/>
        <v>Won By 9 Wickets</v>
      </c>
      <c r="P35" t="s">
        <v>24</v>
      </c>
      <c r="Q35" t="s">
        <v>257</v>
      </c>
    </row>
    <row r="36" spans="1:17" x14ac:dyDescent="0.25">
      <c r="A36">
        <v>336017</v>
      </c>
      <c r="B36" t="s">
        <v>30</v>
      </c>
      <c r="C36" s="1">
        <v>39581</v>
      </c>
      <c r="D36" t="s">
        <v>383</v>
      </c>
      <c r="E36">
        <v>35</v>
      </c>
      <c r="F36" t="s">
        <v>51</v>
      </c>
      <c r="G36" t="s">
        <v>191</v>
      </c>
      <c r="H36" t="s">
        <v>174</v>
      </c>
      <c r="I36" t="s">
        <v>51</v>
      </c>
      <c r="J36" t="s">
        <v>21</v>
      </c>
      <c r="K36" t="s">
        <v>22</v>
      </c>
      <c r="L36" t="s">
        <v>51</v>
      </c>
      <c r="M36" t="s">
        <v>34</v>
      </c>
      <c r="N36">
        <v>23</v>
      </c>
      <c r="O36" t="str">
        <f t="shared" si="1"/>
        <v>Won By 23 Runs</v>
      </c>
      <c r="P36" t="s">
        <v>24</v>
      </c>
      <c r="Q36" t="s">
        <v>391</v>
      </c>
    </row>
    <row r="37" spans="1:17" x14ac:dyDescent="0.25">
      <c r="A37">
        <v>336018</v>
      </c>
      <c r="B37" t="s">
        <v>38</v>
      </c>
      <c r="C37" s="1">
        <v>39582</v>
      </c>
      <c r="D37" t="s">
        <v>383</v>
      </c>
      <c r="E37">
        <v>36</v>
      </c>
      <c r="F37" t="s">
        <v>44</v>
      </c>
      <c r="G37" t="s">
        <v>46</v>
      </c>
      <c r="H37" t="s">
        <v>167</v>
      </c>
      <c r="I37" t="s">
        <v>44</v>
      </c>
      <c r="J37" t="s">
        <v>28</v>
      </c>
      <c r="K37" t="s">
        <v>22</v>
      </c>
      <c r="L37" t="s">
        <v>44</v>
      </c>
      <c r="M37" t="s">
        <v>23</v>
      </c>
      <c r="N37">
        <v>9</v>
      </c>
      <c r="O37" t="str">
        <f t="shared" si="1"/>
        <v>Won By 9 Wickets</v>
      </c>
      <c r="P37" t="s">
        <v>24</v>
      </c>
      <c r="Q37" t="s">
        <v>390</v>
      </c>
    </row>
    <row r="38" spans="1:17" x14ac:dyDescent="0.25">
      <c r="A38">
        <v>336020</v>
      </c>
      <c r="B38" t="s">
        <v>127</v>
      </c>
      <c r="C38" s="1">
        <v>39583</v>
      </c>
      <c r="D38" t="s">
        <v>383</v>
      </c>
      <c r="E38">
        <v>37</v>
      </c>
      <c r="F38" t="s">
        <v>191</v>
      </c>
      <c r="G38" t="s">
        <v>292</v>
      </c>
      <c r="H38" t="s">
        <v>208</v>
      </c>
      <c r="I38" t="s">
        <v>292</v>
      </c>
      <c r="J38" t="s">
        <v>28</v>
      </c>
      <c r="K38" t="s">
        <v>22</v>
      </c>
      <c r="L38" t="s">
        <v>191</v>
      </c>
      <c r="M38" t="s">
        <v>34</v>
      </c>
      <c r="N38">
        <v>12</v>
      </c>
      <c r="O38" t="str">
        <f t="shared" si="1"/>
        <v>Won By 12 Runs</v>
      </c>
      <c r="P38" t="s">
        <v>24</v>
      </c>
      <c r="Q38" t="s">
        <v>137</v>
      </c>
    </row>
    <row r="39" spans="1:17" x14ac:dyDescent="0.25">
      <c r="A39">
        <v>336021</v>
      </c>
      <c r="B39" t="s">
        <v>38</v>
      </c>
      <c r="C39" s="1">
        <v>39584</v>
      </c>
      <c r="D39" t="s">
        <v>383</v>
      </c>
      <c r="E39">
        <v>38</v>
      </c>
      <c r="F39" t="s">
        <v>44</v>
      </c>
      <c r="G39" t="s">
        <v>51</v>
      </c>
      <c r="H39" t="s">
        <v>167</v>
      </c>
      <c r="I39" t="s">
        <v>44</v>
      </c>
      <c r="J39" t="s">
        <v>28</v>
      </c>
      <c r="K39" t="s">
        <v>22</v>
      </c>
      <c r="L39" t="s">
        <v>44</v>
      </c>
      <c r="M39" t="s">
        <v>23</v>
      </c>
      <c r="N39">
        <v>8</v>
      </c>
      <c r="O39" t="str">
        <f t="shared" si="1"/>
        <v>Won By 8 Wickets</v>
      </c>
      <c r="P39" t="s">
        <v>24</v>
      </c>
      <c r="Q39" t="s">
        <v>389</v>
      </c>
    </row>
    <row r="40" spans="1:17" x14ac:dyDescent="0.25">
      <c r="A40">
        <v>336023</v>
      </c>
      <c r="B40" t="s">
        <v>175</v>
      </c>
      <c r="C40" s="1">
        <v>39585</v>
      </c>
      <c r="D40" t="s">
        <v>383</v>
      </c>
      <c r="E40">
        <v>39</v>
      </c>
      <c r="F40" t="s">
        <v>18</v>
      </c>
      <c r="G40" t="s">
        <v>27</v>
      </c>
      <c r="H40" t="s">
        <v>176</v>
      </c>
      <c r="I40" t="s">
        <v>27</v>
      </c>
      <c r="J40" t="s">
        <v>28</v>
      </c>
      <c r="K40" t="s">
        <v>22</v>
      </c>
      <c r="L40" t="s">
        <v>18</v>
      </c>
      <c r="M40" t="s">
        <v>34</v>
      </c>
      <c r="N40">
        <v>65</v>
      </c>
      <c r="O40" t="str">
        <f t="shared" si="1"/>
        <v>Won By 65 Runs</v>
      </c>
      <c r="P40" t="s">
        <v>24</v>
      </c>
      <c r="Q40" t="s">
        <v>371</v>
      </c>
    </row>
    <row r="41" spans="1:17" x14ac:dyDescent="0.25">
      <c r="A41">
        <v>336022</v>
      </c>
      <c r="B41" t="s">
        <v>127</v>
      </c>
      <c r="C41" s="1">
        <v>39585</v>
      </c>
      <c r="D41" t="s">
        <v>383</v>
      </c>
      <c r="E41">
        <v>40</v>
      </c>
      <c r="F41" t="s">
        <v>191</v>
      </c>
      <c r="G41" t="s">
        <v>147</v>
      </c>
      <c r="H41" t="s">
        <v>208</v>
      </c>
      <c r="I41" t="s">
        <v>191</v>
      </c>
      <c r="J41" t="s">
        <v>21</v>
      </c>
      <c r="K41" t="s">
        <v>22</v>
      </c>
      <c r="L41" t="s">
        <v>147</v>
      </c>
      <c r="M41" t="s">
        <v>34</v>
      </c>
      <c r="N41">
        <v>6</v>
      </c>
      <c r="O41" t="str">
        <f t="shared" si="1"/>
        <v>Won By 6 Runs</v>
      </c>
      <c r="P41" t="s">
        <v>196</v>
      </c>
      <c r="Q41" t="s">
        <v>326</v>
      </c>
    </row>
    <row r="42" spans="1:17" x14ac:dyDescent="0.25">
      <c r="A42">
        <v>336025</v>
      </c>
      <c r="B42" t="s">
        <v>30</v>
      </c>
      <c r="C42" s="1">
        <v>39586</v>
      </c>
      <c r="D42" t="s">
        <v>383</v>
      </c>
      <c r="E42">
        <v>41</v>
      </c>
      <c r="F42" t="s">
        <v>51</v>
      </c>
      <c r="G42" t="s">
        <v>46</v>
      </c>
      <c r="H42" t="s">
        <v>174</v>
      </c>
      <c r="I42" t="s">
        <v>51</v>
      </c>
      <c r="J42" t="s">
        <v>21</v>
      </c>
      <c r="K42" t="s">
        <v>22</v>
      </c>
      <c r="L42" t="s">
        <v>46</v>
      </c>
      <c r="M42" t="s">
        <v>34</v>
      </c>
      <c r="N42">
        <v>3</v>
      </c>
      <c r="O42" t="str">
        <f t="shared" si="1"/>
        <v>Won By 3 Runs</v>
      </c>
      <c r="P42" t="s">
        <v>196</v>
      </c>
      <c r="Q42" t="s">
        <v>384</v>
      </c>
    </row>
    <row r="43" spans="1:17" x14ac:dyDescent="0.25">
      <c r="A43">
        <v>336024</v>
      </c>
      <c r="B43" t="s">
        <v>158</v>
      </c>
      <c r="C43" s="1">
        <v>39586</v>
      </c>
      <c r="D43" t="s">
        <v>383</v>
      </c>
      <c r="E43">
        <v>42</v>
      </c>
      <c r="F43" t="s">
        <v>292</v>
      </c>
      <c r="G43" t="s">
        <v>44</v>
      </c>
      <c r="H43" t="s">
        <v>203</v>
      </c>
      <c r="I43" t="s">
        <v>292</v>
      </c>
      <c r="J43" t="s">
        <v>28</v>
      </c>
      <c r="K43" t="s">
        <v>22</v>
      </c>
      <c r="L43" t="s">
        <v>44</v>
      </c>
      <c r="M43" t="s">
        <v>34</v>
      </c>
      <c r="N43">
        <v>25</v>
      </c>
      <c r="O43" t="str">
        <f t="shared" si="1"/>
        <v>Won By 25 Runs</v>
      </c>
      <c r="P43" t="s">
        <v>24</v>
      </c>
      <c r="Q43" t="s">
        <v>123</v>
      </c>
    </row>
    <row r="44" spans="1:17" x14ac:dyDescent="0.25">
      <c r="A44">
        <v>336026</v>
      </c>
      <c r="B44" t="s">
        <v>204</v>
      </c>
      <c r="C44" s="1">
        <v>39587</v>
      </c>
      <c r="D44" t="s">
        <v>383</v>
      </c>
      <c r="E44">
        <v>43</v>
      </c>
      <c r="F44" t="s">
        <v>27</v>
      </c>
      <c r="G44" t="s">
        <v>191</v>
      </c>
      <c r="H44" t="s">
        <v>205</v>
      </c>
      <c r="I44" t="s">
        <v>191</v>
      </c>
      <c r="J44" t="s">
        <v>28</v>
      </c>
      <c r="K44" t="s">
        <v>22</v>
      </c>
      <c r="L44" t="s">
        <v>191</v>
      </c>
      <c r="M44" t="s">
        <v>23</v>
      </c>
      <c r="N44">
        <v>5</v>
      </c>
      <c r="O44" t="str">
        <f t="shared" si="1"/>
        <v>Won By 5 Wickets</v>
      </c>
      <c r="P44" t="s">
        <v>24</v>
      </c>
      <c r="Q44" t="s">
        <v>388</v>
      </c>
    </row>
    <row r="45" spans="1:17" x14ac:dyDescent="0.25">
      <c r="A45">
        <v>336027</v>
      </c>
      <c r="B45" t="s">
        <v>30</v>
      </c>
      <c r="C45" s="1">
        <v>39588</v>
      </c>
      <c r="D45" t="s">
        <v>383</v>
      </c>
      <c r="E45">
        <v>44</v>
      </c>
      <c r="F45" t="s">
        <v>51</v>
      </c>
      <c r="G45" t="s">
        <v>18</v>
      </c>
      <c r="H45" t="s">
        <v>174</v>
      </c>
      <c r="I45" t="s">
        <v>18</v>
      </c>
      <c r="J45" t="s">
        <v>28</v>
      </c>
      <c r="K45" t="s">
        <v>22</v>
      </c>
      <c r="L45" t="s">
        <v>18</v>
      </c>
      <c r="M45" t="s">
        <v>23</v>
      </c>
      <c r="N45">
        <v>6</v>
      </c>
      <c r="O45" t="str">
        <f t="shared" si="1"/>
        <v>Won By 6 Wickets</v>
      </c>
      <c r="P45" t="s">
        <v>24</v>
      </c>
      <c r="Q45" t="s">
        <v>234</v>
      </c>
    </row>
    <row r="46" spans="1:17" x14ac:dyDescent="0.25">
      <c r="A46">
        <v>336028</v>
      </c>
      <c r="B46" t="s">
        <v>38</v>
      </c>
      <c r="C46" s="1">
        <v>39589</v>
      </c>
      <c r="D46" t="s">
        <v>383</v>
      </c>
      <c r="E46">
        <v>45</v>
      </c>
      <c r="F46" t="s">
        <v>44</v>
      </c>
      <c r="G46" t="s">
        <v>147</v>
      </c>
      <c r="H46" t="s">
        <v>167</v>
      </c>
      <c r="I46" t="s">
        <v>44</v>
      </c>
      <c r="J46" t="s">
        <v>28</v>
      </c>
      <c r="K46" t="s">
        <v>22</v>
      </c>
      <c r="L46" t="s">
        <v>147</v>
      </c>
      <c r="M46" t="s">
        <v>34</v>
      </c>
      <c r="N46">
        <v>1</v>
      </c>
      <c r="O46" t="str">
        <f t="shared" si="1"/>
        <v>Won By 1 Runs</v>
      </c>
      <c r="P46" t="s">
        <v>24</v>
      </c>
      <c r="Q46" t="s">
        <v>257</v>
      </c>
    </row>
    <row r="47" spans="1:17" x14ac:dyDescent="0.25">
      <c r="A47">
        <v>336029</v>
      </c>
      <c r="B47" t="s">
        <v>132</v>
      </c>
      <c r="C47" s="1">
        <v>39589</v>
      </c>
      <c r="D47" t="s">
        <v>383</v>
      </c>
      <c r="E47">
        <v>46</v>
      </c>
      <c r="F47" t="s">
        <v>46</v>
      </c>
      <c r="G47" t="s">
        <v>27</v>
      </c>
      <c r="H47" t="s">
        <v>251</v>
      </c>
      <c r="I47" t="s">
        <v>27</v>
      </c>
      <c r="J47" t="s">
        <v>21</v>
      </c>
      <c r="K47" t="s">
        <v>22</v>
      </c>
      <c r="L47" t="s">
        <v>27</v>
      </c>
      <c r="M47" t="s">
        <v>34</v>
      </c>
      <c r="N47">
        <v>14</v>
      </c>
      <c r="O47" t="str">
        <f t="shared" si="1"/>
        <v>Won By 14 Runs</v>
      </c>
      <c r="P47" t="s">
        <v>24</v>
      </c>
      <c r="Q47" t="s">
        <v>334</v>
      </c>
    </row>
    <row r="48" spans="1:17" x14ac:dyDescent="0.25">
      <c r="A48">
        <v>336031</v>
      </c>
      <c r="B48" t="s">
        <v>165</v>
      </c>
      <c r="C48" s="1">
        <v>39591</v>
      </c>
      <c r="D48" t="s">
        <v>383</v>
      </c>
      <c r="E48">
        <v>48</v>
      </c>
      <c r="F48" t="s">
        <v>147</v>
      </c>
      <c r="G48" t="s">
        <v>292</v>
      </c>
      <c r="H48" t="s">
        <v>248</v>
      </c>
      <c r="I48" t="s">
        <v>147</v>
      </c>
      <c r="J48" t="s">
        <v>28</v>
      </c>
      <c r="K48" t="s">
        <v>22</v>
      </c>
      <c r="L48" t="s">
        <v>147</v>
      </c>
      <c r="M48" t="s">
        <v>23</v>
      </c>
      <c r="N48">
        <v>6</v>
      </c>
      <c r="O48" t="str">
        <f t="shared" si="1"/>
        <v>Won By 6 Wickets</v>
      </c>
      <c r="P48" t="s">
        <v>24</v>
      </c>
      <c r="Q48" t="s">
        <v>257</v>
      </c>
    </row>
    <row r="49" spans="1:17" x14ac:dyDescent="0.25">
      <c r="A49">
        <v>336033</v>
      </c>
      <c r="B49" t="s">
        <v>132</v>
      </c>
      <c r="C49" s="1">
        <v>39592</v>
      </c>
      <c r="D49" t="s">
        <v>383</v>
      </c>
      <c r="E49">
        <v>49</v>
      </c>
      <c r="F49" t="s">
        <v>46</v>
      </c>
      <c r="G49" t="s">
        <v>18</v>
      </c>
      <c r="H49" t="s">
        <v>251</v>
      </c>
      <c r="I49" t="s">
        <v>18</v>
      </c>
      <c r="J49" t="s">
        <v>21</v>
      </c>
      <c r="K49" t="s">
        <v>22</v>
      </c>
      <c r="L49" t="s">
        <v>18</v>
      </c>
      <c r="M49" t="s">
        <v>34</v>
      </c>
      <c r="N49">
        <v>10</v>
      </c>
      <c r="O49" t="str">
        <f t="shared" si="1"/>
        <v>Won By 10 Runs</v>
      </c>
      <c r="P49" t="s">
        <v>24</v>
      </c>
      <c r="Q49" t="s">
        <v>321</v>
      </c>
    </row>
    <row r="50" spans="1:17" x14ac:dyDescent="0.25">
      <c r="A50">
        <v>336032</v>
      </c>
      <c r="B50" t="s">
        <v>127</v>
      </c>
      <c r="C50" s="1">
        <v>39592</v>
      </c>
      <c r="D50" t="s">
        <v>383</v>
      </c>
      <c r="E50">
        <v>50</v>
      </c>
      <c r="F50" t="s">
        <v>191</v>
      </c>
      <c r="G50" t="s">
        <v>44</v>
      </c>
      <c r="H50" t="s">
        <v>208</v>
      </c>
      <c r="I50" t="s">
        <v>191</v>
      </c>
      <c r="J50" t="s">
        <v>28</v>
      </c>
      <c r="K50" t="s">
        <v>22</v>
      </c>
      <c r="L50" t="s">
        <v>191</v>
      </c>
      <c r="M50" t="s">
        <v>23</v>
      </c>
      <c r="N50">
        <v>5</v>
      </c>
      <c r="O50" t="str">
        <f t="shared" si="1"/>
        <v>Won By 5 Wickets</v>
      </c>
      <c r="P50" t="s">
        <v>24</v>
      </c>
      <c r="Q50" t="s">
        <v>89</v>
      </c>
    </row>
    <row r="51" spans="1:17" x14ac:dyDescent="0.25">
      <c r="A51">
        <v>336002</v>
      </c>
      <c r="B51" t="s">
        <v>158</v>
      </c>
      <c r="C51" s="1">
        <v>39593</v>
      </c>
      <c r="D51" t="s">
        <v>383</v>
      </c>
      <c r="E51">
        <v>51</v>
      </c>
      <c r="F51" t="s">
        <v>292</v>
      </c>
      <c r="G51" t="s">
        <v>27</v>
      </c>
      <c r="H51" t="s">
        <v>203</v>
      </c>
      <c r="I51" t="s">
        <v>292</v>
      </c>
      <c r="J51" t="s">
        <v>21</v>
      </c>
      <c r="K51" t="s">
        <v>22</v>
      </c>
      <c r="L51" t="s">
        <v>27</v>
      </c>
      <c r="M51" t="s">
        <v>23</v>
      </c>
      <c r="N51">
        <v>5</v>
      </c>
      <c r="O51" t="str">
        <f t="shared" si="1"/>
        <v>Won By 5 Wickets</v>
      </c>
      <c r="P51" t="s">
        <v>24</v>
      </c>
      <c r="Q51" t="s">
        <v>286</v>
      </c>
    </row>
    <row r="52" spans="1:17" x14ac:dyDescent="0.25">
      <c r="A52">
        <v>336035</v>
      </c>
      <c r="B52" t="s">
        <v>30</v>
      </c>
      <c r="C52" s="1">
        <v>39593</v>
      </c>
      <c r="D52" t="s">
        <v>383</v>
      </c>
      <c r="E52">
        <v>52</v>
      </c>
      <c r="F52" t="s">
        <v>51</v>
      </c>
      <c r="G52" t="s">
        <v>147</v>
      </c>
      <c r="H52" t="s">
        <v>174</v>
      </c>
      <c r="I52" t="s">
        <v>147</v>
      </c>
      <c r="J52" t="s">
        <v>21</v>
      </c>
      <c r="K52" t="s">
        <v>22</v>
      </c>
      <c r="L52" t="s">
        <v>51</v>
      </c>
      <c r="M52" t="s">
        <v>23</v>
      </c>
      <c r="N52">
        <v>3</v>
      </c>
      <c r="O52" t="str">
        <f t="shared" si="1"/>
        <v>Won By 3 Wickets</v>
      </c>
      <c r="P52" t="s">
        <v>24</v>
      </c>
      <c r="Q52" t="s">
        <v>387</v>
      </c>
    </row>
    <row r="53" spans="1:17" x14ac:dyDescent="0.25">
      <c r="A53">
        <v>336036</v>
      </c>
      <c r="B53" t="s">
        <v>175</v>
      </c>
      <c r="C53" s="1">
        <v>39594</v>
      </c>
      <c r="D53" t="s">
        <v>383</v>
      </c>
      <c r="E53">
        <v>53</v>
      </c>
      <c r="F53" t="s">
        <v>18</v>
      </c>
      <c r="G53" t="s">
        <v>44</v>
      </c>
      <c r="H53" t="s">
        <v>176</v>
      </c>
      <c r="I53" t="s">
        <v>18</v>
      </c>
      <c r="J53" t="s">
        <v>28</v>
      </c>
      <c r="K53" t="s">
        <v>22</v>
      </c>
      <c r="L53" t="s">
        <v>18</v>
      </c>
      <c r="M53" t="s">
        <v>23</v>
      </c>
      <c r="N53">
        <v>5</v>
      </c>
      <c r="O53" t="str">
        <f t="shared" si="1"/>
        <v>Won By 5 Wickets</v>
      </c>
      <c r="P53" t="s">
        <v>24</v>
      </c>
      <c r="Q53" t="s">
        <v>386</v>
      </c>
    </row>
    <row r="54" spans="1:17" x14ac:dyDescent="0.25">
      <c r="A54">
        <v>336037</v>
      </c>
      <c r="B54" t="s">
        <v>158</v>
      </c>
      <c r="C54" s="1">
        <v>39595</v>
      </c>
      <c r="D54" t="s">
        <v>383</v>
      </c>
      <c r="E54">
        <v>54</v>
      </c>
      <c r="F54" t="s">
        <v>292</v>
      </c>
      <c r="G54" t="s">
        <v>46</v>
      </c>
      <c r="H54" t="s">
        <v>203</v>
      </c>
      <c r="I54" t="s">
        <v>292</v>
      </c>
      <c r="J54" t="s">
        <v>21</v>
      </c>
      <c r="K54" t="s">
        <v>22</v>
      </c>
      <c r="L54" t="s">
        <v>46</v>
      </c>
      <c r="M54" t="s">
        <v>23</v>
      </c>
      <c r="N54">
        <v>7</v>
      </c>
      <c r="O54" t="str">
        <f t="shared" si="1"/>
        <v>Won By 7 Wickets</v>
      </c>
      <c r="P54" t="s">
        <v>24</v>
      </c>
      <c r="Q54" t="s">
        <v>224</v>
      </c>
    </row>
    <row r="55" spans="1:17" x14ac:dyDescent="0.25">
      <c r="A55">
        <v>336012</v>
      </c>
      <c r="B55" t="s">
        <v>204</v>
      </c>
      <c r="C55" s="1">
        <v>39596</v>
      </c>
      <c r="D55" t="s">
        <v>383</v>
      </c>
      <c r="E55">
        <v>55</v>
      </c>
      <c r="F55" t="s">
        <v>27</v>
      </c>
      <c r="G55" t="s">
        <v>44</v>
      </c>
      <c r="H55" t="s">
        <v>205</v>
      </c>
      <c r="I55" t="s">
        <v>44</v>
      </c>
      <c r="J55" t="s">
        <v>28</v>
      </c>
      <c r="K55" t="s">
        <v>22</v>
      </c>
      <c r="L55" t="s">
        <v>44</v>
      </c>
      <c r="M55" t="s">
        <v>23</v>
      </c>
      <c r="N55">
        <v>9</v>
      </c>
      <c r="O55" t="str">
        <f t="shared" si="1"/>
        <v>Won By 9 Wickets</v>
      </c>
      <c r="P55" t="s">
        <v>24</v>
      </c>
      <c r="Q55" t="s">
        <v>385</v>
      </c>
    </row>
    <row r="56" spans="1:17" x14ac:dyDescent="0.25">
      <c r="A56">
        <v>336019</v>
      </c>
      <c r="B56" t="s">
        <v>165</v>
      </c>
      <c r="C56" s="1">
        <v>39596</v>
      </c>
      <c r="D56" t="s">
        <v>383</v>
      </c>
      <c r="E56">
        <v>56</v>
      </c>
      <c r="F56" t="s">
        <v>147</v>
      </c>
      <c r="G56" t="s">
        <v>18</v>
      </c>
      <c r="H56" t="s">
        <v>248</v>
      </c>
      <c r="I56" t="s">
        <v>18</v>
      </c>
      <c r="J56" t="s">
        <v>28</v>
      </c>
      <c r="K56" t="s">
        <v>22</v>
      </c>
      <c r="L56" t="s">
        <v>147</v>
      </c>
      <c r="M56" t="s">
        <v>34</v>
      </c>
      <c r="N56">
        <v>41</v>
      </c>
      <c r="O56" t="str">
        <f t="shared" si="1"/>
        <v>Won By 41 Runs</v>
      </c>
      <c r="P56" t="s">
        <v>24</v>
      </c>
      <c r="Q56" t="s">
        <v>257</v>
      </c>
    </row>
    <row r="57" spans="1:17" x14ac:dyDescent="0.25">
      <c r="A57">
        <v>336040</v>
      </c>
      <c r="B57" t="s">
        <v>38</v>
      </c>
      <c r="C57" s="1">
        <v>39600</v>
      </c>
      <c r="D57" t="s">
        <v>383</v>
      </c>
      <c r="E57" t="s">
        <v>17</v>
      </c>
      <c r="F57" t="s">
        <v>46</v>
      </c>
      <c r="G57" t="s">
        <v>18</v>
      </c>
      <c r="H57" t="s">
        <v>311</v>
      </c>
      <c r="I57" t="s">
        <v>18</v>
      </c>
      <c r="J57" t="s">
        <v>28</v>
      </c>
      <c r="K57" t="s">
        <v>22</v>
      </c>
      <c r="L57" t="s">
        <v>18</v>
      </c>
      <c r="M57" t="s">
        <v>23</v>
      </c>
      <c r="N57">
        <v>3</v>
      </c>
      <c r="O57" t="str">
        <f t="shared" si="1"/>
        <v>Won By 3 Wickets</v>
      </c>
      <c r="P57" t="s">
        <v>24</v>
      </c>
      <c r="Q57" t="s">
        <v>234</v>
      </c>
    </row>
    <row r="58" spans="1:17" x14ac:dyDescent="0.25">
      <c r="A58">
        <v>336039</v>
      </c>
      <c r="B58" t="s">
        <v>38</v>
      </c>
      <c r="C58" s="1">
        <v>39599</v>
      </c>
      <c r="D58" t="s">
        <v>383</v>
      </c>
      <c r="E58" t="s">
        <v>335</v>
      </c>
      <c r="F58" t="s">
        <v>46</v>
      </c>
      <c r="G58" t="s">
        <v>147</v>
      </c>
      <c r="H58" t="s">
        <v>167</v>
      </c>
      <c r="I58" t="s">
        <v>147</v>
      </c>
      <c r="J58" t="s">
        <v>21</v>
      </c>
      <c r="K58" t="s">
        <v>22</v>
      </c>
      <c r="L58" t="s">
        <v>46</v>
      </c>
      <c r="M58" t="s">
        <v>23</v>
      </c>
      <c r="N58">
        <v>9</v>
      </c>
      <c r="O58" t="str">
        <f t="shared" si="1"/>
        <v>Won By 9 Wickets</v>
      </c>
      <c r="P58" t="s">
        <v>24</v>
      </c>
      <c r="Q58" t="s">
        <v>384</v>
      </c>
    </row>
    <row r="59" spans="1:17" x14ac:dyDescent="0.25">
      <c r="A59">
        <v>336038</v>
      </c>
      <c r="B59" t="s">
        <v>38</v>
      </c>
      <c r="C59" s="1">
        <v>39598</v>
      </c>
      <c r="D59" t="s">
        <v>383</v>
      </c>
      <c r="E59" t="s">
        <v>335</v>
      </c>
      <c r="F59" t="s">
        <v>191</v>
      </c>
      <c r="G59" t="s">
        <v>18</v>
      </c>
      <c r="H59" t="s">
        <v>167</v>
      </c>
      <c r="I59" t="s">
        <v>191</v>
      </c>
      <c r="J59" t="s">
        <v>28</v>
      </c>
      <c r="K59" t="s">
        <v>22</v>
      </c>
      <c r="L59" t="s">
        <v>18</v>
      </c>
      <c r="M59" t="s">
        <v>34</v>
      </c>
      <c r="N59">
        <v>105</v>
      </c>
      <c r="O59" t="str">
        <f t="shared" si="1"/>
        <v>Won By 105 Runs</v>
      </c>
      <c r="P59" t="s">
        <v>24</v>
      </c>
      <c r="Q59" t="s">
        <v>154</v>
      </c>
    </row>
  </sheetData>
  <sortState xmlns:xlrd2="http://schemas.microsoft.com/office/spreadsheetml/2017/richdata2" ref="A2:Q75">
    <sortCondition ref="E2:E75"/>
  </sortState>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58"/>
  <sheetViews>
    <sheetView workbookViewId="0">
      <selection sqref="A1:Q58"/>
    </sheetView>
  </sheetViews>
  <sheetFormatPr defaultRowHeight="15" x14ac:dyDescent="0.25"/>
  <cols>
    <col min="1" max="1" width="7" bestFit="1" customWidth="1"/>
    <col min="2" max="2" width="13.42578125" bestFit="1" customWidth="1"/>
    <col min="3" max="3" width="10.42578125" bestFit="1" customWidth="1"/>
    <col min="4" max="4" width="9.5703125" bestFit="1" customWidth="1"/>
    <col min="5" max="5" width="16.28515625" bestFit="1" customWidth="1"/>
    <col min="6" max="6" width="26.5703125" bestFit="1" customWidth="1"/>
    <col min="7" max="7" width="20" bestFit="1" customWidth="1"/>
    <col min="8" max="8" width="23.425781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710937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392181</v>
      </c>
      <c r="B2" t="s">
        <v>377</v>
      </c>
      <c r="C2" s="1">
        <v>39921</v>
      </c>
      <c r="D2">
        <v>2009</v>
      </c>
      <c r="E2">
        <v>1</v>
      </c>
      <c r="F2" t="s">
        <v>46</v>
      </c>
      <c r="G2" t="s">
        <v>44</v>
      </c>
      <c r="H2" t="s">
        <v>378</v>
      </c>
      <c r="I2" t="s">
        <v>46</v>
      </c>
      <c r="J2" t="s">
        <v>28</v>
      </c>
      <c r="K2" t="s">
        <v>22</v>
      </c>
      <c r="L2" t="s">
        <v>44</v>
      </c>
      <c r="M2" t="s">
        <v>34</v>
      </c>
      <c r="N2">
        <v>19</v>
      </c>
      <c r="O2" t="str">
        <f t="shared" ref="O2:O33" si="0">CONCATENATE("Won By"," ",N2," ",M2)</f>
        <v>Won By 19 Runs</v>
      </c>
      <c r="P2" t="s">
        <v>24</v>
      </c>
      <c r="Q2" t="s">
        <v>282</v>
      </c>
    </row>
    <row r="3" spans="1:17" x14ac:dyDescent="0.25">
      <c r="A3">
        <v>392182</v>
      </c>
      <c r="B3" t="s">
        <v>377</v>
      </c>
      <c r="C3" s="1">
        <v>39921</v>
      </c>
      <c r="D3">
        <v>2009</v>
      </c>
      <c r="E3">
        <v>2</v>
      </c>
      <c r="F3" t="s">
        <v>27</v>
      </c>
      <c r="G3" t="s">
        <v>18</v>
      </c>
      <c r="H3" t="s">
        <v>378</v>
      </c>
      <c r="I3" t="s">
        <v>27</v>
      </c>
      <c r="J3" t="s">
        <v>21</v>
      </c>
      <c r="K3" t="s">
        <v>22</v>
      </c>
      <c r="L3" t="s">
        <v>27</v>
      </c>
      <c r="M3" t="s">
        <v>34</v>
      </c>
      <c r="N3">
        <v>75</v>
      </c>
      <c r="O3" t="str">
        <f t="shared" si="0"/>
        <v>Won By 75 Runs</v>
      </c>
      <c r="P3" t="s">
        <v>24</v>
      </c>
      <c r="Q3" t="s">
        <v>290</v>
      </c>
    </row>
    <row r="4" spans="1:17" x14ac:dyDescent="0.25">
      <c r="A4">
        <v>392183</v>
      </c>
      <c r="B4" t="s">
        <v>377</v>
      </c>
      <c r="C4" s="1">
        <v>39922</v>
      </c>
      <c r="D4">
        <v>2009</v>
      </c>
      <c r="E4">
        <v>3</v>
      </c>
      <c r="F4" t="s">
        <v>191</v>
      </c>
      <c r="G4" t="s">
        <v>147</v>
      </c>
      <c r="H4" t="s">
        <v>378</v>
      </c>
      <c r="I4" t="s">
        <v>191</v>
      </c>
      <c r="J4" t="s">
        <v>28</v>
      </c>
      <c r="K4" t="s">
        <v>22</v>
      </c>
      <c r="L4" t="s">
        <v>191</v>
      </c>
      <c r="M4" t="s">
        <v>23</v>
      </c>
      <c r="N4">
        <v>10</v>
      </c>
      <c r="O4" t="str">
        <f t="shared" si="0"/>
        <v>Won By 10 Wickets</v>
      </c>
      <c r="P4" t="s">
        <v>196</v>
      </c>
      <c r="Q4" t="s">
        <v>382</v>
      </c>
    </row>
    <row r="5" spans="1:17" x14ac:dyDescent="0.25">
      <c r="A5">
        <v>392184</v>
      </c>
      <c r="B5" t="s">
        <v>377</v>
      </c>
      <c r="C5" s="1">
        <v>39922</v>
      </c>
      <c r="D5">
        <v>2009</v>
      </c>
      <c r="E5">
        <v>4</v>
      </c>
      <c r="F5" t="s">
        <v>292</v>
      </c>
      <c r="G5" t="s">
        <v>51</v>
      </c>
      <c r="H5" t="s">
        <v>378</v>
      </c>
      <c r="I5" t="s">
        <v>51</v>
      </c>
      <c r="J5" t="s">
        <v>21</v>
      </c>
      <c r="K5" t="s">
        <v>22</v>
      </c>
      <c r="L5" t="s">
        <v>292</v>
      </c>
      <c r="M5" t="s">
        <v>23</v>
      </c>
      <c r="N5">
        <v>8</v>
      </c>
      <c r="O5" t="str">
        <f t="shared" si="0"/>
        <v>Won By 8 Wickets</v>
      </c>
      <c r="P5" t="s">
        <v>24</v>
      </c>
      <c r="Q5" t="s">
        <v>381</v>
      </c>
    </row>
    <row r="6" spans="1:17" x14ac:dyDescent="0.25">
      <c r="A6">
        <v>392185</v>
      </c>
      <c r="B6" t="s">
        <v>362</v>
      </c>
      <c r="C6" s="1">
        <v>39923</v>
      </c>
      <c r="D6">
        <v>2009</v>
      </c>
      <c r="E6">
        <v>5</v>
      </c>
      <c r="F6" t="s">
        <v>27</v>
      </c>
      <c r="G6" t="s">
        <v>46</v>
      </c>
      <c r="H6" t="s">
        <v>363</v>
      </c>
      <c r="I6" t="s">
        <v>46</v>
      </c>
      <c r="J6" t="s">
        <v>21</v>
      </c>
      <c r="K6" t="s">
        <v>22</v>
      </c>
      <c r="L6" t="s">
        <v>46</v>
      </c>
      <c r="M6" t="s">
        <v>34</v>
      </c>
      <c r="N6">
        <v>92</v>
      </c>
      <c r="O6" t="str">
        <f t="shared" si="0"/>
        <v>Won By 92 Runs</v>
      </c>
      <c r="P6" t="s">
        <v>24</v>
      </c>
      <c r="Q6" t="s">
        <v>358</v>
      </c>
    </row>
    <row r="7" spans="1:17" x14ac:dyDescent="0.25">
      <c r="A7">
        <v>392186</v>
      </c>
      <c r="B7" t="s">
        <v>356</v>
      </c>
      <c r="C7" s="1">
        <v>39924</v>
      </c>
      <c r="D7">
        <v>2009</v>
      </c>
      <c r="E7">
        <v>6</v>
      </c>
      <c r="F7" t="s">
        <v>147</v>
      </c>
      <c r="G7" t="s">
        <v>51</v>
      </c>
      <c r="H7" t="s">
        <v>357</v>
      </c>
      <c r="I7" t="s">
        <v>51</v>
      </c>
      <c r="J7" t="s">
        <v>28</v>
      </c>
      <c r="K7" t="s">
        <v>22</v>
      </c>
      <c r="L7" t="s">
        <v>51</v>
      </c>
      <c r="M7" t="s">
        <v>34</v>
      </c>
      <c r="N7">
        <v>11</v>
      </c>
      <c r="O7" t="str">
        <f t="shared" si="0"/>
        <v>Won By 11 Runs</v>
      </c>
      <c r="P7" t="s">
        <v>196</v>
      </c>
      <c r="Q7" t="s">
        <v>150</v>
      </c>
    </row>
    <row r="8" spans="1:17" x14ac:dyDescent="0.25">
      <c r="A8">
        <v>392188</v>
      </c>
      <c r="B8" t="s">
        <v>377</v>
      </c>
      <c r="C8" s="1">
        <v>39925</v>
      </c>
      <c r="D8">
        <v>2009</v>
      </c>
      <c r="E8">
        <v>8</v>
      </c>
      <c r="F8" t="s">
        <v>27</v>
      </c>
      <c r="G8" t="s">
        <v>292</v>
      </c>
      <c r="H8" t="s">
        <v>378</v>
      </c>
      <c r="I8" t="s">
        <v>292</v>
      </c>
      <c r="J8" t="s">
        <v>21</v>
      </c>
      <c r="K8" t="s">
        <v>22</v>
      </c>
      <c r="L8" t="s">
        <v>292</v>
      </c>
      <c r="M8" t="s">
        <v>34</v>
      </c>
      <c r="N8">
        <v>24</v>
      </c>
      <c r="O8" t="str">
        <f t="shared" si="0"/>
        <v>Won By 24 Runs</v>
      </c>
      <c r="P8" t="s">
        <v>24</v>
      </c>
      <c r="Q8" t="s">
        <v>279</v>
      </c>
    </row>
    <row r="9" spans="1:17" x14ac:dyDescent="0.25">
      <c r="A9">
        <v>392189</v>
      </c>
      <c r="B9" t="s">
        <v>356</v>
      </c>
      <c r="C9" s="1">
        <v>39926</v>
      </c>
      <c r="D9">
        <v>2009</v>
      </c>
      <c r="E9">
        <v>9</v>
      </c>
      <c r="F9" t="s">
        <v>46</v>
      </c>
      <c r="G9" t="s">
        <v>191</v>
      </c>
      <c r="H9" t="s">
        <v>357</v>
      </c>
      <c r="I9" t="s">
        <v>191</v>
      </c>
      <c r="J9" t="s">
        <v>21</v>
      </c>
      <c r="K9" t="s">
        <v>22</v>
      </c>
      <c r="L9" t="s">
        <v>191</v>
      </c>
      <c r="M9" t="s">
        <v>34</v>
      </c>
      <c r="N9">
        <v>9</v>
      </c>
      <c r="O9" t="str">
        <f t="shared" si="0"/>
        <v>Won By 9 Runs</v>
      </c>
      <c r="P9" t="s">
        <v>24</v>
      </c>
      <c r="Q9" t="s">
        <v>130</v>
      </c>
    </row>
    <row r="10" spans="1:17" x14ac:dyDescent="0.25">
      <c r="A10">
        <v>392190</v>
      </c>
      <c r="B10" t="s">
        <v>377</v>
      </c>
      <c r="C10" s="1">
        <v>39926</v>
      </c>
      <c r="D10">
        <v>2009</v>
      </c>
      <c r="E10">
        <v>10</v>
      </c>
      <c r="F10" t="s">
        <v>51</v>
      </c>
      <c r="G10" t="s">
        <v>18</v>
      </c>
      <c r="H10" t="s">
        <v>378</v>
      </c>
      <c r="I10" t="s">
        <v>51</v>
      </c>
      <c r="J10" t="s">
        <v>28</v>
      </c>
      <c r="K10" t="s">
        <v>134</v>
      </c>
      <c r="L10" t="s">
        <v>18</v>
      </c>
      <c r="M10" t="s">
        <v>10</v>
      </c>
      <c r="N10" t="s">
        <v>24</v>
      </c>
      <c r="O10" t="str">
        <f t="shared" si="0"/>
        <v>Won By NA SuperOver</v>
      </c>
      <c r="P10" t="s">
        <v>24</v>
      </c>
      <c r="Q10" t="s">
        <v>234</v>
      </c>
    </row>
    <row r="11" spans="1:17" x14ac:dyDescent="0.25">
      <c r="A11">
        <v>392191</v>
      </c>
      <c r="B11" t="s">
        <v>356</v>
      </c>
      <c r="C11" s="1">
        <v>39927</v>
      </c>
      <c r="D11">
        <v>2009</v>
      </c>
      <c r="E11">
        <v>11</v>
      </c>
      <c r="F11" t="s">
        <v>27</v>
      </c>
      <c r="G11" t="s">
        <v>147</v>
      </c>
      <c r="H11" t="s">
        <v>357</v>
      </c>
      <c r="I11" t="s">
        <v>27</v>
      </c>
      <c r="J11" t="s">
        <v>21</v>
      </c>
      <c r="K11" t="s">
        <v>22</v>
      </c>
      <c r="L11" t="s">
        <v>147</v>
      </c>
      <c r="M11" t="s">
        <v>23</v>
      </c>
      <c r="N11">
        <v>7</v>
      </c>
      <c r="O11" t="str">
        <f t="shared" si="0"/>
        <v>Won By 7 Wickets</v>
      </c>
      <c r="P11" t="s">
        <v>24</v>
      </c>
      <c r="Q11" t="s">
        <v>380</v>
      </c>
    </row>
    <row r="12" spans="1:17" x14ac:dyDescent="0.25">
      <c r="A12">
        <v>392192</v>
      </c>
      <c r="B12" t="s">
        <v>356</v>
      </c>
      <c r="C12" s="1">
        <v>39928</v>
      </c>
      <c r="D12">
        <v>2009</v>
      </c>
      <c r="E12">
        <v>12</v>
      </c>
      <c r="F12" t="s">
        <v>292</v>
      </c>
      <c r="G12" t="s">
        <v>44</v>
      </c>
      <c r="H12" t="s">
        <v>357</v>
      </c>
      <c r="I12" t="s">
        <v>292</v>
      </c>
      <c r="J12" t="s">
        <v>21</v>
      </c>
      <c r="K12" t="s">
        <v>22</v>
      </c>
      <c r="L12" t="s">
        <v>292</v>
      </c>
      <c r="M12" t="s">
        <v>34</v>
      </c>
      <c r="N12">
        <v>12</v>
      </c>
      <c r="O12" t="str">
        <f t="shared" si="0"/>
        <v>Won By 12 Runs</v>
      </c>
      <c r="P12" t="s">
        <v>24</v>
      </c>
      <c r="Q12" t="s">
        <v>379</v>
      </c>
    </row>
    <row r="13" spans="1:17" x14ac:dyDescent="0.25">
      <c r="A13">
        <v>392194</v>
      </c>
      <c r="B13" t="s">
        <v>362</v>
      </c>
      <c r="C13" s="1">
        <v>39929</v>
      </c>
      <c r="D13">
        <v>2009</v>
      </c>
      <c r="E13">
        <v>14</v>
      </c>
      <c r="F13" t="s">
        <v>27</v>
      </c>
      <c r="G13" t="s">
        <v>191</v>
      </c>
      <c r="H13" t="s">
        <v>363</v>
      </c>
      <c r="I13" t="s">
        <v>27</v>
      </c>
      <c r="J13" t="s">
        <v>21</v>
      </c>
      <c r="K13" t="s">
        <v>22</v>
      </c>
      <c r="L13" t="s">
        <v>191</v>
      </c>
      <c r="M13" t="s">
        <v>23</v>
      </c>
      <c r="N13">
        <v>6</v>
      </c>
      <c r="O13" t="str">
        <f t="shared" si="0"/>
        <v>Won By 6 Wickets</v>
      </c>
      <c r="P13" t="s">
        <v>24</v>
      </c>
      <c r="Q13" t="s">
        <v>376</v>
      </c>
    </row>
    <row r="14" spans="1:17" x14ac:dyDescent="0.25">
      <c r="A14">
        <v>392195</v>
      </c>
      <c r="B14" t="s">
        <v>377</v>
      </c>
      <c r="C14" s="1">
        <v>39929</v>
      </c>
      <c r="D14">
        <v>2009</v>
      </c>
      <c r="E14">
        <v>15</v>
      </c>
      <c r="F14" t="s">
        <v>147</v>
      </c>
      <c r="G14" t="s">
        <v>18</v>
      </c>
      <c r="H14" t="s">
        <v>378</v>
      </c>
      <c r="I14" t="s">
        <v>147</v>
      </c>
      <c r="J14" t="s">
        <v>21</v>
      </c>
      <c r="K14" t="s">
        <v>22</v>
      </c>
      <c r="L14" t="s">
        <v>147</v>
      </c>
      <c r="M14" t="s">
        <v>34</v>
      </c>
      <c r="N14">
        <v>27</v>
      </c>
      <c r="O14" t="str">
        <f t="shared" si="0"/>
        <v>Won By 27 Runs</v>
      </c>
      <c r="P14" t="s">
        <v>24</v>
      </c>
      <c r="Q14" t="s">
        <v>297</v>
      </c>
    </row>
    <row r="15" spans="1:17" x14ac:dyDescent="0.25">
      <c r="A15">
        <v>392196</v>
      </c>
      <c r="B15" t="s">
        <v>356</v>
      </c>
      <c r="C15" s="1">
        <v>39930</v>
      </c>
      <c r="D15">
        <v>2009</v>
      </c>
      <c r="E15">
        <v>16</v>
      </c>
      <c r="F15" t="s">
        <v>46</v>
      </c>
      <c r="G15" t="s">
        <v>292</v>
      </c>
      <c r="H15" t="s">
        <v>357</v>
      </c>
      <c r="I15" t="s">
        <v>292</v>
      </c>
      <c r="J15" t="s">
        <v>28</v>
      </c>
      <c r="K15" t="s">
        <v>22</v>
      </c>
      <c r="L15" t="s">
        <v>292</v>
      </c>
      <c r="M15" t="s">
        <v>23</v>
      </c>
      <c r="N15">
        <v>6</v>
      </c>
      <c r="O15" t="str">
        <f t="shared" si="0"/>
        <v>Won By 6 Wickets</v>
      </c>
      <c r="P15" t="s">
        <v>24</v>
      </c>
      <c r="Q15" t="s">
        <v>375</v>
      </c>
    </row>
    <row r="16" spans="1:17" x14ac:dyDescent="0.25">
      <c r="A16">
        <v>392197</v>
      </c>
      <c r="B16" t="s">
        <v>362</v>
      </c>
      <c r="C16" s="1">
        <v>39930</v>
      </c>
      <c r="D16">
        <v>2009</v>
      </c>
      <c r="E16">
        <v>17</v>
      </c>
      <c r="F16" t="s">
        <v>51</v>
      </c>
      <c r="G16" t="s">
        <v>44</v>
      </c>
      <c r="H16" t="s">
        <v>363</v>
      </c>
      <c r="I16" t="s">
        <v>44</v>
      </c>
      <c r="J16" t="s">
        <v>21</v>
      </c>
      <c r="K16" t="s">
        <v>22</v>
      </c>
      <c r="L16" t="s">
        <v>44</v>
      </c>
      <c r="M16" t="s">
        <v>34</v>
      </c>
      <c r="N16">
        <v>92</v>
      </c>
      <c r="O16" t="str">
        <f t="shared" si="0"/>
        <v>Won By 92 Runs</v>
      </c>
      <c r="P16" t="s">
        <v>24</v>
      </c>
      <c r="Q16" t="s">
        <v>282</v>
      </c>
    </row>
    <row r="17" spans="1:17" x14ac:dyDescent="0.25">
      <c r="A17">
        <v>392198</v>
      </c>
      <c r="B17" t="s">
        <v>354</v>
      </c>
      <c r="C17" s="1">
        <v>39931</v>
      </c>
      <c r="D17">
        <v>2009</v>
      </c>
      <c r="E17">
        <v>18</v>
      </c>
      <c r="F17" t="s">
        <v>191</v>
      </c>
      <c r="G17" t="s">
        <v>18</v>
      </c>
      <c r="H17" t="s">
        <v>355</v>
      </c>
      <c r="I17" t="s">
        <v>191</v>
      </c>
      <c r="J17" t="s">
        <v>21</v>
      </c>
      <c r="K17" t="s">
        <v>22</v>
      </c>
      <c r="L17" t="s">
        <v>18</v>
      </c>
      <c r="M17" t="s">
        <v>23</v>
      </c>
      <c r="N17">
        <v>5</v>
      </c>
      <c r="O17" t="str">
        <f t="shared" si="0"/>
        <v>Won By 5 Wickets</v>
      </c>
      <c r="P17" t="s">
        <v>24</v>
      </c>
      <c r="Q17" t="s">
        <v>234</v>
      </c>
    </row>
    <row r="18" spans="1:17" x14ac:dyDescent="0.25">
      <c r="A18">
        <v>392199</v>
      </c>
      <c r="B18" t="s">
        <v>356</v>
      </c>
      <c r="C18" s="1">
        <v>39932</v>
      </c>
      <c r="D18">
        <v>2009</v>
      </c>
      <c r="E18">
        <v>19</v>
      </c>
      <c r="F18" t="s">
        <v>27</v>
      </c>
      <c r="G18" t="s">
        <v>51</v>
      </c>
      <c r="H18" t="s">
        <v>357</v>
      </c>
      <c r="I18" t="s">
        <v>51</v>
      </c>
      <c r="J18" t="s">
        <v>21</v>
      </c>
      <c r="K18" t="s">
        <v>22</v>
      </c>
      <c r="L18" t="s">
        <v>27</v>
      </c>
      <c r="M18" t="s">
        <v>23</v>
      </c>
      <c r="N18">
        <v>5</v>
      </c>
      <c r="O18" t="str">
        <f t="shared" si="0"/>
        <v>Won By 5 Wickets</v>
      </c>
      <c r="P18" t="s">
        <v>24</v>
      </c>
      <c r="Q18" t="s">
        <v>374</v>
      </c>
    </row>
    <row r="19" spans="1:17" x14ac:dyDescent="0.25">
      <c r="A19">
        <v>392200</v>
      </c>
      <c r="B19" t="s">
        <v>356</v>
      </c>
      <c r="C19" s="1">
        <v>39932</v>
      </c>
      <c r="D19">
        <v>2009</v>
      </c>
      <c r="E19">
        <v>20</v>
      </c>
      <c r="F19" t="s">
        <v>147</v>
      </c>
      <c r="G19" t="s">
        <v>44</v>
      </c>
      <c r="H19" t="s">
        <v>357</v>
      </c>
      <c r="I19" t="s">
        <v>147</v>
      </c>
      <c r="J19" t="s">
        <v>21</v>
      </c>
      <c r="K19" t="s">
        <v>22</v>
      </c>
      <c r="L19" t="s">
        <v>147</v>
      </c>
      <c r="M19" t="s">
        <v>34</v>
      </c>
      <c r="N19">
        <v>3</v>
      </c>
      <c r="O19" t="str">
        <f t="shared" si="0"/>
        <v>Won By 3 Runs</v>
      </c>
      <c r="P19" t="s">
        <v>24</v>
      </c>
      <c r="Q19" t="s">
        <v>297</v>
      </c>
    </row>
    <row r="20" spans="1:17" x14ac:dyDescent="0.25">
      <c r="A20">
        <v>392201</v>
      </c>
      <c r="B20" t="s">
        <v>354</v>
      </c>
      <c r="C20" s="1">
        <v>39933</v>
      </c>
      <c r="D20">
        <v>2009</v>
      </c>
      <c r="E20">
        <v>21</v>
      </c>
      <c r="F20" t="s">
        <v>292</v>
      </c>
      <c r="G20" t="s">
        <v>191</v>
      </c>
      <c r="H20" t="s">
        <v>355</v>
      </c>
      <c r="I20" t="s">
        <v>191</v>
      </c>
      <c r="J20" t="s">
        <v>28</v>
      </c>
      <c r="K20" t="s">
        <v>22</v>
      </c>
      <c r="L20" t="s">
        <v>191</v>
      </c>
      <c r="M20" t="s">
        <v>23</v>
      </c>
      <c r="N20">
        <v>6</v>
      </c>
      <c r="O20" t="str">
        <f t="shared" si="0"/>
        <v>Won By 6 Wickets</v>
      </c>
      <c r="P20" t="s">
        <v>24</v>
      </c>
      <c r="Q20" t="s">
        <v>373</v>
      </c>
    </row>
    <row r="21" spans="1:17" x14ac:dyDescent="0.25">
      <c r="A21">
        <v>392202</v>
      </c>
      <c r="B21" t="s">
        <v>354</v>
      </c>
      <c r="C21" s="1">
        <v>39933</v>
      </c>
      <c r="D21">
        <v>2009</v>
      </c>
      <c r="E21">
        <v>22</v>
      </c>
      <c r="F21" t="s">
        <v>46</v>
      </c>
      <c r="G21" t="s">
        <v>18</v>
      </c>
      <c r="H21" t="s">
        <v>355</v>
      </c>
      <c r="I21" t="s">
        <v>18</v>
      </c>
      <c r="J21" t="s">
        <v>28</v>
      </c>
      <c r="K21" t="s">
        <v>22</v>
      </c>
      <c r="L21" t="s">
        <v>46</v>
      </c>
      <c r="M21" t="s">
        <v>34</v>
      </c>
      <c r="N21">
        <v>38</v>
      </c>
      <c r="O21" t="str">
        <f t="shared" si="0"/>
        <v>Won By 38 Runs</v>
      </c>
      <c r="P21" t="s">
        <v>24</v>
      </c>
      <c r="Q21" t="s">
        <v>224</v>
      </c>
    </row>
    <row r="22" spans="1:17" x14ac:dyDescent="0.25">
      <c r="A22">
        <v>392203</v>
      </c>
      <c r="B22" t="s">
        <v>368</v>
      </c>
      <c r="C22" s="1">
        <v>39934</v>
      </c>
      <c r="D22">
        <v>2009</v>
      </c>
      <c r="E22">
        <v>23</v>
      </c>
      <c r="F22" t="s">
        <v>51</v>
      </c>
      <c r="G22" t="s">
        <v>44</v>
      </c>
      <c r="H22" t="s">
        <v>369</v>
      </c>
      <c r="I22" t="s">
        <v>44</v>
      </c>
      <c r="J22" t="s">
        <v>21</v>
      </c>
      <c r="K22" t="s">
        <v>22</v>
      </c>
      <c r="L22" t="s">
        <v>44</v>
      </c>
      <c r="M22" t="s">
        <v>34</v>
      </c>
      <c r="N22">
        <v>9</v>
      </c>
      <c r="O22" t="str">
        <f t="shared" si="0"/>
        <v>Won By 9 Runs</v>
      </c>
      <c r="P22" t="s">
        <v>24</v>
      </c>
      <c r="Q22" t="s">
        <v>258</v>
      </c>
    </row>
    <row r="23" spans="1:17" x14ac:dyDescent="0.25">
      <c r="A23">
        <v>392204</v>
      </c>
      <c r="B23" t="s">
        <v>356</v>
      </c>
      <c r="C23" s="1">
        <v>39934</v>
      </c>
      <c r="D23">
        <v>2009</v>
      </c>
      <c r="E23">
        <v>24</v>
      </c>
      <c r="F23" t="s">
        <v>27</v>
      </c>
      <c r="G23" t="s">
        <v>147</v>
      </c>
      <c r="H23" t="s">
        <v>357</v>
      </c>
      <c r="I23" t="s">
        <v>27</v>
      </c>
      <c r="J23" t="s">
        <v>21</v>
      </c>
      <c r="K23" t="s">
        <v>22</v>
      </c>
      <c r="L23" t="s">
        <v>27</v>
      </c>
      <c r="M23" t="s">
        <v>34</v>
      </c>
      <c r="N23">
        <v>8</v>
      </c>
      <c r="O23" t="str">
        <f t="shared" si="0"/>
        <v>Won By 8 Runs</v>
      </c>
      <c r="P23" t="s">
        <v>24</v>
      </c>
      <c r="Q23" t="s">
        <v>228</v>
      </c>
    </row>
    <row r="24" spans="1:17" x14ac:dyDescent="0.25">
      <c r="A24">
        <v>392205</v>
      </c>
      <c r="B24" t="s">
        <v>362</v>
      </c>
      <c r="C24" s="1">
        <v>39935</v>
      </c>
      <c r="D24">
        <v>2009</v>
      </c>
      <c r="E24">
        <v>25</v>
      </c>
      <c r="F24" t="s">
        <v>292</v>
      </c>
      <c r="G24" t="s">
        <v>18</v>
      </c>
      <c r="H24" t="s">
        <v>363</v>
      </c>
      <c r="I24" t="s">
        <v>292</v>
      </c>
      <c r="J24" t="s">
        <v>21</v>
      </c>
      <c r="K24" t="s">
        <v>22</v>
      </c>
      <c r="L24" t="s">
        <v>18</v>
      </c>
      <c r="M24" t="s">
        <v>23</v>
      </c>
      <c r="N24">
        <v>3</v>
      </c>
      <c r="O24" t="str">
        <f t="shared" si="0"/>
        <v>Won By 3 Wickets</v>
      </c>
      <c r="P24" t="s">
        <v>24</v>
      </c>
      <c r="Q24" t="s">
        <v>234</v>
      </c>
    </row>
    <row r="25" spans="1:17" x14ac:dyDescent="0.25">
      <c r="A25">
        <v>392206</v>
      </c>
      <c r="B25" t="s">
        <v>352</v>
      </c>
      <c r="C25" s="1">
        <v>39935</v>
      </c>
      <c r="D25">
        <v>2009</v>
      </c>
      <c r="E25">
        <v>26</v>
      </c>
      <c r="F25" t="s">
        <v>46</v>
      </c>
      <c r="G25" t="s">
        <v>191</v>
      </c>
      <c r="H25" t="s">
        <v>353</v>
      </c>
      <c r="I25" t="s">
        <v>191</v>
      </c>
      <c r="J25" t="s">
        <v>28</v>
      </c>
      <c r="K25" t="s">
        <v>22</v>
      </c>
      <c r="L25" t="s">
        <v>46</v>
      </c>
      <c r="M25" t="s">
        <v>34</v>
      </c>
      <c r="N25">
        <v>18</v>
      </c>
      <c r="O25" t="str">
        <f t="shared" si="0"/>
        <v>Won By 18 Runs</v>
      </c>
      <c r="P25" t="s">
        <v>24</v>
      </c>
      <c r="Q25" t="s">
        <v>372</v>
      </c>
    </row>
    <row r="26" spans="1:17" x14ac:dyDescent="0.25">
      <c r="A26">
        <v>392207</v>
      </c>
      <c r="B26" t="s">
        <v>362</v>
      </c>
      <c r="C26" s="1">
        <v>39936</v>
      </c>
      <c r="D26">
        <v>2009</v>
      </c>
      <c r="E26">
        <v>27</v>
      </c>
      <c r="F26" t="s">
        <v>147</v>
      </c>
      <c r="G26" t="s">
        <v>51</v>
      </c>
      <c r="H26" t="s">
        <v>363</v>
      </c>
      <c r="I26" t="s">
        <v>51</v>
      </c>
      <c r="J26" t="s">
        <v>21</v>
      </c>
      <c r="K26" t="s">
        <v>22</v>
      </c>
      <c r="L26" t="s">
        <v>147</v>
      </c>
      <c r="M26" t="s">
        <v>23</v>
      </c>
      <c r="N26">
        <v>6</v>
      </c>
      <c r="O26" t="str">
        <f t="shared" si="0"/>
        <v>Won By 6 Wickets</v>
      </c>
      <c r="P26" t="s">
        <v>24</v>
      </c>
      <c r="Q26" t="s">
        <v>326</v>
      </c>
    </row>
    <row r="27" spans="1:17" x14ac:dyDescent="0.25">
      <c r="A27">
        <v>392208</v>
      </c>
      <c r="B27" t="s">
        <v>352</v>
      </c>
      <c r="C27" s="1">
        <v>39936</v>
      </c>
      <c r="D27">
        <v>2009</v>
      </c>
      <c r="E27">
        <v>28</v>
      </c>
      <c r="F27" t="s">
        <v>27</v>
      </c>
      <c r="G27" t="s">
        <v>44</v>
      </c>
      <c r="H27" t="s">
        <v>353</v>
      </c>
      <c r="I27" t="s">
        <v>44</v>
      </c>
      <c r="J27" t="s">
        <v>21</v>
      </c>
      <c r="K27" t="s">
        <v>22</v>
      </c>
      <c r="L27" t="s">
        <v>27</v>
      </c>
      <c r="M27" t="s">
        <v>23</v>
      </c>
      <c r="N27">
        <v>9</v>
      </c>
      <c r="O27" t="str">
        <f t="shared" si="0"/>
        <v>Won By 9 Wickets</v>
      </c>
      <c r="P27" t="s">
        <v>24</v>
      </c>
      <c r="Q27" t="s">
        <v>270</v>
      </c>
    </row>
    <row r="28" spans="1:17" x14ac:dyDescent="0.25">
      <c r="A28">
        <v>392209</v>
      </c>
      <c r="B28" t="s">
        <v>368</v>
      </c>
      <c r="C28" s="1">
        <v>39937</v>
      </c>
      <c r="D28">
        <v>2009</v>
      </c>
      <c r="E28">
        <v>29</v>
      </c>
      <c r="F28" t="s">
        <v>46</v>
      </c>
      <c r="G28" t="s">
        <v>292</v>
      </c>
      <c r="H28" t="s">
        <v>369</v>
      </c>
      <c r="I28" t="s">
        <v>46</v>
      </c>
      <c r="J28" t="s">
        <v>21</v>
      </c>
      <c r="K28" t="s">
        <v>22</v>
      </c>
      <c r="L28" t="s">
        <v>46</v>
      </c>
      <c r="M28" t="s">
        <v>34</v>
      </c>
      <c r="N28">
        <v>78</v>
      </c>
      <c r="O28" t="str">
        <f t="shared" si="0"/>
        <v>Won By 78 Runs</v>
      </c>
      <c r="P28" t="s">
        <v>24</v>
      </c>
      <c r="Q28" t="s">
        <v>172</v>
      </c>
    </row>
    <row r="29" spans="1:17" x14ac:dyDescent="0.25">
      <c r="A29">
        <v>392210</v>
      </c>
      <c r="B29" t="s">
        <v>356</v>
      </c>
      <c r="C29" s="1">
        <v>39938</v>
      </c>
      <c r="D29">
        <v>2009</v>
      </c>
      <c r="E29">
        <v>30</v>
      </c>
      <c r="F29" t="s">
        <v>147</v>
      </c>
      <c r="G29" t="s">
        <v>18</v>
      </c>
      <c r="H29" t="s">
        <v>357</v>
      </c>
      <c r="I29" t="s">
        <v>147</v>
      </c>
      <c r="J29" t="s">
        <v>28</v>
      </c>
      <c r="K29" t="s">
        <v>22</v>
      </c>
      <c r="L29" t="s">
        <v>18</v>
      </c>
      <c r="M29" t="s">
        <v>34</v>
      </c>
      <c r="N29">
        <v>78</v>
      </c>
      <c r="O29" t="str">
        <f t="shared" si="0"/>
        <v>Won By 78 Runs</v>
      </c>
      <c r="P29" t="s">
        <v>24</v>
      </c>
      <c r="Q29" t="s">
        <v>371</v>
      </c>
    </row>
    <row r="30" spans="1:17" x14ac:dyDescent="0.25">
      <c r="A30">
        <v>392211</v>
      </c>
      <c r="B30" t="s">
        <v>356</v>
      </c>
      <c r="C30" s="1">
        <v>39938</v>
      </c>
      <c r="D30">
        <v>2009</v>
      </c>
      <c r="E30">
        <v>31</v>
      </c>
      <c r="F30" t="s">
        <v>191</v>
      </c>
      <c r="G30" t="s">
        <v>51</v>
      </c>
      <c r="H30" t="s">
        <v>357</v>
      </c>
      <c r="I30" t="s">
        <v>51</v>
      </c>
      <c r="J30" t="s">
        <v>21</v>
      </c>
      <c r="K30" t="s">
        <v>22</v>
      </c>
      <c r="L30" t="s">
        <v>191</v>
      </c>
      <c r="M30" t="s">
        <v>23</v>
      </c>
      <c r="N30">
        <v>9</v>
      </c>
      <c r="O30" t="str">
        <f t="shared" si="0"/>
        <v>Won By 9 Wickets</v>
      </c>
      <c r="P30" t="s">
        <v>24</v>
      </c>
      <c r="Q30" t="s">
        <v>219</v>
      </c>
    </row>
    <row r="31" spans="1:17" x14ac:dyDescent="0.25">
      <c r="A31">
        <v>392212</v>
      </c>
      <c r="B31" t="s">
        <v>354</v>
      </c>
      <c r="C31" s="1">
        <v>39939</v>
      </c>
      <c r="D31">
        <v>2009</v>
      </c>
      <c r="E31">
        <v>32</v>
      </c>
      <c r="F31" t="s">
        <v>292</v>
      </c>
      <c r="G31" t="s">
        <v>44</v>
      </c>
      <c r="H31" t="s">
        <v>355</v>
      </c>
      <c r="I31" t="s">
        <v>292</v>
      </c>
      <c r="J31" t="s">
        <v>21</v>
      </c>
      <c r="K31" t="s">
        <v>22</v>
      </c>
      <c r="L31" t="s">
        <v>292</v>
      </c>
      <c r="M31" t="s">
        <v>34</v>
      </c>
      <c r="N31">
        <v>19</v>
      </c>
      <c r="O31" t="str">
        <f t="shared" si="0"/>
        <v>Won By 19 Runs</v>
      </c>
      <c r="P31" t="s">
        <v>24</v>
      </c>
      <c r="Q31" t="s">
        <v>156</v>
      </c>
    </row>
    <row r="32" spans="1:17" x14ac:dyDescent="0.25">
      <c r="A32">
        <v>392213</v>
      </c>
      <c r="B32" t="s">
        <v>354</v>
      </c>
      <c r="C32" s="1">
        <v>39940</v>
      </c>
      <c r="D32">
        <v>2009</v>
      </c>
      <c r="E32">
        <v>33</v>
      </c>
      <c r="F32" t="s">
        <v>27</v>
      </c>
      <c r="G32" t="s">
        <v>18</v>
      </c>
      <c r="H32" t="s">
        <v>355</v>
      </c>
      <c r="I32" t="s">
        <v>18</v>
      </c>
      <c r="J32" t="s">
        <v>28</v>
      </c>
      <c r="K32" t="s">
        <v>22</v>
      </c>
      <c r="L32" t="s">
        <v>18</v>
      </c>
      <c r="M32" t="s">
        <v>23</v>
      </c>
      <c r="N32">
        <v>7</v>
      </c>
      <c r="O32" t="str">
        <f t="shared" si="0"/>
        <v>Won By 7 Wickets</v>
      </c>
      <c r="P32" t="s">
        <v>24</v>
      </c>
      <c r="Q32" t="s">
        <v>370</v>
      </c>
    </row>
    <row r="33" spans="1:17" x14ac:dyDescent="0.25">
      <c r="A33">
        <v>392214</v>
      </c>
      <c r="B33" t="s">
        <v>354</v>
      </c>
      <c r="C33" s="1">
        <v>39940</v>
      </c>
      <c r="D33">
        <v>2009</v>
      </c>
      <c r="E33">
        <v>34</v>
      </c>
      <c r="F33" t="s">
        <v>46</v>
      </c>
      <c r="G33" t="s">
        <v>147</v>
      </c>
      <c r="H33" t="s">
        <v>355</v>
      </c>
      <c r="I33" t="s">
        <v>46</v>
      </c>
      <c r="J33" t="s">
        <v>21</v>
      </c>
      <c r="K33" t="s">
        <v>22</v>
      </c>
      <c r="L33" t="s">
        <v>46</v>
      </c>
      <c r="M33" t="s">
        <v>34</v>
      </c>
      <c r="N33">
        <v>12</v>
      </c>
      <c r="O33" t="str">
        <f t="shared" si="0"/>
        <v>Won By 12 Runs</v>
      </c>
      <c r="P33" t="s">
        <v>196</v>
      </c>
      <c r="Q33" t="s">
        <v>349</v>
      </c>
    </row>
    <row r="34" spans="1:17" x14ac:dyDescent="0.25">
      <c r="A34">
        <v>392215</v>
      </c>
      <c r="B34" t="s">
        <v>368</v>
      </c>
      <c r="C34" s="1">
        <v>39941</v>
      </c>
      <c r="D34">
        <v>2009</v>
      </c>
      <c r="E34">
        <v>35</v>
      </c>
      <c r="F34" t="s">
        <v>191</v>
      </c>
      <c r="G34" t="s">
        <v>44</v>
      </c>
      <c r="H34" t="s">
        <v>369</v>
      </c>
      <c r="I34" t="s">
        <v>44</v>
      </c>
      <c r="J34" t="s">
        <v>21</v>
      </c>
      <c r="K34" t="s">
        <v>22</v>
      </c>
      <c r="L34" t="s">
        <v>191</v>
      </c>
      <c r="M34" t="s">
        <v>23</v>
      </c>
      <c r="N34">
        <v>7</v>
      </c>
      <c r="O34" t="str">
        <f t="shared" ref="O34:O58" si="1">CONCATENATE("Won By"," ",N34," ",M34)</f>
        <v>Won By 7 Wickets</v>
      </c>
      <c r="P34" t="s">
        <v>24</v>
      </c>
      <c r="Q34" t="s">
        <v>239</v>
      </c>
    </row>
    <row r="35" spans="1:17" x14ac:dyDescent="0.25">
      <c r="A35">
        <v>392216</v>
      </c>
      <c r="B35" t="s">
        <v>365</v>
      </c>
      <c r="C35" s="1">
        <v>39942</v>
      </c>
      <c r="D35">
        <v>2009</v>
      </c>
      <c r="E35">
        <v>36</v>
      </c>
      <c r="F35" t="s">
        <v>292</v>
      </c>
      <c r="G35" t="s">
        <v>147</v>
      </c>
      <c r="H35" t="s">
        <v>366</v>
      </c>
      <c r="I35" t="s">
        <v>147</v>
      </c>
      <c r="J35" t="s">
        <v>28</v>
      </c>
      <c r="K35" t="s">
        <v>22</v>
      </c>
      <c r="L35" t="s">
        <v>147</v>
      </c>
      <c r="M35" t="s">
        <v>23</v>
      </c>
      <c r="N35">
        <v>3</v>
      </c>
      <c r="O35" t="str">
        <f t="shared" si="1"/>
        <v>Won By 3 Wickets</v>
      </c>
      <c r="P35" t="s">
        <v>24</v>
      </c>
      <c r="Q35" t="s">
        <v>326</v>
      </c>
    </row>
    <row r="36" spans="1:17" x14ac:dyDescent="0.25">
      <c r="A36">
        <v>392217</v>
      </c>
      <c r="B36" t="s">
        <v>365</v>
      </c>
      <c r="C36" s="1">
        <v>39942</v>
      </c>
      <c r="D36">
        <v>2009</v>
      </c>
      <c r="E36">
        <v>37</v>
      </c>
      <c r="F36" t="s">
        <v>46</v>
      </c>
      <c r="G36" t="s">
        <v>18</v>
      </c>
      <c r="H36" t="s">
        <v>366</v>
      </c>
      <c r="I36" t="s">
        <v>18</v>
      </c>
      <c r="J36" t="s">
        <v>21</v>
      </c>
      <c r="K36" t="s">
        <v>22</v>
      </c>
      <c r="L36" t="s">
        <v>46</v>
      </c>
      <c r="M36" t="s">
        <v>23</v>
      </c>
      <c r="N36">
        <v>7</v>
      </c>
      <c r="O36" t="str">
        <f t="shared" si="1"/>
        <v>Won By 7 Wickets</v>
      </c>
      <c r="P36" t="s">
        <v>24</v>
      </c>
      <c r="Q36" t="s">
        <v>367</v>
      </c>
    </row>
    <row r="37" spans="1:17" x14ac:dyDescent="0.25">
      <c r="A37">
        <v>392218</v>
      </c>
      <c r="B37" t="s">
        <v>362</v>
      </c>
      <c r="C37" s="1">
        <v>39943</v>
      </c>
      <c r="D37">
        <v>2009</v>
      </c>
      <c r="E37">
        <v>38</v>
      </c>
      <c r="F37" t="s">
        <v>27</v>
      </c>
      <c r="G37" t="s">
        <v>44</v>
      </c>
      <c r="H37" t="s">
        <v>363</v>
      </c>
      <c r="I37" t="s">
        <v>44</v>
      </c>
      <c r="J37" t="s">
        <v>21</v>
      </c>
      <c r="K37" t="s">
        <v>22</v>
      </c>
      <c r="L37" t="s">
        <v>44</v>
      </c>
      <c r="M37" t="s">
        <v>34</v>
      </c>
      <c r="N37">
        <v>16</v>
      </c>
      <c r="O37" t="str">
        <f t="shared" si="1"/>
        <v>Won By 16 Runs</v>
      </c>
      <c r="P37" t="s">
        <v>24</v>
      </c>
      <c r="Q37" t="s">
        <v>258</v>
      </c>
    </row>
    <row r="38" spans="1:17" x14ac:dyDescent="0.25">
      <c r="A38">
        <v>392219</v>
      </c>
      <c r="B38" t="s">
        <v>352</v>
      </c>
      <c r="C38" s="1">
        <v>39943</v>
      </c>
      <c r="D38">
        <v>2009</v>
      </c>
      <c r="E38">
        <v>39</v>
      </c>
      <c r="F38" t="s">
        <v>191</v>
      </c>
      <c r="G38" t="s">
        <v>51</v>
      </c>
      <c r="H38" t="s">
        <v>353</v>
      </c>
      <c r="I38" t="s">
        <v>191</v>
      </c>
      <c r="J38" t="s">
        <v>28</v>
      </c>
      <c r="K38" t="s">
        <v>22</v>
      </c>
      <c r="L38" t="s">
        <v>191</v>
      </c>
      <c r="M38" t="s">
        <v>23</v>
      </c>
      <c r="N38">
        <v>7</v>
      </c>
      <c r="O38" t="str">
        <f t="shared" si="1"/>
        <v>Won By 7 Wickets</v>
      </c>
      <c r="P38" t="s">
        <v>24</v>
      </c>
      <c r="Q38" t="s">
        <v>137</v>
      </c>
    </row>
    <row r="39" spans="1:17" x14ac:dyDescent="0.25">
      <c r="A39">
        <v>392220</v>
      </c>
      <c r="B39" t="s">
        <v>365</v>
      </c>
      <c r="C39" s="1">
        <v>39944</v>
      </c>
      <c r="D39">
        <v>2009</v>
      </c>
      <c r="E39">
        <v>40</v>
      </c>
      <c r="F39" t="s">
        <v>292</v>
      </c>
      <c r="G39" t="s">
        <v>18</v>
      </c>
      <c r="H39" t="s">
        <v>366</v>
      </c>
      <c r="I39" t="s">
        <v>292</v>
      </c>
      <c r="J39" t="s">
        <v>21</v>
      </c>
      <c r="K39" t="s">
        <v>22</v>
      </c>
      <c r="L39" t="s">
        <v>292</v>
      </c>
      <c r="M39" t="s">
        <v>34</v>
      </c>
      <c r="N39">
        <v>53</v>
      </c>
      <c r="O39" t="str">
        <f t="shared" si="1"/>
        <v>Won By 53 Runs</v>
      </c>
      <c r="P39" t="s">
        <v>24</v>
      </c>
      <c r="Q39" t="s">
        <v>215</v>
      </c>
    </row>
    <row r="40" spans="1:17" x14ac:dyDescent="0.25">
      <c r="A40">
        <v>392221</v>
      </c>
      <c r="B40" t="s">
        <v>354</v>
      </c>
      <c r="C40" s="1">
        <v>39945</v>
      </c>
      <c r="D40">
        <v>2009</v>
      </c>
      <c r="E40">
        <v>41</v>
      </c>
      <c r="F40" t="s">
        <v>27</v>
      </c>
      <c r="G40" t="s">
        <v>51</v>
      </c>
      <c r="H40" t="s">
        <v>355</v>
      </c>
      <c r="I40" t="s">
        <v>27</v>
      </c>
      <c r="J40" t="s">
        <v>28</v>
      </c>
      <c r="K40" t="s">
        <v>22</v>
      </c>
      <c r="L40" t="s">
        <v>27</v>
      </c>
      <c r="M40" t="s">
        <v>23</v>
      </c>
      <c r="N40">
        <v>6</v>
      </c>
      <c r="O40" t="str">
        <f t="shared" si="1"/>
        <v>Won By 6 Wickets</v>
      </c>
      <c r="P40" t="s">
        <v>24</v>
      </c>
      <c r="Q40" t="s">
        <v>320</v>
      </c>
    </row>
    <row r="41" spans="1:17" x14ac:dyDescent="0.25">
      <c r="A41">
        <v>392222</v>
      </c>
      <c r="B41" t="s">
        <v>354</v>
      </c>
      <c r="C41" s="1">
        <v>39945</v>
      </c>
      <c r="D41">
        <v>2009</v>
      </c>
      <c r="E41">
        <v>42</v>
      </c>
      <c r="F41" t="s">
        <v>147</v>
      </c>
      <c r="G41" t="s">
        <v>44</v>
      </c>
      <c r="H41" t="s">
        <v>355</v>
      </c>
      <c r="I41" t="s">
        <v>147</v>
      </c>
      <c r="J41" t="s">
        <v>21</v>
      </c>
      <c r="K41" t="s">
        <v>22</v>
      </c>
      <c r="L41" t="s">
        <v>44</v>
      </c>
      <c r="M41" t="s">
        <v>23</v>
      </c>
      <c r="N41">
        <v>8</v>
      </c>
      <c r="O41" t="str">
        <f t="shared" si="1"/>
        <v>Won By 8 Wickets</v>
      </c>
      <c r="P41" t="s">
        <v>24</v>
      </c>
      <c r="Q41" t="s">
        <v>186</v>
      </c>
    </row>
    <row r="42" spans="1:17" x14ac:dyDescent="0.25">
      <c r="A42">
        <v>392223</v>
      </c>
      <c r="B42" t="s">
        <v>356</v>
      </c>
      <c r="C42" s="1">
        <v>39946</v>
      </c>
      <c r="D42">
        <v>2009</v>
      </c>
      <c r="E42">
        <v>43</v>
      </c>
      <c r="F42" t="s">
        <v>292</v>
      </c>
      <c r="G42" t="s">
        <v>191</v>
      </c>
      <c r="H42" t="s">
        <v>357</v>
      </c>
      <c r="I42" t="s">
        <v>292</v>
      </c>
      <c r="J42" t="s">
        <v>28</v>
      </c>
      <c r="K42" t="s">
        <v>22</v>
      </c>
      <c r="L42" t="s">
        <v>191</v>
      </c>
      <c r="M42" t="s">
        <v>34</v>
      </c>
      <c r="N42">
        <v>12</v>
      </c>
      <c r="O42" t="str">
        <f t="shared" si="1"/>
        <v>Won By 12 Runs</v>
      </c>
      <c r="P42" t="s">
        <v>24</v>
      </c>
      <c r="Q42" t="s">
        <v>364</v>
      </c>
    </row>
    <row r="43" spans="1:17" x14ac:dyDescent="0.25">
      <c r="A43">
        <v>392224</v>
      </c>
      <c r="B43" t="s">
        <v>356</v>
      </c>
      <c r="C43" s="1">
        <v>39947</v>
      </c>
      <c r="D43">
        <v>2009</v>
      </c>
      <c r="E43">
        <v>44</v>
      </c>
      <c r="F43" t="s">
        <v>27</v>
      </c>
      <c r="G43" t="s">
        <v>46</v>
      </c>
      <c r="H43" t="s">
        <v>357</v>
      </c>
      <c r="I43" t="s">
        <v>46</v>
      </c>
      <c r="J43" t="s">
        <v>21</v>
      </c>
      <c r="K43" t="s">
        <v>22</v>
      </c>
      <c r="L43" t="s">
        <v>27</v>
      </c>
      <c r="M43" t="s">
        <v>23</v>
      </c>
      <c r="N43">
        <v>2</v>
      </c>
      <c r="O43" t="str">
        <f t="shared" si="1"/>
        <v>Won By 2 Wickets</v>
      </c>
      <c r="P43" t="s">
        <v>24</v>
      </c>
      <c r="Q43" t="s">
        <v>320</v>
      </c>
    </row>
    <row r="44" spans="1:17" x14ac:dyDescent="0.25">
      <c r="A44">
        <v>392225</v>
      </c>
      <c r="B44" t="s">
        <v>356</v>
      </c>
      <c r="C44" s="1">
        <v>39947</v>
      </c>
      <c r="D44">
        <v>2009</v>
      </c>
      <c r="E44">
        <v>45</v>
      </c>
      <c r="F44" t="s">
        <v>44</v>
      </c>
      <c r="G44" t="s">
        <v>18</v>
      </c>
      <c r="H44" t="s">
        <v>357</v>
      </c>
      <c r="I44" t="s">
        <v>18</v>
      </c>
      <c r="J44" t="s">
        <v>21</v>
      </c>
      <c r="K44" t="s">
        <v>22</v>
      </c>
      <c r="L44" t="s">
        <v>18</v>
      </c>
      <c r="M44" t="s">
        <v>34</v>
      </c>
      <c r="N44">
        <v>2</v>
      </c>
      <c r="O44" t="str">
        <f t="shared" si="1"/>
        <v>Won By 2 Runs</v>
      </c>
      <c r="P44" t="s">
        <v>24</v>
      </c>
      <c r="Q44" t="s">
        <v>325</v>
      </c>
    </row>
    <row r="45" spans="1:17" x14ac:dyDescent="0.25">
      <c r="A45">
        <v>392226</v>
      </c>
      <c r="B45" t="s">
        <v>360</v>
      </c>
      <c r="C45" s="1">
        <v>39948</v>
      </c>
      <c r="D45">
        <v>2009</v>
      </c>
      <c r="E45">
        <v>46</v>
      </c>
      <c r="F45" t="s">
        <v>191</v>
      </c>
      <c r="G45" t="s">
        <v>147</v>
      </c>
      <c r="H45" t="s">
        <v>361</v>
      </c>
      <c r="I45" t="s">
        <v>147</v>
      </c>
      <c r="J45" t="s">
        <v>28</v>
      </c>
      <c r="K45" t="s">
        <v>22</v>
      </c>
      <c r="L45" t="s">
        <v>147</v>
      </c>
      <c r="M45" t="s">
        <v>23</v>
      </c>
      <c r="N45">
        <v>6</v>
      </c>
      <c r="O45" t="str">
        <f t="shared" si="1"/>
        <v>Won By 6 Wickets</v>
      </c>
      <c r="P45" t="s">
        <v>24</v>
      </c>
      <c r="Q45" t="s">
        <v>299</v>
      </c>
    </row>
    <row r="46" spans="1:17" x14ac:dyDescent="0.25">
      <c r="A46">
        <v>392227</v>
      </c>
      <c r="B46" t="s">
        <v>362</v>
      </c>
      <c r="C46" s="1">
        <v>39949</v>
      </c>
      <c r="D46">
        <v>2009</v>
      </c>
      <c r="E46">
        <v>47</v>
      </c>
      <c r="F46" t="s">
        <v>46</v>
      </c>
      <c r="G46" t="s">
        <v>44</v>
      </c>
      <c r="H46" t="s">
        <v>363</v>
      </c>
      <c r="I46" t="s">
        <v>44</v>
      </c>
      <c r="J46" t="s">
        <v>21</v>
      </c>
      <c r="K46" t="s">
        <v>22</v>
      </c>
      <c r="L46" t="s">
        <v>46</v>
      </c>
      <c r="M46" t="s">
        <v>23</v>
      </c>
      <c r="N46">
        <v>7</v>
      </c>
      <c r="O46" t="str">
        <f t="shared" si="1"/>
        <v>Won By 7 Wickets</v>
      </c>
      <c r="P46" t="s">
        <v>24</v>
      </c>
      <c r="Q46" t="s">
        <v>349</v>
      </c>
    </row>
    <row r="47" spans="1:17" x14ac:dyDescent="0.25">
      <c r="A47">
        <v>392228</v>
      </c>
      <c r="B47" t="s">
        <v>352</v>
      </c>
      <c r="C47" s="1">
        <v>39949</v>
      </c>
      <c r="D47">
        <v>2009</v>
      </c>
      <c r="E47">
        <v>48</v>
      </c>
      <c r="F47" t="s">
        <v>292</v>
      </c>
      <c r="G47" t="s">
        <v>51</v>
      </c>
      <c r="H47" t="s">
        <v>353</v>
      </c>
      <c r="I47" t="s">
        <v>292</v>
      </c>
      <c r="J47" t="s">
        <v>28</v>
      </c>
      <c r="K47" t="s">
        <v>22</v>
      </c>
      <c r="L47" t="s">
        <v>292</v>
      </c>
      <c r="M47" t="s">
        <v>23</v>
      </c>
      <c r="N47">
        <v>6</v>
      </c>
      <c r="O47" t="str">
        <f t="shared" si="1"/>
        <v>Won By 6 Wickets</v>
      </c>
      <c r="P47" t="s">
        <v>24</v>
      </c>
      <c r="Q47" t="s">
        <v>156</v>
      </c>
    </row>
    <row r="48" spans="1:17" x14ac:dyDescent="0.25">
      <c r="A48">
        <v>392229</v>
      </c>
      <c r="B48" t="s">
        <v>352</v>
      </c>
      <c r="C48" s="1">
        <v>39950</v>
      </c>
      <c r="D48">
        <v>2009</v>
      </c>
      <c r="E48">
        <v>49</v>
      </c>
      <c r="F48" t="s">
        <v>292</v>
      </c>
      <c r="G48" t="s">
        <v>147</v>
      </c>
      <c r="H48" t="s">
        <v>353</v>
      </c>
      <c r="I48" t="s">
        <v>292</v>
      </c>
      <c r="J48" t="s">
        <v>28</v>
      </c>
      <c r="K48" t="s">
        <v>22</v>
      </c>
      <c r="L48" t="s">
        <v>147</v>
      </c>
      <c r="M48" t="s">
        <v>34</v>
      </c>
      <c r="N48">
        <v>1</v>
      </c>
      <c r="O48" t="str">
        <f t="shared" si="1"/>
        <v>Won By 1 Runs</v>
      </c>
      <c r="P48" t="s">
        <v>24</v>
      </c>
      <c r="Q48" t="s">
        <v>228</v>
      </c>
    </row>
    <row r="49" spans="1:17" x14ac:dyDescent="0.25">
      <c r="A49">
        <v>392230</v>
      </c>
      <c r="B49" t="s">
        <v>360</v>
      </c>
      <c r="C49" s="1">
        <v>39950</v>
      </c>
      <c r="D49">
        <v>2009</v>
      </c>
      <c r="E49">
        <v>50</v>
      </c>
      <c r="F49" t="s">
        <v>191</v>
      </c>
      <c r="G49" t="s">
        <v>18</v>
      </c>
      <c r="H49" t="s">
        <v>361</v>
      </c>
      <c r="I49" t="s">
        <v>191</v>
      </c>
      <c r="J49" t="s">
        <v>21</v>
      </c>
      <c r="K49" t="s">
        <v>22</v>
      </c>
      <c r="L49" t="s">
        <v>191</v>
      </c>
      <c r="M49" t="s">
        <v>34</v>
      </c>
      <c r="N49">
        <v>14</v>
      </c>
      <c r="O49" t="str">
        <f t="shared" si="1"/>
        <v>Won By 14 Runs</v>
      </c>
      <c r="P49" t="s">
        <v>24</v>
      </c>
      <c r="Q49" t="s">
        <v>130</v>
      </c>
    </row>
    <row r="50" spans="1:17" x14ac:dyDescent="0.25">
      <c r="A50">
        <v>392231</v>
      </c>
      <c r="B50" t="s">
        <v>354</v>
      </c>
      <c r="C50" s="1">
        <v>39951</v>
      </c>
      <c r="D50">
        <v>2009</v>
      </c>
      <c r="E50">
        <v>51</v>
      </c>
      <c r="F50" t="s">
        <v>46</v>
      </c>
      <c r="G50" t="s">
        <v>51</v>
      </c>
      <c r="H50" t="s">
        <v>355</v>
      </c>
      <c r="I50" t="s">
        <v>46</v>
      </c>
      <c r="J50" t="s">
        <v>21</v>
      </c>
      <c r="K50" t="s">
        <v>22</v>
      </c>
      <c r="L50" t="s">
        <v>51</v>
      </c>
      <c r="M50" t="s">
        <v>23</v>
      </c>
      <c r="N50">
        <v>7</v>
      </c>
      <c r="O50" t="str">
        <f t="shared" si="1"/>
        <v>Won By 7 Wickets</v>
      </c>
      <c r="P50" t="s">
        <v>24</v>
      </c>
      <c r="Q50" t="s">
        <v>271</v>
      </c>
    </row>
    <row r="51" spans="1:17" x14ac:dyDescent="0.25">
      <c r="A51">
        <v>392232</v>
      </c>
      <c r="B51" t="s">
        <v>352</v>
      </c>
      <c r="C51" s="1">
        <v>39952</v>
      </c>
      <c r="D51">
        <v>2009</v>
      </c>
      <c r="E51">
        <v>52</v>
      </c>
      <c r="F51" t="s">
        <v>27</v>
      </c>
      <c r="G51" t="s">
        <v>191</v>
      </c>
      <c r="H51" t="s">
        <v>353</v>
      </c>
      <c r="I51" t="s">
        <v>191</v>
      </c>
      <c r="J51" t="s">
        <v>21</v>
      </c>
      <c r="K51" t="s">
        <v>22</v>
      </c>
      <c r="L51" t="s">
        <v>27</v>
      </c>
      <c r="M51" t="s">
        <v>23</v>
      </c>
      <c r="N51">
        <v>7</v>
      </c>
      <c r="O51" t="str">
        <f t="shared" si="1"/>
        <v>Won By 7 Wickets</v>
      </c>
      <c r="P51" t="s">
        <v>24</v>
      </c>
      <c r="Q51" t="s">
        <v>270</v>
      </c>
    </row>
    <row r="52" spans="1:17" x14ac:dyDescent="0.25">
      <c r="A52">
        <v>392233</v>
      </c>
      <c r="B52" t="s">
        <v>356</v>
      </c>
      <c r="C52" s="1">
        <v>39953</v>
      </c>
      <c r="D52">
        <v>2009</v>
      </c>
      <c r="E52">
        <v>53</v>
      </c>
      <c r="F52" t="s">
        <v>51</v>
      </c>
      <c r="G52" t="s">
        <v>18</v>
      </c>
      <c r="H52" t="s">
        <v>357</v>
      </c>
      <c r="I52" t="s">
        <v>51</v>
      </c>
      <c r="J52" t="s">
        <v>28</v>
      </c>
      <c r="K52" t="s">
        <v>22</v>
      </c>
      <c r="L52" t="s">
        <v>51</v>
      </c>
      <c r="M52" t="s">
        <v>23</v>
      </c>
      <c r="N52">
        <v>4</v>
      </c>
      <c r="O52" t="str">
        <f t="shared" si="1"/>
        <v>Won By 4 Wickets</v>
      </c>
      <c r="P52" t="s">
        <v>24</v>
      </c>
      <c r="Q52" t="s">
        <v>359</v>
      </c>
    </row>
    <row r="53" spans="1:17" x14ac:dyDescent="0.25">
      <c r="A53">
        <v>392234</v>
      </c>
      <c r="B53" t="s">
        <v>356</v>
      </c>
      <c r="C53" s="1">
        <v>39953</v>
      </c>
      <c r="D53">
        <v>2009</v>
      </c>
      <c r="E53">
        <v>54</v>
      </c>
      <c r="F53" t="s">
        <v>46</v>
      </c>
      <c r="G53" t="s">
        <v>147</v>
      </c>
      <c r="H53" t="s">
        <v>357</v>
      </c>
      <c r="I53" t="s">
        <v>46</v>
      </c>
      <c r="J53" t="s">
        <v>21</v>
      </c>
      <c r="K53" t="s">
        <v>22</v>
      </c>
      <c r="L53" t="s">
        <v>46</v>
      </c>
      <c r="M53" t="s">
        <v>34</v>
      </c>
      <c r="N53">
        <v>24</v>
      </c>
      <c r="O53" t="str">
        <f t="shared" si="1"/>
        <v>Won By 24 Runs</v>
      </c>
      <c r="P53" t="s">
        <v>24</v>
      </c>
      <c r="Q53" t="s">
        <v>358</v>
      </c>
    </row>
    <row r="54" spans="1:17" x14ac:dyDescent="0.25">
      <c r="A54">
        <v>392235</v>
      </c>
      <c r="B54" t="s">
        <v>354</v>
      </c>
      <c r="C54" s="1">
        <v>39954</v>
      </c>
      <c r="D54">
        <v>2009</v>
      </c>
      <c r="E54">
        <v>55</v>
      </c>
      <c r="F54" t="s">
        <v>191</v>
      </c>
      <c r="G54" t="s">
        <v>44</v>
      </c>
      <c r="H54" t="s">
        <v>355</v>
      </c>
      <c r="I54" t="s">
        <v>191</v>
      </c>
      <c r="J54" t="s">
        <v>28</v>
      </c>
      <c r="K54" t="s">
        <v>22</v>
      </c>
      <c r="L54" t="s">
        <v>191</v>
      </c>
      <c r="M54" t="s">
        <v>23</v>
      </c>
      <c r="N54">
        <v>4</v>
      </c>
      <c r="O54" t="str">
        <f t="shared" si="1"/>
        <v>Won By 4 Wickets</v>
      </c>
      <c r="P54" t="s">
        <v>24</v>
      </c>
      <c r="Q54" t="s">
        <v>263</v>
      </c>
    </row>
    <row r="55" spans="1:17" x14ac:dyDescent="0.25">
      <c r="A55">
        <v>392236</v>
      </c>
      <c r="B55" t="s">
        <v>354</v>
      </c>
      <c r="C55" s="1">
        <v>39954</v>
      </c>
      <c r="D55">
        <v>2009</v>
      </c>
      <c r="E55">
        <v>56</v>
      </c>
      <c r="F55" t="s">
        <v>27</v>
      </c>
      <c r="G55" t="s">
        <v>292</v>
      </c>
      <c r="H55" t="s">
        <v>355</v>
      </c>
      <c r="I55" t="s">
        <v>27</v>
      </c>
      <c r="J55" t="s">
        <v>21</v>
      </c>
      <c r="K55" t="s">
        <v>22</v>
      </c>
      <c r="L55" t="s">
        <v>27</v>
      </c>
      <c r="M55" t="s">
        <v>34</v>
      </c>
      <c r="N55">
        <v>12</v>
      </c>
      <c r="O55" t="str">
        <f t="shared" si="1"/>
        <v>Won By 12 Runs</v>
      </c>
      <c r="P55" t="s">
        <v>24</v>
      </c>
      <c r="Q55" t="s">
        <v>152</v>
      </c>
    </row>
    <row r="56" spans="1:17" x14ac:dyDescent="0.25">
      <c r="A56">
        <v>392239</v>
      </c>
      <c r="B56" t="s">
        <v>352</v>
      </c>
      <c r="C56" s="1">
        <v>39957</v>
      </c>
      <c r="D56">
        <v>2009</v>
      </c>
      <c r="E56" t="s">
        <v>17</v>
      </c>
      <c r="F56" t="s">
        <v>27</v>
      </c>
      <c r="G56" t="s">
        <v>292</v>
      </c>
      <c r="H56" t="s">
        <v>353</v>
      </c>
      <c r="I56" t="s">
        <v>27</v>
      </c>
      <c r="J56" t="s">
        <v>28</v>
      </c>
      <c r="K56" t="s">
        <v>22</v>
      </c>
      <c r="L56" t="s">
        <v>292</v>
      </c>
      <c r="M56" t="s">
        <v>34</v>
      </c>
      <c r="N56">
        <v>6</v>
      </c>
      <c r="O56" t="str">
        <f t="shared" si="1"/>
        <v>Won By 6 Runs</v>
      </c>
      <c r="P56" t="s">
        <v>24</v>
      </c>
      <c r="Q56" t="s">
        <v>334</v>
      </c>
    </row>
    <row r="57" spans="1:17" x14ac:dyDescent="0.25">
      <c r="A57">
        <v>392238</v>
      </c>
      <c r="B57" t="s">
        <v>352</v>
      </c>
      <c r="C57" s="1">
        <v>39956</v>
      </c>
      <c r="D57">
        <v>2009</v>
      </c>
      <c r="E57" t="s">
        <v>335</v>
      </c>
      <c r="F57" t="s">
        <v>27</v>
      </c>
      <c r="G57" t="s">
        <v>46</v>
      </c>
      <c r="H57" t="s">
        <v>353</v>
      </c>
      <c r="I57" t="s">
        <v>27</v>
      </c>
      <c r="J57" t="s">
        <v>28</v>
      </c>
      <c r="K57" t="s">
        <v>22</v>
      </c>
      <c r="L57" t="s">
        <v>27</v>
      </c>
      <c r="M57" t="s">
        <v>23</v>
      </c>
      <c r="N57">
        <v>6</v>
      </c>
      <c r="O57" t="str">
        <f t="shared" si="1"/>
        <v>Won By 6 Wickets</v>
      </c>
      <c r="P57" t="s">
        <v>24</v>
      </c>
      <c r="Q57" t="s">
        <v>152</v>
      </c>
    </row>
    <row r="58" spans="1:17" x14ac:dyDescent="0.25">
      <c r="A58">
        <v>392237</v>
      </c>
      <c r="B58" t="s">
        <v>354</v>
      </c>
      <c r="C58" s="1">
        <v>39955</v>
      </c>
      <c r="D58">
        <v>2009</v>
      </c>
      <c r="E58" t="s">
        <v>335</v>
      </c>
      <c r="F58" t="s">
        <v>191</v>
      </c>
      <c r="G58" t="s">
        <v>292</v>
      </c>
      <c r="H58" t="s">
        <v>355</v>
      </c>
      <c r="I58" t="s">
        <v>292</v>
      </c>
      <c r="J58" t="s">
        <v>28</v>
      </c>
      <c r="K58" t="s">
        <v>22</v>
      </c>
      <c r="L58" t="s">
        <v>292</v>
      </c>
      <c r="M58" t="s">
        <v>23</v>
      </c>
      <c r="N58">
        <v>6</v>
      </c>
      <c r="O58" t="str">
        <f t="shared" si="1"/>
        <v>Won By 6 Wickets</v>
      </c>
      <c r="P58" t="s">
        <v>24</v>
      </c>
      <c r="Q58" t="s">
        <v>279</v>
      </c>
    </row>
  </sheetData>
  <sortState xmlns:xlrd2="http://schemas.microsoft.com/office/spreadsheetml/2017/richdata2" ref="A2:Q58">
    <sortCondition ref="E2:E58"/>
  </sortState>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61"/>
  <sheetViews>
    <sheetView workbookViewId="0">
      <selection activeCell="G20" sqref="G20"/>
    </sheetView>
  </sheetViews>
  <sheetFormatPr defaultRowHeight="15" x14ac:dyDescent="0.25"/>
  <cols>
    <col min="1" max="1" width="7" bestFit="1" customWidth="1"/>
    <col min="2" max="2" width="11.7109375" bestFit="1" customWidth="1"/>
    <col min="3" max="3" width="10.42578125" bestFit="1" customWidth="1"/>
    <col min="4" max="4" width="9.5703125" bestFit="1" customWidth="1"/>
    <col min="5" max="5" width="16.85546875" bestFit="1" customWidth="1"/>
    <col min="6" max="7" width="26.5703125" bestFit="1" customWidth="1"/>
    <col min="8" max="8" width="42.710937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710937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419106</v>
      </c>
      <c r="B2" t="s">
        <v>38</v>
      </c>
      <c r="C2" s="1">
        <v>40249</v>
      </c>
      <c r="D2" t="s">
        <v>332</v>
      </c>
      <c r="E2">
        <v>1</v>
      </c>
      <c r="F2" t="s">
        <v>292</v>
      </c>
      <c r="G2" t="s">
        <v>51</v>
      </c>
      <c r="H2" t="s">
        <v>311</v>
      </c>
      <c r="I2" t="s">
        <v>292</v>
      </c>
      <c r="J2" t="s">
        <v>28</v>
      </c>
      <c r="K2" t="s">
        <v>22</v>
      </c>
      <c r="L2" t="s">
        <v>51</v>
      </c>
      <c r="M2" t="s">
        <v>34</v>
      </c>
      <c r="N2">
        <v>11</v>
      </c>
      <c r="O2" t="str">
        <f t="shared" ref="O2:O33" si="0">CONCATENATE("Won By"," ",N2," ",M2)</f>
        <v>Won By 11 Runs</v>
      </c>
      <c r="P2" t="s">
        <v>24</v>
      </c>
      <c r="Q2" t="s">
        <v>351</v>
      </c>
    </row>
    <row r="3" spans="1:17" x14ac:dyDescent="0.25">
      <c r="A3">
        <v>419107</v>
      </c>
      <c r="B3" t="s">
        <v>38</v>
      </c>
      <c r="C3" s="1">
        <v>40250</v>
      </c>
      <c r="D3" t="s">
        <v>332</v>
      </c>
      <c r="E3">
        <v>2</v>
      </c>
      <c r="F3" t="s">
        <v>44</v>
      </c>
      <c r="G3" t="s">
        <v>18</v>
      </c>
      <c r="H3" t="s">
        <v>247</v>
      </c>
      <c r="I3" t="s">
        <v>44</v>
      </c>
      <c r="J3" t="s">
        <v>21</v>
      </c>
      <c r="K3" t="s">
        <v>22</v>
      </c>
      <c r="L3" t="s">
        <v>44</v>
      </c>
      <c r="M3" t="s">
        <v>34</v>
      </c>
      <c r="N3">
        <v>4</v>
      </c>
      <c r="O3" t="str">
        <f t="shared" si="0"/>
        <v>Won By 4 Runs</v>
      </c>
      <c r="P3" t="s">
        <v>24</v>
      </c>
      <c r="Q3" t="s">
        <v>234</v>
      </c>
    </row>
    <row r="4" spans="1:17" x14ac:dyDescent="0.25">
      <c r="A4">
        <v>419108</v>
      </c>
      <c r="B4" t="s">
        <v>165</v>
      </c>
      <c r="C4" s="1">
        <v>40250</v>
      </c>
      <c r="D4" t="s">
        <v>332</v>
      </c>
      <c r="E4">
        <v>3</v>
      </c>
      <c r="F4" t="s">
        <v>147</v>
      </c>
      <c r="G4" t="s">
        <v>191</v>
      </c>
      <c r="H4" t="s">
        <v>248</v>
      </c>
      <c r="I4" t="s">
        <v>191</v>
      </c>
      <c r="J4" t="s">
        <v>28</v>
      </c>
      <c r="K4" t="s">
        <v>22</v>
      </c>
      <c r="L4" t="s">
        <v>191</v>
      </c>
      <c r="M4" t="s">
        <v>23</v>
      </c>
      <c r="N4">
        <v>5</v>
      </c>
      <c r="O4" t="str">
        <f t="shared" si="0"/>
        <v>Won By 5 Wickets</v>
      </c>
      <c r="P4" t="s">
        <v>24</v>
      </c>
      <c r="Q4" t="s">
        <v>219</v>
      </c>
    </row>
    <row r="5" spans="1:17" x14ac:dyDescent="0.25">
      <c r="A5">
        <v>419109</v>
      </c>
      <c r="B5" t="s">
        <v>30</v>
      </c>
      <c r="C5" s="1">
        <v>40251</v>
      </c>
      <c r="D5" t="s">
        <v>332</v>
      </c>
      <c r="E5">
        <v>4</v>
      </c>
      <c r="F5" t="s">
        <v>51</v>
      </c>
      <c r="G5" t="s">
        <v>27</v>
      </c>
      <c r="H5" t="s">
        <v>174</v>
      </c>
      <c r="I5" t="s">
        <v>51</v>
      </c>
      <c r="J5" t="s">
        <v>28</v>
      </c>
      <c r="K5" t="s">
        <v>22</v>
      </c>
      <c r="L5" t="s">
        <v>51</v>
      </c>
      <c r="M5" t="s">
        <v>23</v>
      </c>
      <c r="N5">
        <v>7</v>
      </c>
      <c r="O5" t="str">
        <f t="shared" si="0"/>
        <v>Won By 7 Wickets</v>
      </c>
      <c r="P5" t="s">
        <v>24</v>
      </c>
      <c r="Q5" t="s">
        <v>323</v>
      </c>
    </row>
    <row r="6" spans="1:17" x14ac:dyDescent="0.25">
      <c r="A6">
        <v>419110</v>
      </c>
      <c r="B6" t="s">
        <v>132</v>
      </c>
      <c r="C6" s="1">
        <v>40251</v>
      </c>
      <c r="D6" t="s">
        <v>332</v>
      </c>
      <c r="E6">
        <v>5</v>
      </c>
      <c r="F6" t="s">
        <v>46</v>
      </c>
      <c r="G6" t="s">
        <v>292</v>
      </c>
      <c r="H6" t="s">
        <v>251</v>
      </c>
      <c r="I6" t="s">
        <v>292</v>
      </c>
      <c r="J6" t="s">
        <v>21</v>
      </c>
      <c r="K6" t="s">
        <v>22</v>
      </c>
      <c r="L6" t="s">
        <v>292</v>
      </c>
      <c r="M6" t="s">
        <v>34</v>
      </c>
      <c r="N6">
        <v>31</v>
      </c>
      <c r="O6" t="str">
        <f t="shared" si="0"/>
        <v>Won By 31 Runs</v>
      </c>
      <c r="P6" t="s">
        <v>24</v>
      </c>
      <c r="Q6" t="s">
        <v>350</v>
      </c>
    </row>
    <row r="7" spans="1:17" x14ac:dyDescent="0.25">
      <c r="A7">
        <v>419111</v>
      </c>
      <c r="B7" t="s">
        <v>16</v>
      </c>
      <c r="C7" s="1">
        <v>40252</v>
      </c>
      <c r="D7" t="s">
        <v>332</v>
      </c>
      <c r="E7">
        <v>6</v>
      </c>
      <c r="F7" t="s">
        <v>18</v>
      </c>
      <c r="G7" t="s">
        <v>191</v>
      </c>
      <c r="H7" t="s">
        <v>255</v>
      </c>
      <c r="I7" t="s">
        <v>191</v>
      </c>
      <c r="J7" t="s">
        <v>28</v>
      </c>
      <c r="K7" t="s">
        <v>22</v>
      </c>
      <c r="L7" t="s">
        <v>191</v>
      </c>
      <c r="M7" t="s">
        <v>23</v>
      </c>
      <c r="N7">
        <v>6</v>
      </c>
      <c r="O7" t="str">
        <f t="shared" si="0"/>
        <v>Won By 6 Wickets</v>
      </c>
      <c r="P7" t="s">
        <v>24</v>
      </c>
      <c r="Q7" t="s">
        <v>263</v>
      </c>
    </row>
    <row r="8" spans="1:17" x14ac:dyDescent="0.25">
      <c r="A8">
        <v>419112</v>
      </c>
      <c r="B8" t="s">
        <v>204</v>
      </c>
      <c r="C8" s="1">
        <v>40253</v>
      </c>
      <c r="D8" t="s">
        <v>332</v>
      </c>
      <c r="E8">
        <v>7</v>
      </c>
      <c r="F8" t="s">
        <v>27</v>
      </c>
      <c r="G8" t="s">
        <v>147</v>
      </c>
      <c r="H8" t="s">
        <v>205</v>
      </c>
      <c r="I8" t="s">
        <v>147</v>
      </c>
      <c r="J8" t="s">
        <v>21</v>
      </c>
      <c r="K8" t="s">
        <v>22</v>
      </c>
      <c r="L8" t="s">
        <v>27</v>
      </c>
      <c r="M8" t="s">
        <v>23</v>
      </c>
      <c r="N8">
        <v>8</v>
      </c>
      <c r="O8" t="str">
        <f t="shared" si="0"/>
        <v>Won By 8 Wickets</v>
      </c>
      <c r="P8" t="s">
        <v>24</v>
      </c>
      <c r="Q8" t="s">
        <v>270</v>
      </c>
    </row>
    <row r="9" spans="1:17" x14ac:dyDescent="0.25">
      <c r="A9">
        <v>419113</v>
      </c>
      <c r="B9" t="s">
        <v>30</v>
      </c>
      <c r="C9" s="1">
        <v>40253</v>
      </c>
      <c r="D9" t="s">
        <v>332</v>
      </c>
      <c r="E9">
        <v>8</v>
      </c>
      <c r="F9" t="s">
        <v>51</v>
      </c>
      <c r="G9" t="s">
        <v>46</v>
      </c>
      <c r="H9" t="s">
        <v>174</v>
      </c>
      <c r="I9" t="s">
        <v>46</v>
      </c>
      <c r="J9" t="s">
        <v>21</v>
      </c>
      <c r="K9" t="s">
        <v>22</v>
      </c>
      <c r="L9" t="s">
        <v>46</v>
      </c>
      <c r="M9" t="s">
        <v>34</v>
      </c>
      <c r="N9">
        <v>55</v>
      </c>
      <c r="O9" t="str">
        <f t="shared" si="0"/>
        <v>Won By 55 Runs</v>
      </c>
      <c r="P9" t="s">
        <v>24</v>
      </c>
      <c r="Q9" t="s">
        <v>172</v>
      </c>
    </row>
    <row r="10" spans="1:17" x14ac:dyDescent="0.25">
      <c r="A10">
        <v>419114</v>
      </c>
      <c r="B10" t="s">
        <v>127</v>
      </c>
      <c r="C10" s="1">
        <v>40254</v>
      </c>
      <c r="D10" t="s">
        <v>332</v>
      </c>
      <c r="E10">
        <v>9</v>
      </c>
      <c r="F10" t="s">
        <v>191</v>
      </c>
      <c r="G10" t="s">
        <v>44</v>
      </c>
      <c r="H10" t="s">
        <v>208</v>
      </c>
      <c r="I10" t="s">
        <v>191</v>
      </c>
      <c r="J10" t="s">
        <v>28</v>
      </c>
      <c r="K10" t="s">
        <v>22</v>
      </c>
      <c r="L10" t="s">
        <v>44</v>
      </c>
      <c r="M10" t="s">
        <v>34</v>
      </c>
      <c r="N10">
        <v>98</v>
      </c>
      <c r="O10" t="str">
        <f t="shared" si="0"/>
        <v>Won By 98 Runs</v>
      </c>
      <c r="P10" t="s">
        <v>24</v>
      </c>
      <c r="Q10" t="s">
        <v>282</v>
      </c>
    </row>
    <row r="11" spans="1:17" x14ac:dyDescent="0.25">
      <c r="A11">
        <v>419115</v>
      </c>
      <c r="B11" t="s">
        <v>204</v>
      </c>
      <c r="C11" s="1">
        <v>40255</v>
      </c>
      <c r="D11" t="s">
        <v>332</v>
      </c>
      <c r="E11">
        <v>10</v>
      </c>
      <c r="F11" t="s">
        <v>27</v>
      </c>
      <c r="G11" t="s">
        <v>18</v>
      </c>
      <c r="H11" t="s">
        <v>205</v>
      </c>
      <c r="I11" t="s">
        <v>27</v>
      </c>
      <c r="J11" t="s">
        <v>28</v>
      </c>
      <c r="K11" t="s">
        <v>22</v>
      </c>
      <c r="L11" t="s">
        <v>27</v>
      </c>
      <c r="M11" t="s">
        <v>23</v>
      </c>
      <c r="N11">
        <v>10</v>
      </c>
      <c r="O11" t="str">
        <f t="shared" si="0"/>
        <v>Won By 10 Wickets</v>
      </c>
      <c r="P11" t="s">
        <v>24</v>
      </c>
      <c r="Q11" t="s">
        <v>270</v>
      </c>
    </row>
    <row r="12" spans="1:17" x14ac:dyDescent="0.25">
      <c r="A12">
        <v>419116</v>
      </c>
      <c r="B12" t="s">
        <v>127</v>
      </c>
      <c r="C12" s="1">
        <v>40256</v>
      </c>
      <c r="D12" t="s">
        <v>332</v>
      </c>
      <c r="E12">
        <v>11</v>
      </c>
      <c r="F12" t="s">
        <v>191</v>
      </c>
      <c r="G12" t="s">
        <v>46</v>
      </c>
      <c r="H12" t="s">
        <v>208</v>
      </c>
      <c r="I12" t="s">
        <v>191</v>
      </c>
      <c r="J12" t="s">
        <v>21</v>
      </c>
      <c r="K12" t="s">
        <v>22</v>
      </c>
      <c r="L12" t="s">
        <v>46</v>
      </c>
      <c r="M12" t="s">
        <v>23</v>
      </c>
      <c r="N12">
        <v>5</v>
      </c>
      <c r="O12" t="str">
        <f t="shared" si="0"/>
        <v>Won By 5 Wickets</v>
      </c>
      <c r="P12" t="s">
        <v>24</v>
      </c>
      <c r="Q12" t="s">
        <v>349</v>
      </c>
    </row>
    <row r="13" spans="1:17" x14ac:dyDescent="0.25">
      <c r="A13">
        <v>419117</v>
      </c>
      <c r="B13" t="s">
        <v>265</v>
      </c>
      <c r="C13" s="1">
        <v>40256</v>
      </c>
      <c r="D13" t="s">
        <v>332</v>
      </c>
      <c r="E13">
        <v>12</v>
      </c>
      <c r="F13" t="s">
        <v>292</v>
      </c>
      <c r="G13" t="s">
        <v>147</v>
      </c>
      <c r="H13" t="s">
        <v>266</v>
      </c>
      <c r="I13" t="s">
        <v>147</v>
      </c>
      <c r="J13" t="s">
        <v>28</v>
      </c>
      <c r="K13" t="s">
        <v>22</v>
      </c>
      <c r="L13" t="s">
        <v>292</v>
      </c>
      <c r="M13" t="s">
        <v>34</v>
      </c>
      <c r="N13">
        <v>6</v>
      </c>
      <c r="O13" t="str">
        <f t="shared" si="0"/>
        <v>Won By 6 Runs</v>
      </c>
      <c r="P13" t="s">
        <v>24</v>
      </c>
      <c r="Q13" t="s">
        <v>337</v>
      </c>
    </row>
    <row r="14" spans="1:17" x14ac:dyDescent="0.25">
      <c r="A14">
        <v>419118</v>
      </c>
      <c r="B14" t="s">
        <v>16</v>
      </c>
      <c r="C14" s="1">
        <v>40257</v>
      </c>
      <c r="D14" t="s">
        <v>332</v>
      </c>
      <c r="E14">
        <v>13</v>
      </c>
      <c r="F14" t="s">
        <v>18</v>
      </c>
      <c r="G14" t="s">
        <v>51</v>
      </c>
      <c r="H14" t="s">
        <v>255</v>
      </c>
      <c r="I14" t="s">
        <v>18</v>
      </c>
      <c r="J14" t="s">
        <v>21</v>
      </c>
      <c r="K14" t="s">
        <v>22</v>
      </c>
      <c r="L14" t="s">
        <v>18</v>
      </c>
      <c r="M14" t="s">
        <v>34</v>
      </c>
      <c r="N14">
        <v>34</v>
      </c>
      <c r="O14" t="str">
        <f t="shared" si="0"/>
        <v>Won By 34 Runs</v>
      </c>
      <c r="P14" t="s">
        <v>24</v>
      </c>
      <c r="Q14" t="s">
        <v>348</v>
      </c>
    </row>
    <row r="15" spans="1:17" x14ac:dyDescent="0.25">
      <c r="A15">
        <v>419119</v>
      </c>
      <c r="B15" t="s">
        <v>38</v>
      </c>
      <c r="C15" s="1">
        <v>40257</v>
      </c>
      <c r="D15" t="s">
        <v>332</v>
      </c>
      <c r="E15">
        <v>14</v>
      </c>
      <c r="F15" t="s">
        <v>44</v>
      </c>
      <c r="G15" t="s">
        <v>27</v>
      </c>
      <c r="H15" t="s">
        <v>247</v>
      </c>
      <c r="I15" t="s">
        <v>44</v>
      </c>
      <c r="J15" t="s">
        <v>21</v>
      </c>
      <c r="K15" t="s">
        <v>22</v>
      </c>
      <c r="L15" t="s">
        <v>27</v>
      </c>
      <c r="M15" t="s">
        <v>23</v>
      </c>
      <c r="N15">
        <v>7</v>
      </c>
      <c r="O15" t="str">
        <f t="shared" si="0"/>
        <v>Won By 7 Wickets</v>
      </c>
      <c r="P15" t="s">
        <v>24</v>
      </c>
      <c r="Q15" t="s">
        <v>270</v>
      </c>
    </row>
    <row r="16" spans="1:17" x14ac:dyDescent="0.25">
      <c r="A16">
        <v>419120</v>
      </c>
      <c r="B16" t="s">
        <v>265</v>
      </c>
      <c r="C16" s="1">
        <v>40258</v>
      </c>
      <c r="D16" t="s">
        <v>332</v>
      </c>
      <c r="E16">
        <v>15</v>
      </c>
      <c r="F16" t="s">
        <v>292</v>
      </c>
      <c r="G16" t="s">
        <v>191</v>
      </c>
      <c r="H16" t="s">
        <v>266</v>
      </c>
      <c r="I16" t="s">
        <v>292</v>
      </c>
      <c r="J16" t="s">
        <v>21</v>
      </c>
      <c r="K16" t="s">
        <v>22</v>
      </c>
      <c r="L16" t="s">
        <v>292</v>
      </c>
      <c r="M16" t="s">
        <v>34</v>
      </c>
      <c r="N16">
        <v>10</v>
      </c>
      <c r="O16" t="str">
        <f t="shared" si="0"/>
        <v>Won By 10 Runs</v>
      </c>
      <c r="P16" t="s">
        <v>24</v>
      </c>
      <c r="Q16" t="s">
        <v>337</v>
      </c>
    </row>
    <row r="17" spans="1:17" x14ac:dyDescent="0.25">
      <c r="A17">
        <v>419121</v>
      </c>
      <c r="B17" t="s">
        <v>132</v>
      </c>
      <c r="C17" s="1">
        <v>40258</v>
      </c>
      <c r="D17" t="s">
        <v>332</v>
      </c>
      <c r="E17">
        <v>16</v>
      </c>
      <c r="F17" t="s">
        <v>46</v>
      </c>
      <c r="G17" t="s">
        <v>147</v>
      </c>
      <c r="H17" t="s">
        <v>251</v>
      </c>
      <c r="I17" t="s">
        <v>46</v>
      </c>
      <c r="J17" t="s">
        <v>28</v>
      </c>
      <c r="K17" t="s">
        <v>134</v>
      </c>
      <c r="L17" t="s">
        <v>147</v>
      </c>
      <c r="M17" t="s">
        <v>10</v>
      </c>
      <c r="N17" t="s">
        <v>24</v>
      </c>
      <c r="O17" t="str">
        <f t="shared" si="0"/>
        <v>Won By NA SuperOver</v>
      </c>
      <c r="P17" t="s">
        <v>24</v>
      </c>
      <c r="Q17" t="s">
        <v>347</v>
      </c>
    </row>
    <row r="18" spans="1:17" x14ac:dyDescent="0.25">
      <c r="A18">
        <v>419122</v>
      </c>
      <c r="B18" t="s">
        <v>38</v>
      </c>
      <c r="C18" s="1">
        <v>40259</v>
      </c>
      <c r="D18" t="s">
        <v>332</v>
      </c>
      <c r="E18">
        <v>17</v>
      </c>
      <c r="F18" t="s">
        <v>44</v>
      </c>
      <c r="G18" t="s">
        <v>51</v>
      </c>
      <c r="H18" t="s">
        <v>247</v>
      </c>
      <c r="I18" t="s">
        <v>51</v>
      </c>
      <c r="J18" t="s">
        <v>21</v>
      </c>
      <c r="K18" t="s">
        <v>22</v>
      </c>
      <c r="L18" t="s">
        <v>44</v>
      </c>
      <c r="M18" t="s">
        <v>23</v>
      </c>
      <c r="N18">
        <v>7</v>
      </c>
      <c r="O18" t="str">
        <f t="shared" si="0"/>
        <v>Won By 7 Wickets</v>
      </c>
      <c r="P18" t="s">
        <v>24</v>
      </c>
      <c r="Q18" t="s">
        <v>282</v>
      </c>
    </row>
    <row r="19" spans="1:17" x14ac:dyDescent="0.25">
      <c r="A19">
        <v>419123</v>
      </c>
      <c r="B19" t="s">
        <v>204</v>
      </c>
      <c r="C19" s="1">
        <v>40260</v>
      </c>
      <c r="D19" t="s">
        <v>332</v>
      </c>
      <c r="E19">
        <v>18</v>
      </c>
      <c r="F19" t="s">
        <v>27</v>
      </c>
      <c r="G19" t="s">
        <v>46</v>
      </c>
      <c r="H19" t="s">
        <v>205</v>
      </c>
      <c r="I19" t="s">
        <v>46</v>
      </c>
      <c r="J19" t="s">
        <v>28</v>
      </c>
      <c r="K19" t="s">
        <v>22</v>
      </c>
      <c r="L19" t="s">
        <v>27</v>
      </c>
      <c r="M19" t="s">
        <v>34</v>
      </c>
      <c r="N19">
        <v>36</v>
      </c>
      <c r="O19" t="str">
        <f t="shared" si="0"/>
        <v>Won By 36 Runs</v>
      </c>
      <c r="P19" t="s">
        <v>24</v>
      </c>
      <c r="Q19" t="s">
        <v>221</v>
      </c>
    </row>
    <row r="20" spans="1:17" x14ac:dyDescent="0.25">
      <c r="A20">
        <v>419124</v>
      </c>
      <c r="B20" t="s">
        <v>165</v>
      </c>
      <c r="C20" s="1">
        <v>40261</v>
      </c>
      <c r="D20" t="s">
        <v>332</v>
      </c>
      <c r="E20">
        <v>19</v>
      </c>
      <c r="F20" t="s">
        <v>147</v>
      </c>
      <c r="G20" t="s">
        <v>18</v>
      </c>
      <c r="H20" t="s">
        <v>248</v>
      </c>
      <c r="I20" t="s">
        <v>147</v>
      </c>
      <c r="J20" t="s">
        <v>28</v>
      </c>
      <c r="K20" t="s">
        <v>22</v>
      </c>
      <c r="L20" t="s">
        <v>18</v>
      </c>
      <c r="M20" t="s">
        <v>34</v>
      </c>
      <c r="N20">
        <v>31</v>
      </c>
      <c r="O20" t="str">
        <f t="shared" si="0"/>
        <v>Won By 31 Runs</v>
      </c>
      <c r="P20" t="s">
        <v>24</v>
      </c>
      <c r="Q20" t="s">
        <v>346</v>
      </c>
    </row>
    <row r="21" spans="1:17" x14ac:dyDescent="0.25">
      <c r="A21">
        <v>419128</v>
      </c>
      <c r="B21" t="s">
        <v>204</v>
      </c>
      <c r="C21" s="1">
        <v>40262</v>
      </c>
      <c r="D21" t="s">
        <v>332</v>
      </c>
      <c r="E21">
        <v>20</v>
      </c>
      <c r="F21" t="s">
        <v>27</v>
      </c>
      <c r="G21" t="s">
        <v>191</v>
      </c>
      <c r="H21" t="s">
        <v>205</v>
      </c>
      <c r="I21" t="s">
        <v>27</v>
      </c>
      <c r="J21" t="s">
        <v>28</v>
      </c>
      <c r="K21" t="s">
        <v>22</v>
      </c>
      <c r="L21" t="s">
        <v>191</v>
      </c>
      <c r="M21" t="s">
        <v>34</v>
      </c>
      <c r="N21">
        <v>17</v>
      </c>
      <c r="O21" t="str">
        <f t="shared" si="0"/>
        <v>Won By 17 Runs</v>
      </c>
      <c r="P21" t="s">
        <v>24</v>
      </c>
      <c r="Q21" t="s">
        <v>227</v>
      </c>
    </row>
    <row r="22" spans="1:17" x14ac:dyDescent="0.25">
      <c r="A22">
        <v>419125</v>
      </c>
      <c r="B22" t="s">
        <v>38</v>
      </c>
      <c r="C22" s="1">
        <v>40262</v>
      </c>
      <c r="D22" t="s">
        <v>332</v>
      </c>
      <c r="E22">
        <v>21</v>
      </c>
      <c r="F22" t="s">
        <v>46</v>
      </c>
      <c r="G22" t="s">
        <v>44</v>
      </c>
      <c r="H22" t="s">
        <v>47</v>
      </c>
      <c r="I22" t="s">
        <v>44</v>
      </c>
      <c r="J22" t="s">
        <v>28</v>
      </c>
      <c r="K22" t="s">
        <v>22</v>
      </c>
      <c r="L22" t="s">
        <v>44</v>
      </c>
      <c r="M22" t="s">
        <v>23</v>
      </c>
      <c r="N22">
        <v>5</v>
      </c>
      <c r="O22" t="str">
        <f t="shared" si="0"/>
        <v>Won By 5 Wickets</v>
      </c>
      <c r="P22" t="s">
        <v>24</v>
      </c>
      <c r="Q22" t="s">
        <v>282</v>
      </c>
    </row>
    <row r="23" spans="1:17" x14ac:dyDescent="0.25">
      <c r="A23">
        <v>419126</v>
      </c>
      <c r="B23" t="s">
        <v>16</v>
      </c>
      <c r="C23" s="1">
        <v>40263</v>
      </c>
      <c r="D23" t="s">
        <v>332</v>
      </c>
      <c r="E23">
        <v>22</v>
      </c>
      <c r="F23" t="s">
        <v>18</v>
      </c>
      <c r="G23" t="s">
        <v>292</v>
      </c>
      <c r="H23" t="s">
        <v>255</v>
      </c>
      <c r="I23" t="s">
        <v>292</v>
      </c>
      <c r="J23" t="s">
        <v>21</v>
      </c>
      <c r="K23" t="s">
        <v>22</v>
      </c>
      <c r="L23" t="s">
        <v>18</v>
      </c>
      <c r="M23" t="s">
        <v>23</v>
      </c>
      <c r="N23">
        <v>8</v>
      </c>
      <c r="O23" t="str">
        <f t="shared" si="0"/>
        <v>Won By 8 Wickets</v>
      </c>
      <c r="P23" t="s">
        <v>24</v>
      </c>
      <c r="Q23" t="s">
        <v>234</v>
      </c>
    </row>
    <row r="24" spans="1:17" x14ac:dyDescent="0.25">
      <c r="A24">
        <v>419127</v>
      </c>
      <c r="B24" t="s">
        <v>165</v>
      </c>
      <c r="C24" s="1">
        <v>40264</v>
      </c>
      <c r="D24" t="s">
        <v>332</v>
      </c>
      <c r="E24">
        <v>23</v>
      </c>
      <c r="F24" t="s">
        <v>147</v>
      </c>
      <c r="G24" t="s">
        <v>51</v>
      </c>
      <c r="H24" t="s">
        <v>248</v>
      </c>
      <c r="I24" t="s">
        <v>51</v>
      </c>
      <c r="J24" t="s">
        <v>21</v>
      </c>
      <c r="K24" t="s">
        <v>22</v>
      </c>
      <c r="L24" t="s">
        <v>51</v>
      </c>
      <c r="M24" t="s">
        <v>34</v>
      </c>
      <c r="N24">
        <v>39</v>
      </c>
      <c r="O24" t="str">
        <f t="shared" si="0"/>
        <v>Won By 39 Runs</v>
      </c>
      <c r="P24" t="s">
        <v>24</v>
      </c>
      <c r="Q24" t="s">
        <v>323</v>
      </c>
    </row>
    <row r="25" spans="1:17" x14ac:dyDescent="0.25">
      <c r="A25">
        <v>419129</v>
      </c>
      <c r="B25" t="s">
        <v>16</v>
      </c>
      <c r="C25" s="1">
        <v>40265</v>
      </c>
      <c r="D25" t="s">
        <v>332</v>
      </c>
      <c r="E25">
        <v>24</v>
      </c>
      <c r="F25" t="s">
        <v>18</v>
      </c>
      <c r="G25" t="s">
        <v>46</v>
      </c>
      <c r="H25" t="s">
        <v>255</v>
      </c>
      <c r="I25" t="s">
        <v>18</v>
      </c>
      <c r="J25" t="s">
        <v>21</v>
      </c>
      <c r="K25" t="s">
        <v>22</v>
      </c>
      <c r="L25" t="s">
        <v>18</v>
      </c>
      <c r="M25" t="s">
        <v>34</v>
      </c>
      <c r="N25">
        <v>17</v>
      </c>
      <c r="O25" t="str">
        <f t="shared" si="0"/>
        <v>Won By 17 Runs</v>
      </c>
      <c r="P25" t="s">
        <v>24</v>
      </c>
      <c r="Q25" t="s">
        <v>345</v>
      </c>
    </row>
    <row r="26" spans="1:17" x14ac:dyDescent="0.25">
      <c r="A26">
        <v>419130</v>
      </c>
      <c r="B26" t="s">
        <v>38</v>
      </c>
      <c r="C26" s="1">
        <v>40265</v>
      </c>
      <c r="D26" t="s">
        <v>332</v>
      </c>
      <c r="E26">
        <v>25</v>
      </c>
      <c r="F26" t="s">
        <v>292</v>
      </c>
      <c r="G26" t="s">
        <v>44</v>
      </c>
      <c r="H26" t="s">
        <v>311</v>
      </c>
      <c r="I26" t="s">
        <v>292</v>
      </c>
      <c r="J26" t="s">
        <v>28</v>
      </c>
      <c r="K26" t="s">
        <v>22</v>
      </c>
      <c r="L26" t="s">
        <v>44</v>
      </c>
      <c r="M26" t="s">
        <v>34</v>
      </c>
      <c r="N26">
        <v>41</v>
      </c>
      <c r="O26" t="str">
        <f t="shared" si="0"/>
        <v>Won By 41 Runs</v>
      </c>
      <c r="P26" t="s">
        <v>24</v>
      </c>
      <c r="Q26" t="s">
        <v>186</v>
      </c>
    </row>
    <row r="27" spans="1:17" x14ac:dyDescent="0.25">
      <c r="A27">
        <v>419131</v>
      </c>
      <c r="B27" t="s">
        <v>127</v>
      </c>
      <c r="C27" s="1">
        <v>40266</v>
      </c>
      <c r="D27" t="s">
        <v>332</v>
      </c>
      <c r="E27">
        <v>26</v>
      </c>
      <c r="F27" t="s">
        <v>191</v>
      </c>
      <c r="G27" t="s">
        <v>51</v>
      </c>
      <c r="H27" t="s">
        <v>208</v>
      </c>
      <c r="I27" t="s">
        <v>191</v>
      </c>
      <c r="J27" t="s">
        <v>21</v>
      </c>
      <c r="K27" t="s">
        <v>22</v>
      </c>
      <c r="L27" t="s">
        <v>191</v>
      </c>
      <c r="M27" t="s">
        <v>34</v>
      </c>
      <c r="N27">
        <v>40</v>
      </c>
      <c r="O27" t="str">
        <f t="shared" si="0"/>
        <v>Won By 40 Runs</v>
      </c>
      <c r="P27" t="s">
        <v>24</v>
      </c>
      <c r="Q27" t="s">
        <v>70</v>
      </c>
    </row>
    <row r="28" spans="1:17" x14ac:dyDescent="0.25">
      <c r="A28">
        <v>419132</v>
      </c>
      <c r="B28" t="s">
        <v>38</v>
      </c>
      <c r="C28" s="1">
        <v>40267</v>
      </c>
      <c r="D28" t="s">
        <v>332</v>
      </c>
      <c r="E28">
        <v>27</v>
      </c>
      <c r="F28" t="s">
        <v>44</v>
      </c>
      <c r="G28" t="s">
        <v>147</v>
      </c>
      <c r="H28" t="s">
        <v>247</v>
      </c>
      <c r="I28" t="s">
        <v>44</v>
      </c>
      <c r="J28" t="s">
        <v>28</v>
      </c>
      <c r="K28" t="s">
        <v>22</v>
      </c>
      <c r="L28" t="s">
        <v>44</v>
      </c>
      <c r="M28" t="s">
        <v>23</v>
      </c>
      <c r="N28">
        <v>4</v>
      </c>
      <c r="O28" t="str">
        <f t="shared" si="0"/>
        <v>Won By 4 Wickets</v>
      </c>
      <c r="P28" t="s">
        <v>24</v>
      </c>
      <c r="Q28" t="s">
        <v>181</v>
      </c>
    </row>
    <row r="29" spans="1:17" x14ac:dyDescent="0.25">
      <c r="A29">
        <v>419133</v>
      </c>
      <c r="B29" t="s">
        <v>132</v>
      </c>
      <c r="C29" s="1">
        <v>40268</v>
      </c>
      <c r="D29" t="s">
        <v>332</v>
      </c>
      <c r="E29">
        <v>28</v>
      </c>
      <c r="F29" t="s">
        <v>46</v>
      </c>
      <c r="G29" t="s">
        <v>27</v>
      </c>
      <c r="H29" t="s">
        <v>251</v>
      </c>
      <c r="I29" t="s">
        <v>27</v>
      </c>
      <c r="J29" t="s">
        <v>21</v>
      </c>
      <c r="K29" t="s">
        <v>22</v>
      </c>
      <c r="L29" t="s">
        <v>46</v>
      </c>
      <c r="M29" t="s">
        <v>23</v>
      </c>
      <c r="N29">
        <v>5</v>
      </c>
      <c r="O29" t="str">
        <f t="shared" si="0"/>
        <v>Won By 5 Wickets</v>
      </c>
      <c r="P29" t="s">
        <v>24</v>
      </c>
      <c r="Q29" t="s">
        <v>269</v>
      </c>
    </row>
    <row r="30" spans="1:17" x14ac:dyDescent="0.25">
      <c r="A30">
        <v>419134</v>
      </c>
      <c r="B30" t="s">
        <v>127</v>
      </c>
      <c r="C30" s="1">
        <v>40268</v>
      </c>
      <c r="D30" t="s">
        <v>332</v>
      </c>
      <c r="E30">
        <v>29</v>
      </c>
      <c r="F30" t="s">
        <v>191</v>
      </c>
      <c r="G30" t="s">
        <v>18</v>
      </c>
      <c r="H30" t="s">
        <v>208</v>
      </c>
      <c r="I30" t="s">
        <v>191</v>
      </c>
      <c r="J30" t="s">
        <v>21</v>
      </c>
      <c r="K30" t="s">
        <v>22</v>
      </c>
      <c r="L30" t="s">
        <v>191</v>
      </c>
      <c r="M30" t="s">
        <v>34</v>
      </c>
      <c r="N30">
        <v>67</v>
      </c>
      <c r="O30" t="str">
        <f t="shared" si="0"/>
        <v>Won By 67 Runs</v>
      </c>
      <c r="P30" t="s">
        <v>24</v>
      </c>
      <c r="Q30" t="s">
        <v>89</v>
      </c>
    </row>
    <row r="31" spans="1:17" x14ac:dyDescent="0.25">
      <c r="A31">
        <v>419135</v>
      </c>
      <c r="B31" t="s">
        <v>30</v>
      </c>
      <c r="C31" s="1">
        <v>40269</v>
      </c>
      <c r="D31" t="s">
        <v>332</v>
      </c>
      <c r="E31">
        <v>30</v>
      </c>
      <c r="F31" t="s">
        <v>51</v>
      </c>
      <c r="G31" t="s">
        <v>292</v>
      </c>
      <c r="H31" t="s">
        <v>174</v>
      </c>
      <c r="I31" t="s">
        <v>51</v>
      </c>
      <c r="J31" t="s">
        <v>21</v>
      </c>
      <c r="K31" t="s">
        <v>22</v>
      </c>
      <c r="L31" t="s">
        <v>51</v>
      </c>
      <c r="M31" t="s">
        <v>34</v>
      </c>
      <c r="N31">
        <v>24</v>
      </c>
      <c r="O31" t="str">
        <f t="shared" si="0"/>
        <v>Won By 24 Runs</v>
      </c>
      <c r="P31" t="s">
        <v>24</v>
      </c>
      <c r="Q31" t="s">
        <v>300</v>
      </c>
    </row>
    <row r="32" spans="1:17" x14ac:dyDescent="0.25">
      <c r="A32">
        <v>419136</v>
      </c>
      <c r="B32" t="s">
        <v>165</v>
      </c>
      <c r="C32" s="1">
        <v>40270</v>
      </c>
      <c r="D32" t="s">
        <v>332</v>
      </c>
      <c r="E32">
        <v>31</v>
      </c>
      <c r="F32" t="s">
        <v>147</v>
      </c>
      <c r="G32" t="s">
        <v>27</v>
      </c>
      <c r="H32" t="s">
        <v>248</v>
      </c>
      <c r="I32" t="s">
        <v>147</v>
      </c>
      <c r="J32" t="s">
        <v>21</v>
      </c>
      <c r="K32" t="s">
        <v>22</v>
      </c>
      <c r="L32" t="s">
        <v>27</v>
      </c>
      <c r="M32" t="s">
        <v>23</v>
      </c>
      <c r="N32">
        <v>6</v>
      </c>
      <c r="O32" t="str">
        <f t="shared" si="0"/>
        <v>Won By 6 Wickets</v>
      </c>
      <c r="P32" t="s">
        <v>24</v>
      </c>
      <c r="Q32" t="s">
        <v>302</v>
      </c>
    </row>
    <row r="33" spans="1:17" x14ac:dyDescent="0.25">
      <c r="A33">
        <v>419137</v>
      </c>
      <c r="B33" t="s">
        <v>132</v>
      </c>
      <c r="C33" s="1">
        <v>40271</v>
      </c>
      <c r="D33" t="s">
        <v>332</v>
      </c>
      <c r="E33">
        <v>32</v>
      </c>
      <c r="F33" t="s">
        <v>46</v>
      </c>
      <c r="G33" t="s">
        <v>18</v>
      </c>
      <c r="H33" t="s">
        <v>251</v>
      </c>
      <c r="I33" t="s">
        <v>46</v>
      </c>
      <c r="J33" t="s">
        <v>21</v>
      </c>
      <c r="K33" t="s">
        <v>22</v>
      </c>
      <c r="L33" t="s">
        <v>46</v>
      </c>
      <c r="M33" t="s">
        <v>34</v>
      </c>
      <c r="N33">
        <v>23</v>
      </c>
      <c r="O33" t="str">
        <f t="shared" si="0"/>
        <v>Won By 23 Runs</v>
      </c>
      <c r="P33" t="s">
        <v>24</v>
      </c>
      <c r="Q33" t="s">
        <v>269</v>
      </c>
    </row>
    <row r="34" spans="1:17" x14ac:dyDescent="0.25">
      <c r="A34">
        <v>419138</v>
      </c>
      <c r="B34" t="s">
        <v>38</v>
      </c>
      <c r="C34" s="1">
        <v>40271</v>
      </c>
      <c r="D34" t="s">
        <v>332</v>
      </c>
      <c r="E34">
        <v>33</v>
      </c>
      <c r="F34" t="s">
        <v>44</v>
      </c>
      <c r="G34" t="s">
        <v>292</v>
      </c>
      <c r="H34" t="s">
        <v>247</v>
      </c>
      <c r="I34" t="s">
        <v>44</v>
      </c>
      <c r="J34" t="s">
        <v>21</v>
      </c>
      <c r="K34" t="s">
        <v>22</v>
      </c>
      <c r="L34" t="s">
        <v>44</v>
      </c>
      <c r="M34" t="s">
        <v>34</v>
      </c>
      <c r="N34">
        <v>63</v>
      </c>
      <c r="O34" t="str">
        <f t="shared" ref="O34:O61" si="1">CONCATENATE("Won By"," ",N34," ",M34)</f>
        <v>Won By 63 Runs</v>
      </c>
      <c r="P34" t="s">
        <v>24</v>
      </c>
      <c r="Q34" t="s">
        <v>157</v>
      </c>
    </row>
    <row r="35" spans="1:17" x14ac:dyDescent="0.25">
      <c r="A35">
        <v>419139</v>
      </c>
      <c r="B35" t="s">
        <v>30</v>
      </c>
      <c r="C35" s="1">
        <v>40272</v>
      </c>
      <c r="D35" t="s">
        <v>332</v>
      </c>
      <c r="E35">
        <v>34</v>
      </c>
      <c r="F35" t="s">
        <v>51</v>
      </c>
      <c r="G35" t="s">
        <v>147</v>
      </c>
      <c r="H35" t="s">
        <v>174</v>
      </c>
      <c r="I35" t="s">
        <v>51</v>
      </c>
      <c r="J35" t="s">
        <v>21</v>
      </c>
      <c r="K35" t="s">
        <v>22</v>
      </c>
      <c r="L35" t="s">
        <v>147</v>
      </c>
      <c r="M35" t="s">
        <v>23</v>
      </c>
      <c r="N35">
        <v>8</v>
      </c>
      <c r="O35" t="str">
        <f t="shared" si="1"/>
        <v>Won By 8 Wickets</v>
      </c>
      <c r="P35" t="s">
        <v>24</v>
      </c>
      <c r="Q35" t="s">
        <v>326</v>
      </c>
    </row>
    <row r="36" spans="1:17" x14ac:dyDescent="0.25">
      <c r="A36">
        <v>419140</v>
      </c>
      <c r="B36" t="s">
        <v>127</v>
      </c>
      <c r="C36" s="1">
        <v>40272</v>
      </c>
      <c r="D36" t="s">
        <v>332</v>
      </c>
      <c r="E36">
        <v>35</v>
      </c>
      <c r="F36" t="s">
        <v>191</v>
      </c>
      <c r="G36" t="s">
        <v>27</v>
      </c>
      <c r="H36" t="s">
        <v>208</v>
      </c>
      <c r="I36" t="s">
        <v>191</v>
      </c>
      <c r="J36" t="s">
        <v>21</v>
      </c>
      <c r="K36" t="s">
        <v>22</v>
      </c>
      <c r="L36" t="s">
        <v>191</v>
      </c>
      <c r="M36" t="s">
        <v>34</v>
      </c>
      <c r="N36">
        <v>37</v>
      </c>
      <c r="O36" t="str">
        <f t="shared" si="1"/>
        <v>Won By 37 Runs</v>
      </c>
      <c r="P36" t="s">
        <v>24</v>
      </c>
      <c r="Q36" t="s">
        <v>344</v>
      </c>
    </row>
    <row r="37" spans="1:17" x14ac:dyDescent="0.25">
      <c r="A37">
        <v>419141</v>
      </c>
      <c r="B37" t="s">
        <v>339</v>
      </c>
      <c r="C37" s="1">
        <v>40273</v>
      </c>
      <c r="D37" t="s">
        <v>332</v>
      </c>
      <c r="E37">
        <v>36</v>
      </c>
      <c r="F37" t="s">
        <v>292</v>
      </c>
      <c r="G37" t="s">
        <v>18</v>
      </c>
      <c r="H37" t="s">
        <v>340</v>
      </c>
      <c r="I37" t="s">
        <v>18</v>
      </c>
      <c r="J37" t="s">
        <v>21</v>
      </c>
      <c r="K37" t="s">
        <v>22</v>
      </c>
      <c r="L37" t="s">
        <v>18</v>
      </c>
      <c r="M37" t="s">
        <v>34</v>
      </c>
      <c r="N37">
        <v>2</v>
      </c>
      <c r="O37" t="str">
        <f t="shared" si="1"/>
        <v>Won By 2 Runs</v>
      </c>
      <c r="P37" t="s">
        <v>24</v>
      </c>
      <c r="Q37" t="s">
        <v>325</v>
      </c>
    </row>
    <row r="38" spans="1:17" x14ac:dyDescent="0.25">
      <c r="A38">
        <v>419142</v>
      </c>
      <c r="B38" t="s">
        <v>132</v>
      </c>
      <c r="C38" s="1">
        <v>40274</v>
      </c>
      <c r="D38" t="s">
        <v>332</v>
      </c>
      <c r="E38">
        <v>37</v>
      </c>
      <c r="F38" t="s">
        <v>46</v>
      </c>
      <c r="G38" t="s">
        <v>44</v>
      </c>
      <c r="H38" t="s">
        <v>251</v>
      </c>
      <c r="I38" t="s">
        <v>46</v>
      </c>
      <c r="J38" t="s">
        <v>21</v>
      </c>
      <c r="K38" t="s">
        <v>22</v>
      </c>
      <c r="L38" t="s">
        <v>46</v>
      </c>
      <c r="M38" t="s">
        <v>34</v>
      </c>
      <c r="N38">
        <v>24</v>
      </c>
      <c r="O38" t="str">
        <f t="shared" si="1"/>
        <v>Won By 24 Runs</v>
      </c>
      <c r="P38" t="s">
        <v>24</v>
      </c>
      <c r="Q38" t="s">
        <v>224</v>
      </c>
    </row>
    <row r="39" spans="1:17" x14ac:dyDescent="0.25">
      <c r="A39">
        <v>419143</v>
      </c>
      <c r="B39" t="s">
        <v>175</v>
      </c>
      <c r="C39" s="1">
        <v>40275</v>
      </c>
      <c r="D39" t="s">
        <v>332</v>
      </c>
      <c r="E39">
        <v>38</v>
      </c>
      <c r="F39" t="s">
        <v>18</v>
      </c>
      <c r="G39" t="s">
        <v>147</v>
      </c>
      <c r="H39" t="s">
        <v>176</v>
      </c>
      <c r="I39" t="s">
        <v>147</v>
      </c>
      <c r="J39" t="s">
        <v>21</v>
      </c>
      <c r="K39" t="s">
        <v>22</v>
      </c>
      <c r="L39" t="s">
        <v>18</v>
      </c>
      <c r="M39" t="s">
        <v>23</v>
      </c>
      <c r="N39">
        <v>9</v>
      </c>
      <c r="O39" t="str">
        <f t="shared" si="1"/>
        <v>Won By 9 Wickets</v>
      </c>
      <c r="P39" t="s">
        <v>24</v>
      </c>
      <c r="Q39" t="s">
        <v>343</v>
      </c>
    </row>
    <row r="40" spans="1:17" x14ac:dyDescent="0.25">
      <c r="A40">
        <v>419144</v>
      </c>
      <c r="B40" t="s">
        <v>30</v>
      </c>
      <c r="C40" s="1">
        <v>40275</v>
      </c>
      <c r="D40" t="s">
        <v>332</v>
      </c>
      <c r="E40">
        <v>39</v>
      </c>
      <c r="F40" t="s">
        <v>51</v>
      </c>
      <c r="G40" t="s">
        <v>191</v>
      </c>
      <c r="H40" t="s">
        <v>174</v>
      </c>
      <c r="I40" t="s">
        <v>51</v>
      </c>
      <c r="J40" t="s">
        <v>21</v>
      </c>
      <c r="K40" t="s">
        <v>22</v>
      </c>
      <c r="L40" t="s">
        <v>51</v>
      </c>
      <c r="M40" t="s">
        <v>34</v>
      </c>
      <c r="N40">
        <v>14</v>
      </c>
      <c r="O40" t="str">
        <f t="shared" si="1"/>
        <v>Won By 14 Runs</v>
      </c>
      <c r="P40" t="s">
        <v>24</v>
      </c>
      <c r="Q40" t="s">
        <v>300</v>
      </c>
    </row>
    <row r="41" spans="1:17" x14ac:dyDescent="0.25">
      <c r="A41">
        <v>419145</v>
      </c>
      <c r="B41" t="s">
        <v>204</v>
      </c>
      <c r="C41" s="1">
        <v>40276</v>
      </c>
      <c r="D41" t="s">
        <v>332</v>
      </c>
      <c r="E41">
        <v>40</v>
      </c>
      <c r="F41" t="s">
        <v>27</v>
      </c>
      <c r="G41" t="s">
        <v>292</v>
      </c>
      <c r="H41" t="s">
        <v>205</v>
      </c>
      <c r="I41" t="s">
        <v>292</v>
      </c>
      <c r="J41" t="s">
        <v>28</v>
      </c>
      <c r="K41" t="s">
        <v>22</v>
      </c>
      <c r="L41" t="s">
        <v>292</v>
      </c>
      <c r="M41" t="s">
        <v>23</v>
      </c>
      <c r="N41">
        <v>7</v>
      </c>
      <c r="O41" t="str">
        <f t="shared" si="1"/>
        <v>Won By 7 Wickets</v>
      </c>
      <c r="P41" t="s">
        <v>24</v>
      </c>
      <c r="Q41" t="s">
        <v>342</v>
      </c>
    </row>
    <row r="42" spans="1:17" x14ac:dyDescent="0.25">
      <c r="A42">
        <v>419146</v>
      </c>
      <c r="B42" t="s">
        <v>165</v>
      </c>
      <c r="C42" s="1">
        <v>40277</v>
      </c>
      <c r="D42" t="s">
        <v>332</v>
      </c>
      <c r="E42">
        <v>41</v>
      </c>
      <c r="F42" t="s">
        <v>147</v>
      </c>
      <c r="G42" t="s">
        <v>44</v>
      </c>
      <c r="H42" t="s">
        <v>248</v>
      </c>
      <c r="I42" t="s">
        <v>44</v>
      </c>
      <c r="J42" t="s">
        <v>21</v>
      </c>
      <c r="K42" t="s">
        <v>22</v>
      </c>
      <c r="L42" t="s">
        <v>147</v>
      </c>
      <c r="M42" t="s">
        <v>23</v>
      </c>
      <c r="N42">
        <v>6</v>
      </c>
      <c r="O42" t="str">
        <f t="shared" si="1"/>
        <v>Won By 6 Wickets</v>
      </c>
      <c r="P42" t="s">
        <v>24</v>
      </c>
      <c r="Q42" t="s">
        <v>297</v>
      </c>
    </row>
    <row r="43" spans="1:17" x14ac:dyDescent="0.25">
      <c r="A43">
        <v>419147</v>
      </c>
      <c r="B43" t="s">
        <v>339</v>
      </c>
      <c r="C43" s="1">
        <v>40278</v>
      </c>
      <c r="D43" t="s">
        <v>332</v>
      </c>
      <c r="E43">
        <v>42</v>
      </c>
      <c r="F43" t="s">
        <v>292</v>
      </c>
      <c r="G43" t="s">
        <v>46</v>
      </c>
      <c r="H43" t="s">
        <v>340</v>
      </c>
      <c r="I43" t="s">
        <v>46</v>
      </c>
      <c r="J43" t="s">
        <v>21</v>
      </c>
      <c r="K43" t="s">
        <v>22</v>
      </c>
      <c r="L43" t="s">
        <v>292</v>
      </c>
      <c r="M43" t="s">
        <v>23</v>
      </c>
      <c r="N43">
        <v>6</v>
      </c>
      <c r="O43" t="str">
        <f t="shared" si="1"/>
        <v>Won By 6 Wickets</v>
      </c>
      <c r="P43" t="s">
        <v>24</v>
      </c>
      <c r="Q43" t="s">
        <v>341</v>
      </c>
    </row>
    <row r="44" spans="1:17" x14ac:dyDescent="0.25">
      <c r="A44">
        <v>419148</v>
      </c>
      <c r="B44" t="s">
        <v>204</v>
      </c>
      <c r="C44" s="1">
        <v>40278</v>
      </c>
      <c r="D44" t="s">
        <v>332</v>
      </c>
      <c r="E44">
        <v>43</v>
      </c>
      <c r="F44" t="s">
        <v>27</v>
      </c>
      <c r="G44" t="s">
        <v>51</v>
      </c>
      <c r="H44" t="s">
        <v>205</v>
      </c>
      <c r="I44" t="s">
        <v>27</v>
      </c>
      <c r="J44" t="s">
        <v>28</v>
      </c>
      <c r="K44" t="s">
        <v>22</v>
      </c>
      <c r="L44" t="s">
        <v>27</v>
      </c>
      <c r="M44" t="s">
        <v>23</v>
      </c>
      <c r="N44">
        <v>7</v>
      </c>
      <c r="O44" t="str">
        <f t="shared" si="1"/>
        <v>Won By 7 Wickets</v>
      </c>
      <c r="P44" t="s">
        <v>24</v>
      </c>
      <c r="Q44" t="s">
        <v>286</v>
      </c>
    </row>
    <row r="45" spans="1:17" x14ac:dyDescent="0.25">
      <c r="A45">
        <v>419149</v>
      </c>
      <c r="B45" t="s">
        <v>127</v>
      </c>
      <c r="C45" s="1">
        <v>40279</v>
      </c>
      <c r="D45" t="s">
        <v>332</v>
      </c>
      <c r="E45">
        <v>44</v>
      </c>
      <c r="F45" t="s">
        <v>191</v>
      </c>
      <c r="G45" t="s">
        <v>147</v>
      </c>
      <c r="H45" t="s">
        <v>208</v>
      </c>
      <c r="I45" t="s">
        <v>191</v>
      </c>
      <c r="J45" t="s">
        <v>21</v>
      </c>
      <c r="K45" t="s">
        <v>22</v>
      </c>
      <c r="L45" t="s">
        <v>147</v>
      </c>
      <c r="M45" t="s">
        <v>23</v>
      </c>
      <c r="N45">
        <v>7</v>
      </c>
      <c r="O45" t="str">
        <f t="shared" si="1"/>
        <v>Won By 7 Wickets</v>
      </c>
      <c r="P45" t="s">
        <v>24</v>
      </c>
      <c r="Q45" t="s">
        <v>252</v>
      </c>
    </row>
    <row r="46" spans="1:17" x14ac:dyDescent="0.25">
      <c r="A46">
        <v>419150</v>
      </c>
      <c r="B46" t="s">
        <v>175</v>
      </c>
      <c r="C46" s="1">
        <v>40279</v>
      </c>
      <c r="D46" t="s">
        <v>332</v>
      </c>
      <c r="E46">
        <v>45</v>
      </c>
      <c r="F46" t="s">
        <v>18</v>
      </c>
      <c r="G46" t="s">
        <v>44</v>
      </c>
      <c r="H46" t="s">
        <v>176</v>
      </c>
      <c r="I46" t="s">
        <v>18</v>
      </c>
      <c r="J46" t="s">
        <v>28</v>
      </c>
      <c r="K46" t="s">
        <v>22</v>
      </c>
      <c r="L46" t="s">
        <v>44</v>
      </c>
      <c r="M46" t="s">
        <v>34</v>
      </c>
      <c r="N46">
        <v>37</v>
      </c>
      <c r="O46" t="str">
        <f t="shared" si="1"/>
        <v>Won By 37 Runs</v>
      </c>
      <c r="P46" t="s">
        <v>24</v>
      </c>
      <c r="Q46" t="s">
        <v>282</v>
      </c>
    </row>
    <row r="47" spans="1:17" x14ac:dyDescent="0.25">
      <c r="A47">
        <v>419151</v>
      </c>
      <c r="B47" t="s">
        <v>339</v>
      </c>
      <c r="C47" s="1">
        <v>40280</v>
      </c>
      <c r="D47" t="s">
        <v>332</v>
      </c>
      <c r="E47">
        <v>46</v>
      </c>
      <c r="F47" t="s">
        <v>292</v>
      </c>
      <c r="G47" t="s">
        <v>27</v>
      </c>
      <c r="H47" t="s">
        <v>340</v>
      </c>
      <c r="I47" t="s">
        <v>27</v>
      </c>
      <c r="J47" t="s">
        <v>28</v>
      </c>
      <c r="K47" t="s">
        <v>22</v>
      </c>
      <c r="L47" t="s">
        <v>292</v>
      </c>
      <c r="M47" t="s">
        <v>34</v>
      </c>
      <c r="N47">
        <v>13</v>
      </c>
      <c r="O47" t="str">
        <f t="shared" si="1"/>
        <v>Won By 13 Runs</v>
      </c>
      <c r="P47" t="s">
        <v>24</v>
      </c>
      <c r="Q47" t="s">
        <v>285</v>
      </c>
    </row>
    <row r="48" spans="1:17" x14ac:dyDescent="0.25">
      <c r="A48">
        <v>419152</v>
      </c>
      <c r="B48" t="s">
        <v>38</v>
      </c>
      <c r="C48" s="1">
        <v>40281</v>
      </c>
      <c r="D48" t="s">
        <v>332</v>
      </c>
      <c r="E48">
        <v>47</v>
      </c>
      <c r="F48" t="s">
        <v>44</v>
      </c>
      <c r="G48" t="s">
        <v>191</v>
      </c>
      <c r="H48" t="s">
        <v>247</v>
      </c>
      <c r="I48" t="s">
        <v>44</v>
      </c>
      <c r="J48" t="s">
        <v>21</v>
      </c>
      <c r="K48" t="s">
        <v>22</v>
      </c>
      <c r="L48" t="s">
        <v>44</v>
      </c>
      <c r="M48" t="s">
        <v>34</v>
      </c>
      <c r="N48">
        <v>39</v>
      </c>
      <c r="O48" t="str">
        <f t="shared" si="1"/>
        <v>Won By 39 Runs</v>
      </c>
      <c r="P48" t="s">
        <v>24</v>
      </c>
      <c r="Q48" t="s">
        <v>118</v>
      </c>
    </row>
    <row r="49" spans="1:17" x14ac:dyDescent="0.25">
      <c r="A49">
        <v>419153</v>
      </c>
      <c r="B49" t="s">
        <v>132</v>
      </c>
      <c r="C49" s="1">
        <v>40281</v>
      </c>
      <c r="D49" t="s">
        <v>332</v>
      </c>
      <c r="E49">
        <v>48</v>
      </c>
      <c r="F49" t="s">
        <v>46</v>
      </c>
      <c r="G49" t="s">
        <v>51</v>
      </c>
      <c r="H49" t="s">
        <v>251</v>
      </c>
      <c r="I49" t="s">
        <v>51</v>
      </c>
      <c r="J49" t="s">
        <v>21</v>
      </c>
      <c r="K49" t="s">
        <v>22</v>
      </c>
      <c r="L49" t="s">
        <v>46</v>
      </c>
      <c r="M49" t="s">
        <v>23</v>
      </c>
      <c r="N49">
        <v>9</v>
      </c>
      <c r="O49" t="str">
        <f t="shared" si="1"/>
        <v>Won By 9 Wickets</v>
      </c>
      <c r="P49" t="s">
        <v>24</v>
      </c>
      <c r="Q49" t="s">
        <v>48</v>
      </c>
    </row>
    <row r="50" spans="1:17" x14ac:dyDescent="0.25">
      <c r="A50">
        <v>419154</v>
      </c>
      <c r="B50" t="s">
        <v>175</v>
      </c>
      <c r="C50" s="1">
        <v>40282</v>
      </c>
      <c r="D50" t="s">
        <v>332</v>
      </c>
      <c r="E50">
        <v>49</v>
      </c>
      <c r="F50" t="s">
        <v>18</v>
      </c>
      <c r="G50" t="s">
        <v>27</v>
      </c>
      <c r="H50" t="s">
        <v>176</v>
      </c>
      <c r="I50" t="s">
        <v>18</v>
      </c>
      <c r="J50" t="s">
        <v>21</v>
      </c>
      <c r="K50" t="s">
        <v>22</v>
      </c>
      <c r="L50" t="s">
        <v>27</v>
      </c>
      <c r="M50" t="s">
        <v>23</v>
      </c>
      <c r="N50">
        <v>5</v>
      </c>
      <c r="O50" t="str">
        <f t="shared" si="1"/>
        <v>Won By 5 Wickets</v>
      </c>
      <c r="P50" t="s">
        <v>24</v>
      </c>
      <c r="Q50" t="s">
        <v>302</v>
      </c>
    </row>
    <row r="51" spans="1:17" x14ac:dyDescent="0.25">
      <c r="A51">
        <v>419155</v>
      </c>
      <c r="B51" t="s">
        <v>132</v>
      </c>
      <c r="C51" s="1">
        <v>40283</v>
      </c>
      <c r="D51" t="s">
        <v>332</v>
      </c>
      <c r="E51">
        <v>50</v>
      </c>
      <c r="F51" t="s">
        <v>46</v>
      </c>
      <c r="G51" t="s">
        <v>191</v>
      </c>
      <c r="H51" t="s">
        <v>251</v>
      </c>
      <c r="I51" t="s">
        <v>46</v>
      </c>
      <c r="J51" t="s">
        <v>21</v>
      </c>
      <c r="K51" t="s">
        <v>22</v>
      </c>
      <c r="L51" t="s">
        <v>191</v>
      </c>
      <c r="M51" t="s">
        <v>23</v>
      </c>
      <c r="N51">
        <v>6</v>
      </c>
      <c r="O51" t="str">
        <f t="shared" si="1"/>
        <v>Won By 6 Wickets</v>
      </c>
      <c r="P51" t="s">
        <v>24</v>
      </c>
      <c r="Q51" t="s">
        <v>219</v>
      </c>
    </row>
    <row r="52" spans="1:17" x14ac:dyDescent="0.25">
      <c r="A52">
        <v>419156</v>
      </c>
      <c r="B52" t="s">
        <v>275</v>
      </c>
      <c r="C52" s="1">
        <v>40284</v>
      </c>
      <c r="D52" t="s">
        <v>332</v>
      </c>
      <c r="E52">
        <v>51</v>
      </c>
      <c r="F52" t="s">
        <v>147</v>
      </c>
      <c r="G52" t="s">
        <v>292</v>
      </c>
      <c r="H52" t="s">
        <v>276</v>
      </c>
      <c r="I52" t="s">
        <v>292</v>
      </c>
      <c r="J52" t="s">
        <v>28</v>
      </c>
      <c r="K52" t="s">
        <v>22</v>
      </c>
      <c r="L52" t="s">
        <v>292</v>
      </c>
      <c r="M52" t="s">
        <v>23</v>
      </c>
      <c r="N52">
        <v>5</v>
      </c>
      <c r="O52" t="str">
        <f t="shared" si="1"/>
        <v>Won By 5 Wickets</v>
      </c>
      <c r="P52" t="s">
        <v>24</v>
      </c>
      <c r="Q52" t="s">
        <v>156</v>
      </c>
    </row>
    <row r="53" spans="1:17" x14ac:dyDescent="0.25">
      <c r="A53">
        <v>419157</v>
      </c>
      <c r="B53" t="s">
        <v>204</v>
      </c>
      <c r="C53" s="1">
        <v>40285</v>
      </c>
      <c r="D53" t="s">
        <v>332</v>
      </c>
      <c r="E53">
        <v>52</v>
      </c>
      <c r="F53" t="s">
        <v>27</v>
      </c>
      <c r="G53" t="s">
        <v>44</v>
      </c>
      <c r="H53" t="s">
        <v>205</v>
      </c>
      <c r="I53" t="s">
        <v>27</v>
      </c>
      <c r="J53" t="s">
        <v>28</v>
      </c>
      <c r="K53" t="s">
        <v>22</v>
      </c>
      <c r="L53" t="s">
        <v>44</v>
      </c>
      <c r="M53" t="s">
        <v>34</v>
      </c>
      <c r="N53">
        <v>57</v>
      </c>
      <c r="O53" t="str">
        <f t="shared" si="1"/>
        <v>Won By 57 Runs</v>
      </c>
      <c r="P53" t="s">
        <v>24</v>
      </c>
      <c r="Q53" t="s">
        <v>338</v>
      </c>
    </row>
    <row r="54" spans="1:17" x14ac:dyDescent="0.25">
      <c r="A54">
        <v>419158</v>
      </c>
      <c r="B54" t="s">
        <v>30</v>
      </c>
      <c r="C54" s="1">
        <v>40285</v>
      </c>
      <c r="D54" t="s">
        <v>332</v>
      </c>
      <c r="E54">
        <v>53</v>
      </c>
      <c r="F54" t="s">
        <v>51</v>
      </c>
      <c r="G54" t="s">
        <v>18</v>
      </c>
      <c r="H54" t="s">
        <v>174</v>
      </c>
      <c r="I54" t="s">
        <v>18</v>
      </c>
      <c r="J54" t="s">
        <v>21</v>
      </c>
      <c r="K54" t="s">
        <v>22</v>
      </c>
      <c r="L54" t="s">
        <v>51</v>
      </c>
      <c r="M54" t="s">
        <v>23</v>
      </c>
      <c r="N54">
        <v>8</v>
      </c>
      <c r="O54" t="str">
        <f t="shared" si="1"/>
        <v>Won By 8 Wickets</v>
      </c>
      <c r="P54" t="s">
        <v>24</v>
      </c>
      <c r="Q54" t="s">
        <v>140</v>
      </c>
    </row>
    <row r="55" spans="1:17" x14ac:dyDescent="0.25">
      <c r="A55">
        <v>419159</v>
      </c>
      <c r="B55" t="s">
        <v>275</v>
      </c>
      <c r="C55" s="1">
        <v>40286</v>
      </c>
      <c r="D55" t="s">
        <v>332</v>
      </c>
      <c r="E55">
        <v>54</v>
      </c>
      <c r="F55" t="s">
        <v>147</v>
      </c>
      <c r="G55" t="s">
        <v>46</v>
      </c>
      <c r="H55" t="s">
        <v>276</v>
      </c>
      <c r="I55" t="s">
        <v>46</v>
      </c>
      <c r="J55" t="s">
        <v>28</v>
      </c>
      <c r="K55" t="s">
        <v>22</v>
      </c>
      <c r="L55" t="s">
        <v>46</v>
      </c>
      <c r="M55" t="s">
        <v>23</v>
      </c>
      <c r="N55">
        <v>6</v>
      </c>
      <c r="O55" t="str">
        <f t="shared" si="1"/>
        <v>Won By 6 Wickets</v>
      </c>
      <c r="P55" t="s">
        <v>24</v>
      </c>
      <c r="Q55" t="s">
        <v>172</v>
      </c>
    </row>
    <row r="56" spans="1:17" x14ac:dyDescent="0.25">
      <c r="A56">
        <v>419160</v>
      </c>
      <c r="B56" t="s">
        <v>127</v>
      </c>
      <c r="C56" s="1">
        <v>40286</v>
      </c>
      <c r="D56" t="s">
        <v>332</v>
      </c>
      <c r="E56">
        <v>55</v>
      </c>
      <c r="F56" t="s">
        <v>191</v>
      </c>
      <c r="G56" t="s">
        <v>292</v>
      </c>
      <c r="H56" t="s">
        <v>208</v>
      </c>
      <c r="I56" t="s">
        <v>292</v>
      </c>
      <c r="J56" t="s">
        <v>21</v>
      </c>
      <c r="K56" t="s">
        <v>22</v>
      </c>
      <c r="L56" t="s">
        <v>292</v>
      </c>
      <c r="M56" t="s">
        <v>34</v>
      </c>
      <c r="N56">
        <v>11</v>
      </c>
      <c r="O56" t="str">
        <f t="shared" si="1"/>
        <v>Won By 11 Runs</v>
      </c>
      <c r="P56" t="s">
        <v>24</v>
      </c>
      <c r="Q56" t="s">
        <v>337</v>
      </c>
    </row>
    <row r="57" spans="1:17" x14ac:dyDescent="0.25">
      <c r="A57">
        <v>419161</v>
      </c>
      <c r="B57" t="s">
        <v>30</v>
      </c>
      <c r="C57" s="1">
        <v>40287</v>
      </c>
      <c r="D57" t="s">
        <v>332</v>
      </c>
      <c r="E57">
        <v>56</v>
      </c>
      <c r="F57" t="s">
        <v>51</v>
      </c>
      <c r="G57" t="s">
        <v>44</v>
      </c>
      <c r="H57" t="s">
        <v>174</v>
      </c>
      <c r="I57" t="s">
        <v>44</v>
      </c>
      <c r="J57" t="s">
        <v>21</v>
      </c>
      <c r="K57" t="s">
        <v>22</v>
      </c>
      <c r="L57" t="s">
        <v>51</v>
      </c>
      <c r="M57" t="s">
        <v>23</v>
      </c>
      <c r="N57">
        <v>9</v>
      </c>
      <c r="O57" t="str">
        <f t="shared" si="1"/>
        <v>Won By 9 Wickets</v>
      </c>
      <c r="P57" t="s">
        <v>24</v>
      </c>
      <c r="Q57" t="s">
        <v>336</v>
      </c>
    </row>
    <row r="58" spans="1:17" x14ac:dyDescent="0.25">
      <c r="A58">
        <v>419164</v>
      </c>
      <c r="B58" t="s">
        <v>38</v>
      </c>
      <c r="C58" s="1">
        <v>40292</v>
      </c>
      <c r="D58" t="s">
        <v>332</v>
      </c>
      <c r="E58" t="s">
        <v>333</v>
      </c>
      <c r="F58" t="s">
        <v>27</v>
      </c>
      <c r="G58" t="s">
        <v>292</v>
      </c>
      <c r="H58" t="s">
        <v>311</v>
      </c>
      <c r="I58" t="s">
        <v>292</v>
      </c>
      <c r="J58" t="s">
        <v>21</v>
      </c>
      <c r="K58" t="s">
        <v>22</v>
      </c>
      <c r="L58" t="s">
        <v>27</v>
      </c>
      <c r="M58" t="s">
        <v>23</v>
      </c>
      <c r="N58">
        <v>9</v>
      </c>
      <c r="O58" t="str">
        <f t="shared" si="1"/>
        <v>Won By 9 Wickets</v>
      </c>
      <c r="P58" t="s">
        <v>24</v>
      </c>
      <c r="Q58" t="s">
        <v>334</v>
      </c>
    </row>
    <row r="59" spans="1:17" x14ac:dyDescent="0.25">
      <c r="A59">
        <v>419165</v>
      </c>
      <c r="B59" t="s">
        <v>38</v>
      </c>
      <c r="C59" s="1">
        <v>40293</v>
      </c>
      <c r="D59" t="s">
        <v>332</v>
      </c>
      <c r="E59" t="s">
        <v>17</v>
      </c>
      <c r="F59" t="s">
        <v>46</v>
      </c>
      <c r="G59" t="s">
        <v>44</v>
      </c>
      <c r="H59" t="s">
        <v>311</v>
      </c>
      <c r="I59" t="s">
        <v>46</v>
      </c>
      <c r="J59" t="s">
        <v>21</v>
      </c>
      <c r="K59" t="s">
        <v>22</v>
      </c>
      <c r="L59" t="s">
        <v>46</v>
      </c>
      <c r="M59" t="s">
        <v>34</v>
      </c>
      <c r="N59">
        <v>22</v>
      </c>
      <c r="O59" t="str">
        <f t="shared" si="1"/>
        <v>Won By 22 Runs</v>
      </c>
      <c r="P59" t="s">
        <v>24</v>
      </c>
      <c r="Q59" t="s">
        <v>224</v>
      </c>
    </row>
    <row r="60" spans="1:17" x14ac:dyDescent="0.25">
      <c r="A60">
        <v>419163</v>
      </c>
      <c r="B60" t="s">
        <v>38</v>
      </c>
      <c r="C60" s="1">
        <v>40290</v>
      </c>
      <c r="D60" t="s">
        <v>332</v>
      </c>
      <c r="E60" t="s">
        <v>335</v>
      </c>
      <c r="F60" t="s">
        <v>46</v>
      </c>
      <c r="G60" t="s">
        <v>292</v>
      </c>
      <c r="H60" t="s">
        <v>311</v>
      </c>
      <c r="I60" t="s">
        <v>46</v>
      </c>
      <c r="J60" t="s">
        <v>21</v>
      </c>
      <c r="K60" t="s">
        <v>22</v>
      </c>
      <c r="L60" t="s">
        <v>46</v>
      </c>
      <c r="M60" t="s">
        <v>34</v>
      </c>
      <c r="N60">
        <v>38</v>
      </c>
      <c r="O60" t="str">
        <f t="shared" si="1"/>
        <v>Won By 38 Runs</v>
      </c>
      <c r="P60" t="s">
        <v>24</v>
      </c>
      <c r="Q60" t="s">
        <v>324</v>
      </c>
    </row>
    <row r="61" spans="1:17" x14ac:dyDescent="0.25">
      <c r="A61">
        <v>419162</v>
      </c>
      <c r="B61" t="s">
        <v>38</v>
      </c>
      <c r="C61" s="1">
        <v>40289</v>
      </c>
      <c r="D61" t="s">
        <v>332</v>
      </c>
      <c r="E61" t="s">
        <v>335</v>
      </c>
      <c r="F61" t="s">
        <v>27</v>
      </c>
      <c r="G61" t="s">
        <v>44</v>
      </c>
      <c r="H61" t="s">
        <v>311</v>
      </c>
      <c r="I61" t="s">
        <v>44</v>
      </c>
      <c r="J61" t="s">
        <v>21</v>
      </c>
      <c r="K61" t="s">
        <v>22</v>
      </c>
      <c r="L61" t="s">
        <v>44</v>
      </c>
      <c r="M61" t="s">
        <v>34</v>
      </c>
      <c r="N61">
        <v>35</v>
      </c>
      <c r="O61" t="str">
        <f t="shared" si="1"/>
        <v>Won By 35 Runs</v>
      </c>
      <c r="P61" t="s">
        <v>24</v>
      </c>
      <c r="Q61" t="s">
        <v>118</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Q74"/>
  <sheetViews>
    <sheetView topLeftCell="A6" workbookViewId="0">
      <selection activeCell="G19" sqref="G19:G25"/>
    </sheetView>
  </sheetViews>
  <sheetFormatPr defaultRowHeight="15" x14ac:dyDescent="0.25"/>
  <cols>
    <col min="1" max="1" width="7" bestFit="1" customWidth="1"/>
    <col min="2" max="2" width="11.28515625" bestFit="1" customWidth="1"/>
    <col min="3" max="3" width="10.42578125" bestFit="1" customWidth="1"/>
    <col min="4" max="4" width="9.5703125" bestFit="1" customWidth="1"/>
    <col min="5" max="5" width="16.28515625" bestFit="1" customWidth="1"/>
    <col min="6" max="7" width="26.5703125" bestFit="1" customWidth="1"/>
    <col min="8" max="8" width="42.7109375" bestFit="1" customWidth="1"/>
    <col min="9" max="9" width="26.5703125" bestFit="1" customWidth="1"/>
    <col min="10" max="10" width="14.7109375" bestFit="1" customWidth="1"/>
    <col min="11" max="11" width="12.7109375" bestFit="1" customWidth="1"/>
    <col min="12" max="12" width="26.5703125" bestFit="1" customWidth="1"/>
    <col min="13" max="13" width="10" bestFit="1" customWidth="1"/>
    <col min="14" max="14" width="9.5703125" bestFit="1" customWidth="1"/>
    <col min="15" max="15" width="20.5703125" bestFit="1" customWidth="1"/>
    <col min="16" max="16" width="10.28515625" bestFit="1" customWidth="1"/>
    <col min="17" max="17" width="18.710937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501198</v>
      </c>
      <c r="B2" t="s">
        <v>132</v>
      </c>
      <c r="C2" s="1">
        <v>40641</v>
      </c>
      <c r="D2">
        <v>2011</v>
      </c>
      <c r="E2">
        <v>1</v>
      </c>
      <c r="F2" t="s">
        <v>46</v>
      </c>
      <c r="G2" t="s">
        <v>51</v>
      </c>
      <c r="H2" t="s">
        <v>251</v>
      </c>
      <c r="I2" t="s">
        <v>46</v>
      </c>
      <c r="J2" t="s">
        <v>21</v>
      </c>
      <c r="K2" t="s">
        <v>22</v>
      </c>
      <c r="L2" t="s">
        <v>46</v>
      </c>
      <c r="M2" t="s">
        <v>34</v>
      </c>
      <c r="N2">
        <v>2</v>
      </c>
      <c r="O2" t="str">
        <f t="shared" ref="O2:O33" si="0">CONCATENATE("Won By"," ",N2," ",M2)</f>
        <v>Won By 2 Runs</v>
      </c>
      <c r="P2" t="s">
        <v>24</v>
      </c>
      <c r="Q2" t="s">
        <v>331</v>
      </c>
    </row>
    <row r="3" spans="1:17" x14ac:dyDescent="0.25">
      <c r="A3">
        <v>501199</v>
      </c>
      <c r="B3" t="s">
        <v>158</v>
      </c>
      <c r="C3" s="1">
        <v>40642</v>
      </c>
      <c r="D3">
        <v>2011</v>
      </c>
      <c r="E3">
        <v>2</v>
      </c>
      <c r="F3" t="s">
        <v>292</v>
      </c>
      <c r="G3" t="s">
        <v>18</v>
      </c>
      <c r="H3" t="s">
        <v>203</v>
      </c>
      <c r="I3" t="s">
        <v>18</v>
      </c>
      <c r="J3" t="s">
        <v>28</v>
      </c>
      <c r="K3" t="s">
        <v>22</v>
      </c>
      <c r="L3" t="s">
        <v>18</v>
      </c>
      <c r="M3" t="s">
        <v>23</v>
      </c>
      <c r="N3">
        <v>8</v>
      </c>
      <c r="O3" t="str">
        <f t="shared" si="0"/>
        <v>Won By 8 Wickets</v>
      </c>
      <c r="P3" t="s">
        <v>24</v>
      </c>
      <c r="Q3" t="s">
        <v>289</v>
      </c>
    </row>
    <row r="4" spans="1:17" x14ac:dyDescent="0.25">
      <c r="A4">
        <v>501200</v>
      </c>
      <c r="B4" t="s">
        <v>317</v>
      </c>
      <c r="C4" s="1">
        <v>40642</v>
      </c>
      <c r="D4">
        <v>2011</v>
      </c>
      <c r="E4">
        <v>3</v>
      </c>
      <c r="F4" t="s">
        <v>312</v>
      </c>
      <c r="G4" t="s">
        <v>27</v>
      </c>
      <c r="H4" t="s">
        <v>318</v>
      </c>
      <c r="I4" t="s">
        <v>312</v>
      </c>
      <c r="J4" t="s">
        <v>21</v>
      </c>
      <c r="K4" t="s">
        <v>22</v>
      </c>
      <c r="L4" t="s">
        <v>27</v>
      </c>
      <c r="M4" t="s">
        <v>23</v>
      </c>
      <c r="N4">
        <v>6</v>
      </c>
      <c r="O4" t="str">
        <f t="shared" si="0"/>
        <v>Won By 6 Wickets</v>
      </c>
      <c r="P4" t="s">
        <v>24</v>
      </c>
      <c r="Q4" t="s">
        <v>130</v>
      </c>
    </row>
    <row r="5" spans="1:17" x14ac:dyDescent="0.25">
      <c r="A5">
        <v>501201</v>
      </c>
      <c r="B5" t="s">
        <v>127</v>
      </c>
      <c r="C5" s="1">
        <v>40643</v>
      </c>
      <c r="D5">
        <v>2011</v>
      </c>
      <c r="E5">
        <v>4</v>
      </c>
      <c r="F5" t="s">
        <v>191</v>
      </c>
      <c r="G5" t="s">
        <v>44</v>
      </c>
      <c r="H5" t="s">
        <v>208</v>
      </c>
      <c r="I5" t="s">
        <v>191</v>
      </c>
      <c r="J5" t="s">
        <v>21</v>
      </c>
      <c r="K5" t="s">
        <v>22</v>
      </c>
      <c r="L5" t="s">
        <v>44</v>
      </c>
      <c r="M5" t="s">
        <v>23</v>
      </c>
      <c r="N5">
        <v>8</v>
      </c>
      <c r="O5" t="str">
        <f t="shared" si="0"/>
        <v>Won By 8 Wickets</v>
      </c>
      <c r="P5" t="s">
        <v>24</v>
      </c>
      <c r="Q5" t="s">
        <v>181</v>
      </c>
    </row>
    <row r="6" spans="1:17" x14ac:dyDescent="0.25">
      <c r="A6">
        <v>501202</v>
      </c>
      <c r="B6" t="s">
        <v>38</v>
      </c>
      <c r="C6" s="1">
        <v>40643</v>
      </c>
      <c r="D6">
        <v>2011</v>
      </c>
      <c r="E6">
        <v>5</v>
      </c>
      <c r="F6" t="s">
        <v>272</v>
      </c>
      <c r="G6" t="s">
        <v>147</v>
      </c>
      <c r="H6" t="s">
        <v>311</v>
      </c>
      <c r="I6" t="s">
        <v>147</v>
      </c>
      <c r="J6" t="s">
        <v>21</v>
      </c>
      <c r="K6" t="s">
        <v>22</v>
      </c>
      <c r="L6" t="s">
        <v>272</v>
      </c>
      <c r="M6" t="s">
        <v>23</v>
      </c>
      <c r="N6">
        <v>7</v>
      </c>
      <c r="O6" t="str">
        <f t="shared" si="0"/>
        <v>Won By 7 Wickets</v>
      </c>
      <c r="P6" t="s">
        <v>24</v>
      </c>
      <c r="Q6" t="s">
        <v>330</v>
      </c>
    </row>
    <row r="7" spans="1:17" x14ac:dyDescent="0.25">
      <c r="A7">
        <v>501203</v>
      </c>
      <c r="B7" t="s">
        <v>30</v>
      </c>
      <c r="C7" s="1">
        <v>40644</v>
      </c>
      <c r="D7">
        <v>2011</v>
      </c>
      <c r="E7">
        <v>6</v>
      </c>
      <c r="F7" t="s">
        <v>51</v>
      </c>
      <c r="G7" t="s">
        <v>292</v>
      </c>
      <c r="H7" t="s">
        <v>174</v>
      </c>
      <c r="I7" t="s">
        <v>51</v>
      </c>
      <c r="J7" t="s">
        <v>21</v>
      </c>
      <c r="K7" t="s">
        <v>22</v>
      </c>
      <c r="L7" t="s">
        <v>51</v>
      </c>
      <c r="M7" t="s">
        <v>34</v>
      </c>
      <c r="N7">
        <v>9</v>
      </c>
      <c r="O7" t="str">
        <f t="shared" si="0"/>
        <v>Won By 9 Runs</v>
      </c>
      <c r="P7" t="s">
        <v>24</v>
      </c>
      <c r="Q7" t="s">
        <v>270</v>
      </c>
    </row>
    <row r="8" spans="1:17" x14ac:dyDescent="0.25">
      <c r="A8">
        <v>501204</v>
      </c>
      <c r="B8" t="s">
        <v>175</v>
      </c>
      <c r="C8" s="1">
        <v>40645</v>
      </c>
      <c r="D8">
        <v>2011</v>
      </c>
      <c r="E8">
        <v>7</v>
      </c>
      <c r="F8" t="s">
        <v>18</v>
      </c>
      <c r="G8" t="s">
        <v>191</v>
      </c>
      <c r="H8" t="s">
        <v>176</v>
      </c>
      <c r="I8" t="s">
        <v>191</v>
      </c>
      <c r="J8" t="s">
        <v>21</v>
      </c>
      <c r="K8" t="s">
        <v>22</v>
      </c>
      <c r="L8" t="s">
        <v>18</v>
      </c>
      <c r="M8" t="s">
        <v>23</v>
      </c>
      <c r="N8">
        <v>6</v>
      </c>
      <c r="O8" t="str">
        <f t="shared" si="0"/>
        <v>Won By 6 Wickets</v>
      </c>
      <c r="P8" t="s">
        <v>24</v>
      </c>
      <c r="Q8" t="s">
        <v>325</v>
      </c>
    </row>
    <row r="9" spans="1:17" x14ac:dyDescent="0.25">
      <c r="A9">
        <v>501205</v>
      </c>
      <c r="B9" t="s">
        <v>204</v>
      </c>
      <c r="C9" s="1">
        <v>40645</v>
      </c>
      <c r="D9">
        <v>2011</v>
      </c>
      <c r="E9">
        <v>8</v>
      </c>
      <c r="F9" t="s">
        <v>27</v>
      </c>
      <c r="G9" t="s">
        <v>44</v>
      </c>
      <c r="H9" t="s">
        <v>205</v>
      </c>
      <c r="I9" t="s">
        <v>44</v>
      </c>
      <c r="J9" t="s">
        <v>28</v>
      </c>
      <c r="K9" t="s">
        <v>22</v>
      </c>
      <c r="L9" t="s">
        <v>44</v>
      </c>
      <c r="M9" t="s">
        <v>23</v>
      </c>
      <c r="N9">
        <v>9</v>
      </c>
      <c r="O9" t="str">
        <f t="shared" si="0"/>
        <v>Won By 9 Wickets</v>
      </c>
      <c r="P9" t="s">
        <v>24</v>
      </c>
      <c r="Q9" t="s">
        <v>282</v>
      </c>
    </row>
    <row r="10" spans="1:17" x14ac:dyDescent="0.25">
      <c r="A10">
        <v>501206</v>
      </c>
      <c r="B10" t="s">
        <v>165</v>
      </c>
      <c r="C10" s="1">
        <v>40646</v>
      </c>
      <c r="D10">
        <v>2011</v>
      </c>
      <c r="E10">
        <v>9</v>
      </c>
      <c r="F10" t="s">
        <v>147</v>
      </c>
      <c r="G10" t="s">
        <v>46</v>
      </c>
      <c r="H10" t="s">
        <v>248</v>
      </c>
      <c r="I10" t="s">
        <v>147</v>
      </c>
      <c r="J10" t="s">
        <v>28</v>
      </c>
      <c r="K10" t="s">
        <v>22</v>
      </c>
      <c r="L10" t="s">
        <v>147</v>
      </c>
      <c r="M10" t="s">
        <v>23</v>
      </c>
      <c r="N10">
        <v>6</v>
      </c>
      <c r="O10" t="str">
        <f t="shared" si="0"/>
        <v>Won By 6 Wickets</v>
      </c>
      <c r="P10" t="s">
        <v>24</v>
      </c>
      <c r="Q10" t="s">
        <v>328</v>
      </c>
    </row>
    <row r="11" spans="1:17" x14ac:dyDescent="0.25">
      <c r="A11">
        <v>501207</v>
      </c>
      <c r="B11" t="s">
        <v>38</v>
      </c>
      <c r="C11" s="1">
        <v>40646</v>
      </c>
      <c r="D11">
        <v>2011</v>
      </c>
      <c r="E11">
        <v>10</v>
      </c>
      <c r="F11" t="s">
        <v>272</v>
      </c>
      <c r="G11" t="s">
        <v>312</v>
      </c>
      <c r="H11" t="s">
        <v>311</v>
      </c>
      <c r="I11" t="s">
        <v>312</v>
      </c>
      <c r="J11" t="s">
        <v>21</v>
      </c>
      <c r="K11" t="s">
        <v>22</v>
      </c>
      <c r="L11" t="s">
        <v>272</v>
      </c>
      <c r="M11" t="s">
        <v>23</v>
      </c>
      <c r="N11">
        <v>4</v>
      </c>
      <c r="O11" t="str">
        <f t="shared" si="0"/>
        <v>Won By 4 Wickets</v>
      </c>
      <c r="P11" t="s">
        <v>24</v>
      </c>
      <c r="Q11" t="s">
        <v>329</v>
      </c>
    </row>
    <row r="12" spans="1:17" x14ac:dyDescent="0.25">
      <c r="A12">
        <v>501208</v>
      </c>
      <c r="B12" t="s">
        <v>158</v>
      </c>
      <c r="C12" s="1">
        <v>40647</v>
      </c>
      <c r="D12">
        <v>2011</v>
      </c>
      <c r="E12">
        <v>11</v>
      </c>
      <c r="F12" t="s">
        <v>292</v>
      </c>
      <c r="G12" t="s">
        <v>27</v>
      </c>
      <c r="H12" t="s">
        <v>203</v>
      </c>
      <c r="I12" t="s">
        <v>27</v>
      </c>
      <c r="J12" t="s">
        <v>28</v>
      </c>
      <c r="K12" t="s">
        <v>22</v>
      </c>
      <c r="L12" t="s">
        <v>292</v>
      </c>
      <c r="M12" t="s">
        <v>34</v>
      </c>
      <c r="N12">
        <v>33</v>
      </c>
      <c r="O12" t="str">
        <f t="shared" si="0"/>
        <v>Won By 33 Runs</v>
      </c>
      <c r="P12" t="s">
        <v>24</v>
      </c>
      <c r="Q12" t="s">
        <v>267</v>
      </c>
    </row>
    <row r="13" spans="1:17" x14ac:dyDescent="0.25">
      <c r="A13">
        <v>501209</v>
      </c>
      <c r="B13" t="s">
        <v>175</v>
      </c>
      <c r="C13" s="1">
        <v>40648</v>
      </c>
      <c r="D13">
        <v>2011</v>
      </c>
      <c r="E13">
        <v>12</v>
      </c>
      <c r="F13" t="s">
        <v>18</v>
      </c>
      <c r="G13" t="s">
        <v>51</v>
      </c>
      <c r="H13" t="s">
        <v>176</v>
      </c>
      <c r="I13" t="s">
        <v>51</v>
      </c>
      <c r="J13" t="s">
        <v>28</v>
      </c>
      <c r="K13" t="s">
        <v>22</v>
      </c>
      <c r="L13" t="s">
        <v>51</v>
      </c>
      <c r="M13" t="s">
        <v>23</v>
      </c>
      <c r="N13">
        <v>9</v>
      </c>
      <c r="O13" t="str">
        <f t="shared" si="0"/>
        <v>Won By 9 Wickets</v>
      </c>
      <c r="P13" t="s">
        <v>24</v>
      </c>
      <c r="Q13" t="s">
        <v>219</v>
      </c>
    </row>
    <row r="14" spans="1:17" x14ac:dyDescent="0.25">
      <c r="A14">
        <v>501210</v>
      </c>
      <c r="B14" t="s">
        <v>38</v>
      </c>
      <c r="C14" s="1">
        <v>40648</v>
      </c>
      <c r="D14">
        <v>2011</v>
      </c>
      <c r="E14">
        <v>13</v>
      </c>
      <c r="F14" t="s">
        <v>44</v>
      </c>
      <c r="G14" t="s">
        <v>312</v>
      </c>
      <c r="H14" t="s">
        <v>167</v>
      </c>
      <c r="I14" t="s">
        <v>312</v>
      </c>
      <c r="J14" t="s">
        <v>28</v>
      </c>
      <c r="K14" t="s">
        <v>22</v>
      </c>
      <c r="L14" t="s">
        <v>312</v>
      </c>
      <c r="M14" t="s">
        <v>23</v>
      </c>
      <c r="N14">
        <v>8</v>
      </c>
      <c r="O14" t="str">
        <f t="shared" si="0"/>
        <v>Won By 8 Wickets</v>
      </c>
      <c r="P14" t="s">
        <v>24</v>
      </c>
      <c r="Q14" t="s">
        <v>254</v>
      </c>
    </row>
    <row r="15" spans="1:17" x14ac:dyDescent="0.25">
      <c r="A15">
        <v>501211</v>
      </c>
      <c r="B15" t="s">
        <v>132</v>
      </c>
      <c r="C15" s="1">
        <v>40649</v>
      </c>
      <c r="D15">
        <v>2011</v>
      </c>
      <c r="E15">
        <v>14</v>
      </c>
      <c r="F15" t="s">
        <v>46</v>
      </c>
      <c r="G15" t="s">
        <v>27</v>
      </c>
      <c r="H15" t="s">
        <v>251</v>
      </c>
      <c r="I15" t="s">
        <v>46</v>
      </c>
      <c r="J15" t="s">
        <v>21</v>
      </c>
      <c r="K15" t="s">
        <v>22</v>
      </c>
      <c r="L15" t="s">
        <v>46</v>
      </c>
      <c r="M15" t="s">
        <v>34</v>
      </c>
      <c r="N15">
        <v>21</v>
      </c>
      <c r="O15" t="str">
        <f t="shared" si="0"/>
        <v>Won By 21 Runs</v>
      </c>
      <c r="P15" t="s">
        <v>24</v>
      </c>
      <c r="Q15" t="s">
        <v>264</v>
      </c>
    </row>
    <row r="16" spans="1:17" x14ac:dyDescent="0.25">
      <c r="A16">
        <v>501212</v>
      </c>
      <c r="B16" t="s">
        <v>158</v>
      </c>
      <c r="C16" s="1">
        <v>40649</v>
      </c>
      <c r="D16">
        <v>2011</v>
      </c>
      <c r="E16">
        <v>15</v>
      </c>
      <c r="F16" t="s">
        <v>292</v>
      </c>
      <c r="G16" t="s">
        <v>147</v>
      </c>
      <c r="H16" t="s">
        <v>203</v>
      </c>
      <c r="I16" t="s">
        <v>147</v>
      </c>
      <c r="J16" t="s">
        <v>28</v>
      </c>
      <c r="K16" t="s">
        <v>22</v>
      </c>
      <c r="L16" t="s">
        <v>147</v>
      </c>
      <c r="M16" t="s">
        <v>23</v>
      </c>
      <c r="N16">
        <v>8</v>
      </c>
      <c r="O16" t="str">
        <f t="shared" si="0"/>
        <v>Won By 8 Wickets</v>
      </c>
      <c r="P16" t="s">
        <v>24</v>
      </c>
      <c r="Q16" t="s">
        <v>328</v>
      </c>
    </row>
    <row r="17" spans="1:17" x14ac:dyDescent="0.25">
      <c r="A17">
        <v>501213</v>
      </c>
      <c r="B17" t="s">
        <v>38</v>
      </c>
      <c r="C17" s="1">
        <v>40650</v>
      </c>
      <c r="D17">
        <v>2011</v>
      </c>
      <c r="E17">
        <v>16</v>
      </c>
      <c r="F17" t="s">
        <v>272</v>
      </c>
      <c r="G17" t="s">
        <v>191</v>
      </c>
      <c r="H17" t="s">
        <v>311</v>
      </c>
      <c r="I17" t="s">
        <v>191</v>
      </c>
      <c r="J17" t="s">
        <v>28</v>
      </c>
      <c r="K17" t="s">
        <v>22</v>
      </c>
      <c r="L17" t="s">
        <v>191</v>
      </c>
      <c r="M17" t="s">
        <v>23</v>
      </c>
      <c r="N17">
        <v>3</v>
      </c>
      <c r="O17" t="str">
        <f t="shared" si="0"/>
        <v>Won By 3 Wickets</v>
      </c>
      <c r="P17" t="s">
        <v>24</v>
      </c>
      <c r="Q17" t="s">
        <v>228</v>
      </c>
    </row>
    <row r="18" spans="1:17" x14ac:dyDescent="0.25">
      <c r="A18">
        <v>501214</v>
      </c>
      <c r="B18" t="s">
        <v>30</v>
      </c>
      <c r="C18" s="1">
        <v>40650</v>
      </c>
      <c r="D18">
        <v>2011</v>
      </c>
      <c r="E18">
        <v>17</v>
      </c>
      <c r="F18" t="s">
        <v>51</v>
      </c>
      <c r="G18" t="s">
        <v>18</v>
      </c>
      <c r="H18" t="s">
        <v>174</v>
      </c>
      <c r="I18" t="s">
        <v>51</v>
      </c>
      <c r="J18" t="s">
        <v>28</v>
      </c>
      <c r="K18" t="s">
        <v>22</v>
      </c>
      <c r="L18" t="s">
        <v>51</v>
      </c>
      <c r="M18" t="s">
        <v>23</v>
      </c>
      <c r="N18">
        <v>8</v>
      </c>
      <c r="O18" t="str">
        <f t="shared" si="0"/>
        <v>Won By 8 Wickets</v>
      </c>
      <c r="P18" t="s">
        <v>24</v>
      </c>
      <c r="Q18" t="s">
        <v>305</v>
      </c>
    </row>
    <row r="19" spans="1:17" x14ac:dyDescent="0.25">
      <c r="A19">
        <v>501215</v>
      </c>
      <c r="B19" t="s">
        <v>317</v>
      </c>
      <c r="C19" s="1">
        <v>40651</v>
      </c>
      <c r="D19">
        <v>2011</v>
      </c>
      <c r="E19">
        <v>18</v>
      </c>
      <c r="F19" t="s">
        <v>312</v>
      </c>
      <c r="G19" t="s">
        <v>46</v>
      </c>
      <c r="H19" t="s">
        <v>318</v>
      </c>
      <c r="I19" t="s">
        <v>312</v>
      </c>
      <c r="J19" t="s">
        <v>28</v>
      </c>
      <c r="K19" t="s">
        <v>22</v>
      </c>
      <c r="L19" t="s">
        <v>312</v>
      </c>
      <c r="M19" t="s">
        <v>23</v>
      </c>
      <c r="N19">
        <v>7</v>
      </c>
      <c r="O19" t="str">
        <f t="shared" si="0"/>
        <v>Won By 7 Wickets</v>
      </c>
      <c r="P19" t="s">
        <v>196</v>
      </c>
      <c r="Q19" t="s">
        <v>254</v>
      </c>
    </row>
    <row r="20" spans="1:17" x14ac:dyDescent="0.25">
      <c r="A20">
        <v>501216</v>
      </c>
      <c r="B20" t="s">
        <v>127</v>
      </c>
      <c r="C20" s="1">
        <v>40652</v>
      </c>
      <c r="D20">
        <v>2011</v>
      </c>
      <c r="E20">
        <v>19</v>
      </c>
      <c r="F20" t="s">
        <v>191</v>
      </c>
      <c r="G20" t="s">
        <v>292</v>
      </c>
      <c r="H20" t="s">
        <v>208</v>
      </c>
      <c r="I20" t="s">
        <v>292</v>
      </c>
      <c r="J20" t="s">
        <v>21</v>
      </c>
      <c r="K20" t="s">
        <v>22</v>
      </c>
      <c r="L20" t="s">
        <v>292</v>
      </c>
      <c r="M20" t="s">
        <v>34</v>
      </c>
      <c r="N20">
        <v>16</v>
      </c>
      <c r="O20" t="str">
        <f t="shared" si="0"/>
        <v>Won By 16 Runs</v>
      </c>
      <c r="P20" t="s">
        <v>24</v>
      </c>
      <c r="Q20" t="s">
        <v>327</v>
      </c>
    </row>
    <row r="21" spans="1:17" x14ac:dyDescent="0.25">
      <c r="A21">
        <v>501218</v>
      </c>
      <c r="B21" t="s">
        <v>38</v>
      </c>
      <c r="C21" s="1">
        <v>40653</v>
      </c>
      <c r="D21">
        <v>2011</v>
      </c>
      <c r="E21">
        <v>21</v>
      </c>
      <c r="F21" t="s">
        <v>44</v>
      </c>
      <c r="G21" t="s">
        <v>272</v>
      </c>
      <c r="H21" t="s">
        <v>167</v>
      </c>
      <c r="I21" t="s">
        <v>272</v>
      </c>
      <c r="J21" t="s">
        <v>21</v>
      </c>
      <c r="K21" t="s">
        <v>22</v>
      </c>
      <c r="L21" t="s">
        <v>44</v>
      </c>
      <c r="M21" t="s">
        <v>23</v>
      </c>
      <c r="N21">
        <v>7</v>
      </c>
      <c r="O21" t="str">
        <f t="shared" si="0"/>
        <v>Won By 7 Wickets</v>
      </c>
      <c r="P21" t="s">
        <v>24</v>
      </c>
      <c r="Q21" t="s">
        <v>309</v>
      </c>
    </row>
    <row r="22" spans="1:17" x14ac:dyDescent="0.25">
      <c r="A22">
        <v>501219</v>
      </c>
      <c r="B22" t="s">
        <v>30</v>
      </c>
      <c r="C22" s="1">
        <v>40653</v>
      </c>
      <c r="D22">
        <v>2011</v>
      </c>
      <c r="E22">
        <v>22</v>
      </c>
      <c r="F22" t="s">
        <v>51</v>
      </c>
      <c r="G22" t="s">
        <v>312</v>
      </c>
      <c r="H22" t="s">
        <v>174</v>
      </c>
      <c r="I22" t="s">
        <v>51</v>
      </c>
      <c r="J22" t="s">
        <v>28</v>
      </c>
      <c r="K22" t="s">
        <v>22</v>
      </c>
      <c r="L22" t="s">
        <v>312</v>
      </c>
      <c r="M22" t="s">
        <v>34</v>
      </c>
      <c r="N22">
        <v>6</v>
      </c>
      <c r="O22" t="str">
        <f t="shared" si="0"/>
        <v>Won By 6 Runs</v>
      </c>
      <c r="P22" t="s">
        <v>24</v>
      </c>
      <c r="Q22" t="s">
        <v>326</v>
      </c>
    </row>
    <row r="23" spans="1:17" x14ac:dyDescent="0.25">
      <c r="A23">
        <v>501220</v>
      </c>
      <c r="B23" t="s">
        <v>165</v>
      </c>
      <c r="C23" s="1">
        <v>40654</v>
      </c>
      <c r="D23">
        <v>2011</v>
      </c>
      <c r="E23">
        <v>23</v>
      </c>
      <c r="F23" t="s">
        <v>147</v>
      </c>
      <c r="G23" t="s">
        <v>18</v>
      </c>
      <c r="H23" t="s">
        <v>248</v>
      </c>
      <c r="I23" t="s">
        <v>18</v>
      </c>
      <c r="J23" t="s">
        <v>28</v>
      </c>
      <c r="K23" t="s">
        <v>22</v>
      </c>
      <c r="L23" t="s">
        <v>147</v>
      </c>
      <c r="M23" t="s">
        <v>34</v>
      </c>
      <c r="N23">
        <v>48</v>
      </c>
      <c r="O23" t="str">
        <f t="shared" si="0"/>
        <v>Won By 48 Runs</v>
      </c>
      <c r="P23" t="s">
        <v>24</v>
      </c>
      <c r="Q23" t="s">
        <v>257</v>
      </c>
    </row>
    <row r="24" spans="1:17" x14ac:dyDescent="0.25">
      <c r="A24">
        <v>501222</v>
      </c>
      <c r="B24" t="s">
        <v>30</v>
      </c>
      <c r="C24" s="1">
        <v>40655</v>
      </c>
      <c r="D24">
        <v>2011</v>
      </c>
      <c r="E24">
        <v>24</v>
      </c>
      <c r="F24" t="s">
        <v>51</v>
      </c>
      <c r="G24" t="s">
        <v>27</v>
      </c>
      <c r="H24" t="s">
        <v>174</v>
      </c>
      <c r="I24" t="s">
        <v>27</v>
      </c>
      <c r="J24" t="s">
        <v>28</v>
      </c>
      <c r="K24" t="s">
        <v>22</v>
      </c>
      <c r="L24" t="s">
        <v>27</v>
      </c>
      <c r="M24" t="s">
        <v>23</v>
      </c>
      <c r="N24">
        <v>9</v>
      </c>
      <c r="O24" t="str">
        <f t="shared" si="0"/>
        <v>Won By 9 Wickets</v>
      </c>
      <c r="P24" t="s">
        <v>24</v>
      </c>
      <c r="Q24" t="s">
        <v>150</v>
      </c>
    </row>
    <row r="25" spans="1:17" x14ac:dyDescent="0.25">
      <c r="A25">
        <v>501221</v>
      </c>
      <c r="B25" t="s">
        <v>38</v>
      </c>
      <c r="C25" s="1">
        <v>40655</v>
      </c>
      <c r="D25">
        <v>2011</v>
      </c>
      <c r="E25">
        <v>25</v>
      </c>
      <c r="F25" t="s">
        <v>44</v>
      </c>
      <c r="G25" t="s">
        <v>46</v>
      </c>
      <c r="H25" t="s">
        <v>167</v>
      </c>
      <c r="I25" t="s">
        <v>46</v>
      </c>
      <c r="J25" t="s">
        <v>28</v>
      </c>
      <c r="K25" t="s">
        <v>22</v>
      </c>
      <c r="L25" t="s">
        <v>44</v>
      </c>
      <c r="M25" t="s">
        <v>34</v>
      </c>
      <c r="N25">
        <v>8</v>
      </c>
      <c r="O25" t="str">
        <f t="shared" si="0"/>
        <v>Won By 8 Runs</v>
      </c>
      <c r="P25" t="s">
        <v>24</v>
      </c>
      <c r="Q25" t="s">
        <v>186</v>
      </c>
    </row>
    <row r="26" spans="1:17" x14ac:dyDescent="0.25">
      <c r="A26">
        <v>501223</v>
      </c>
      <c r="B26" t="s">
        <v>127</v>
      </c>
      <c r="C26" s="1">
        <v>40656</v>
      </c>
      <c r="D26">
        <v>2011</v>
      </c>
      <c r="E26">
        <v>26</v>
      </c>
      <c r="F26" t="s">
        <v>191</v>
      </c>
      <c r="G26" t="s">
        <v>147</v>
      </c>
      <c r="H26" t="s">
        <v>208</v>
      </c>
      <c r="I26" t="s">
        <v>147</v>
      </c>
      <c r="J26" t="s">
        <v>28</v>
      </c>
      <c r="K26" t="s">
        <v>22</v>
      </c>
      <c r="L26" t="s">
        <v>191</v>
      </c>
      <c r="M26" t="s">
        <v>34</v>
      </c>
      <c r="N26">
        <v>29</v>
      </c>
      <c r="O26" t="str">
        <f t="shared" si="0"/>
        <v>Won By 29 Runs</v>
      </c>
      <c r="P26" t="s">
        <v>24</v>
      </c>
      <c r="Q26" t="s">
        <v>70</v>
      </c>
    </row>
    <row r="27" spans="1:17" x14ac:dyDescent="0.25">
      <c r="A27">
        <v>501224</v>
      </c>
      <c r="B27" t="s">
        <v>158</v>
      </c>
      <c r="C27" s="1">
        <v>40657</v>
      </c>
      <c r="D27">
        <v>2011</v>
      </c>
      <c r="E27">
        <v>27</v>
      </c>
      <c r="F27" t="s">
        <v>292</v>
      </c>
      <c r="G27" t="s">
        <v>44</v>
      </c>
      <c r="H27" t="s">
        <v>203</v>
      </c>
      <c r="I27" t="s">
        <v>292</v>
      </c>
      <c r="J27" t="s">
        <v>28</v>
      </c>
      <c r="K27" t="s">
        <v>22</v>
      </c>
      <c r="L27" t="s">
        <v>44</v>
      </c>
      <c r="M27" t="s">
        <v>34</v>
      </c>
      <c r="N27">
        <v>37</v>
      </c>
      <c r="O27" t="str">
        <f t="shared" si="0"/>
        <v>Won By 37 Runs</v>
      </c>
      <c r="P27" t="s">
        <v>24</v>
      </c>
      <c r="Q27" t="s">
        <v>181</v>
      </c>
    </row>
    <row r="28" spans="1:17" x14ac:dyDescent="0.25">
      <c r="A28">
        <v>501225</v>
      </c>
      <c r="B28" t="s">
        <v>175</v>
      </c>
      <c r="C28" s="1">
        <v>40657</v>
      </c>
      <c r="D28">
        <v>2011</v>
      </c>
      <c r="E28">
        <v>28</v>
      </c>
      <c r="F28" t="s">
        <v>18</v>
      </c>
      <c r="G28" t="s">
        <v>312</v>
      </c>
      <c r="H28" t="s">
        <v>176</v>
      </c>
      <c r="I28" t="s">
        <v>18</v>
      </c>
      <c r="J28" t="s">
        <v>28</v>
      </c>
      <c r="K28" t="s">
        <v>22</v>
      </c>
      <c r="L28" t="s">
        <v>18</v>
      </c>
      <c r="M28" t="s">
        <v>23</v>
      </c>
      <c r="N28">
        <v>8</v>
      </c>
      <c r="O28" t="str">
        <f t="shared" si="0"/>
        <v>Won By 8 Wickets</v>
      </c>
      <c r="P28" t="s">
        <v>24</v>
      </c>
      <c r="Q28" t="s">
        <v>325</v>
      </c>
    </row>
    <row r="29" spans="1:17" x14ac:dyDescent="0.25">
      <c r="A29">
        <v>501226</v>
      </c>
      <c r="B29" t="s">
        <v>132</v>
      </c>
      <c r="C29" s="1">
        <v>40658</v>
      </c>
      <c r="D29">
        <v>2011</v>
      </c>
      <c r="E29">
        <v>29</v>
      </c>
      <c r="F29" t="s">
        <v>46</v>
      </c>
      <c r="G29" t="s">
        <v>272</v>
      </c>
      <c r="H29" t="s">
        <v>251</v>
      </c>
      <c r="I29" t="s">
        <v>272</v>
      </c>
      <c r="J29" t="s">
        <v>28</v>
      </c>
      <c r="K29" t="s">
        <v>22</v>
      </c>
      <c r="L29" t="s">
        <v>46</v>
      </c>
      <c r="M29" t="s">
        <v>34</v>
      </c>
      <c r="N29">
        <v>25</v>
      </c>
      <c r="O29" t="str">
        <f t="shared" si="0"/>
        <v>Won By 25 Runs</v>
      </c>
      <c r="P29" t="s">
        <v>24</v>
      </c>
      <c r="Q29" t="s">
        <v>264</v>
      </c>
    </row>
    <row r="30" spans="1:17" x14ac:dyDescent="0.25">
      <c r="A30">
        <v>501227</v>
      </c>
      <c r="B30" t="s">
        <v>127</v>
      </c>
      <c r="C30" s="1">
        <v>40659</v>
      </c>
      <c r="D30">
        <v>2011</v>
      </c>
      <c r="E30">
        <v>30</v>
      </c>
      <c r="F30" t="s">
        <v>191</v>
      </c>
      <c r="G30" t="s">
        <v>27</v>
      </c>
      <c r="H30" t="s">
        <v>208</v>
      </c>
      <c r="I30" t="s">
        <v>27</v>
      </c>
      <c r="J30" t="s">
        <v>28</v>
      </c>
      <c r="K30" t="s">
        <v>22</v>
      </c>
      <c r="L30" t="s">
        <v>27</v>
      </c>
      <c r="M30" t="s">
        <v>23</v>
      </c>
      <c r="N30">
        <v>3</v>
      </c>
      <c r="O30" t="str">
        <f t="shared" si="0"/>
        <v>Won By 3 Wickets</v>
      </c>
      <c r="P30" t="s">
        <v>24</v>
      </c>
      <c r="Q30" t="s">
        <v>49</v>
      </c>
    </row>
    <row r="31" spans="1:17" x14ac:dyDescent="0.25">
      <c r="A31">
        <v>501228</v>
      </c>
      <c r="B31" t="s">
        <v>38</v>
      </c>
      <c r="C31" s="1">
        <v>40660</v>
      </c>
      <c r="D31">
        <v>2011</v>
      </c>
      <c r="E31">
        <v>31</v>
      </c>
      <c r="F31" t="s">
        <v>272</v>
      </c>
      <c r="G31" t="s">
        <v>46</v>
      </c>
      <c r="H31" t="s">
        <v>311</v>
      </c>
      <c r="I31" t="s">
        <v>272</v>
      </c>
      <c r="J31" t="s">
        <v>21</v>
      </c>
      <c r="K31" t="s">
        <v>22</v>
      </c>
      <c r="L31" t="s">
        <v>46</v>
      </c>
      <c r="M31" t="s">
        <v>23</v>
      </c>
      <c r="N31">
        <v>8</v>
      </c>
      <c r="O31" t="str">
        <f t="shared" si="0"/>
        <v>Won By 8 Wickets</v>
      </c>
      <c r="P31" t="s">
        <v>24</v>
      </c>
      <c r="Q31" t="s">
        <v>324</v>
      </c>
    </row>
    <row r="32" spans="1:17" x14ac:dyDescent="0.25">
      <c r="A32">
        <v>501229</v>
      </c>
      <c r="B32" t="s">
        <v>317</v>
      </c>
      <c r="C32" s="1">
        <v>40660</v>
      </c>
      <c r="D32">
        <v>2011</v>
      </c>
      <c r="E32">
        <v>32</v>
      </c>
      <c r="F32" t="s">
        <v>312</v>
      </c>
      <c r="G32" t="s">
        <v>292</v>
      </c>
      <c r="H32" t="s">
        <v>318</v>
      </c>
      <c r="I32" t="s">
        <v>312</v>
      </c>
      <c r="J32" t="s">
        <v>28</v>
      </c>
      <c r="K32" t="s">
        <v>22</v>
      </c>
      <c r="L32" t="s">
        <v>292</v>
      </c>
      <c r="M32" t="s">
        <v>34</v>
      </c>
      <c r="N32">
        <v>55</v>
      </c>
      <c r="O32" t="str">
        <f t="shared" si="0"/>
        <v>Won By 55 Runs</v>
      </c>
      <c r="P32" t="s">
        <v>24</v>
      </c>
      <c r="Q32" t="s">
        <v>284</v>
      </c>
    </row>
    <row r="33" spans="1:17" x14ac:dyDescent="0.25">
      <c r="A33">
        <v>501230</v>
      </c>
      <c r="B33" t="s">
        <v>127</v>
      </c>
      <c r="C33" s="1">
        <v>40661</v>
      </c>
      <c r="D33">
        <v>2011</v>
      </c>
      <c r="E33">
        <v>33</v>
      </c>
      <c r="F33" t="s">
        <v>191</v>
      </c>
      <c r="G33" t="s">
        <v>51</v>
      </c>
      <c r="H33" t="s">
        <v>208</v>
      </c>
      <c r="I33" t="s">
        <v>191</v>
      </c>
      <c r="J33" t="s">
        <v>28</v>
      </c>
      <c r="K33" t="s">
        <v>22</v>
      </c>
      <c r="L33" t="s">
        <v>51</v>
      </c>
      <c r="M33" t="s">
        <v>34</v>
      </c>
      <c r="N33">
        <v>17</v>
      </c>
      <c r="O33" t="str">
        <f t="shared" si="0"/>
        <v>Won By 17 Runs</v>
      </c>
      <c r="P33" t="s">
        <v>24</v>
      </c>
      <c r="Q33" t="s">
        <v>323</v>
      </c>
    </row>
    <row r="34" spans="1:17" x14ac:dyDescent="0.25">
      <c r="A34">
        <v>501231</v>
      </c>
      <c r="B34" t="s">
        <v>175</v>
      </c>
      <c r="C34" s="1">
        <v>40662</v>
      </c>
      <c r="D34">
        <v>2011</v>
      </c>
      <c r="E34">
        <v>34</v>
      </c>
      <c r="F34" t="s">
        <v>18</v>
      </c>
      <c r="G34" t="s">
        <v>44</v>
      </c>
      <c r="H34" t="s">
        <v>176</v>
      </c>
      <c r="I34" t="s">
        <v>18</v>
      </c>
      <c r="J34" t="s">
        <v>28</v>
      </c>
      <c r="K34" t="s">
        <v>22</v>
      </c>
      <c r="L34" t="s">
        <v>18</v>
      </c>
      <c r="M34" t="s">
        <v>23</v>
      </c>
      <c r="N34">
        <v>7</v>
      </c>
      <c r="O34" t="str">
        <f t="shared" ref="O34:O65" si="1">CONCATENATE("Won By"," ",N34," ",M34)</f>
        <v>Won By 7 Wickets</v>
      </c>
      <c r="P34" t="s">
        <v>24</v>
      </c>
      <c r="Q34" t="s">
        <v>322</v>
      </c>
    </row>
    <row r="35" spans="1:17" x14ac:dyDescent="0.25">
      <c r="A35">
        <v>501232</v>
      </c>
      <c r="B35" t="s">
        <v>204</v>
      </c>
      <c r="C35" s="1">
        <v>40662</v>
      </c>
      <c r="D35">
        <v>2011</v>
      </c>
      <c r="E35">
        <v>35</v>
      </c>
      <c r="F35" t="s">
        <v>27</v>
      </c>
      <c r="G35" t="s">
        <v>272</v>
      </c>
      <c r="H35" t="s">
        <v>205</v>
      </c>
      <c r="I35" t="s">
        <v>272</v>
      </c>
      <c r="J35" t="s">
        <v>28</v>
      </c>
      <c r="K35" t="s">
        <v>22</v>
      </c>
      <c r="L35" t="s">
        <v>27</v>
      </c>
      <c r="M35" t="s">
        <v>34</v>
      </c>
      <c r="N35">
        <v>26</v>
      </c>
      <c r="O35" t="str">
        <f t="shared" si="1"/>
        <v>Won By 26 Runs</v>
      </c>
      <c r="P35" t="s">
        <v>24</v>
      </c>
      <c r="Q35" t="s">
        <v>49</v>
      </c>
    </row>
    <row r="36" spans="1:17" x14ac:dyDescent="0.25">
      <c r="A36">
        <v>501233</v>
      </c>
      <c r="B36" t="s">
        <v>317</v>
      </c>
      <c r="C36" s="1">
        <v>40663</v>
      </c>
      <c r="D36">
        <v>2011</v>
      </c>
      <c r="E36">
        <v>36</v>
      </c>
      <c r="F36" t="s">
        <v>312</v>
      </c>
      <c r="G36" t="s">
        <v>191</v>
      </c>
      <c r="H36" t="s">
        <v>318</v>
      </c>
      <c r="I36" t="s">
        <v>191</v>
      </c>
      <c r="J36" t="s">
        <v>21</v>
      </c>
      <c r="K36" t="s">
        <v>22</v>
      </c>
      <c r="L36" t="s">
        <v>191</v>
      </c>
      <c r="M36" t="s">
        <v>34</v>
      </c>
      <c r="N36">
        <v>38</v>
      </c>
      <c r="O36" t="str">
        <f t="shared" si="1"/>
        <v>Won By 38 Runs</v>
      </c>
      <c r="P36" t="s">
        <v>24</v>
      </c>
      <c r="Q36" t="s">
        <v>263</v>
      </c>
    </row>
    <row r="37" spans="1:17" x14ac:dyDescent="0.25">
      <c r="A37">
        <v>501234</v>
      </c>
      <c r="B37" t="s">
        <v>30</v>
      </c>
      <c r="C37" s="1">
        <v>40663</v>
      </c>
      <c r="D37">
        <v>2011</v>
      </c>
      <c r="E37">
        <v>37</v>
      </c>
      <c r="F37" t="s">
        <v>51</v>
      </c>
      <c r="G37" t="s">
        <v>147</v>
      </c>
      <c r="H37" t="s">
        <v>174</v>
      </c>
      <c r="I37" t="s">
        <v>51</v>
      </c>
      <c r="J37" t="s">
        <v>28</v>
      </c>
      <c r="K37" t="s">
        <v>22</v>
      </c>
      <c r="L37" t="s">
        <v>51</v>
      </c>
      <c r="M37" t="s">
        <v>23</v>
      </c>
      <c r="N37">
        <v>8</v>
      </c>
      <c r="O37" t="str">
        <f t="shared" si="1"/>
        <v>Won By 8 Wickets</v>
      </c>
      <c r="P37" t="s">
        <v>24</v>
      </c>
      <c r="Q37" t="s">
        <v>316</v>
      </c>
    </row>
    <row r="38" spans="1:17" x14ac:dyDescent="0.25">
      <c r="A38">
        <v>501235</v>
      </c>
      <c r="B38" t="s">
        <v>175</v>
      </c>
      <c r="C38" s="1">
        <v>40664</v>
      </c>
      <c r="D38">
        <v>2011</v>
      </c>
      <c r="E38">
        <v>38</v>
      </c>
      <c r="F38" t="s">
        <v>18</v>
      </c>
      <c r="G38" t="s">
        <v>272</v>
      </c>
      <c r="H38" t="s">
        <v>176</v>
      </c>
      <c r="I38" t="s">
        <v>18</v>
      </c>
      <c r="J38" t="s">
        <v>28</v>
      </c>
      <c r="K38" t="s">
        <v>22</v>
      </c>
      <c r="L38" t="s">
        <v>18</v>
      </c>
      <c r="M38" t="s">
        <v>23</v>
      </c>
      <c r="N38">
        <v>6</v>
      </c>
      <c r="O38" t="str">
        <f t="shared" si="1"/>
        <v>Won By 6 Wickets</v>
      </c>
      <c r="P38" t="s">
        <v>24</v>
      </c>
      <c r="Q38" t="s">
        <v>320</v>
      </c>
    </row>
    <row r="39" spans="1:17" x14ac:dyDescent="0.25">
      <c r="A39">
        <v>501236</v>
      </c>
      <c r="B39" t="s">
        <v>132</v>
      </c>
      <c r="C39" s="1">
        <v>40664</v>
      </c>
      <c r="D39">
        <v>2011</v>
      </c>
      <c r="E39">
        <v>39</v>
      </c>
      <c r="F39" t="s">
        <v>46</v>
      </c>
      <c r="G39" t="s">
        <v>292</v>
      </c>
      <c r="H39" t="s">
        <v>251</v>
      </c>
      <c r="I39" t="s">
        <v>46</v>
      </c>
      <c r="J39" t="s">
        <v>21</v>
      </c>
      <c r="K39" t="s">
        <v>22</v>
      </c>
      <c r="L39" t="s">
        <v>46</v>
      </c>
      <c r="M39" t="s">
        <v>34</v>
      </c>
      <c r="N39">
        <v>19</v>
      </c>
      <c r="O39" t="str">
        <f t="shared" si="1"/>
        <v>Won By 19 Runs</v>
      </c>
      <c r="P39" t="s">
        <v>24</v>
      </c>
      <c r="Q39" t="s">
        <v>321</v>
      </c>
    </row>
    <row r="40" spans="1:17" x14ac:dyDescent="0.25">
      <c r="A40">
        <v>501237</v>
      </c>
      <c r="B40" t="s">
        <v>38</v>
      </c>
      <c r="C40" s="1">
        <v>40665</v>
      </c>
      <c r="D40">
        <v>2011</v>
      </c>
      <c r="E40">
        <v>40</v>
      </c>
      <c r="F40" t="s">
        <v>44</v>
      </c>
      <c r="G40" t="s">
        <v>147</v>
      </c>
      <c r="H40" t="s">
        <v>167</v>
      </c>
      <c r="I40" t="s">
        <v>147</v>
      </c>
      <c r="J40" t="s">
        <v>28</v>
      </c>
      <c r="K40" t="s">
        <v>22</v>
      </c>
      <c r="L40" t="s">
        <v>44</v>
      </c>
      <c r="M40" t="s">
        <v>34</v>
      </c>
      <c r="N40">
        <v>23</v>
      </c>
      <c r="O40" t="str">
        <f t="shared" si="1"/>
        <v>Won By 23 Runs</v>
      </c>
      <c r="P40" t="s">
        <v>24</v>
      </c>
      <c r="Q40" t="s">
        <v>118</v>
      </c>
    </row>
    <row r="41" spans="1:17" x14ac:dyDescent="0.25">
      <c r="A41">
        <v>501238</v>
      </c>
      <c r="B41" t="s">
        <v>127</v>
      </c>
      <c r="C41" s="1">
        <v>40665</v>
      </c>
      <c r="D41">
        <v>2011</v>
      </c>
      <c r="E41">
        <v>41</v>
      </c>
      <c r="F41" t="s">
        <v>191</v>
      </c>
      <c r="G41" t="s">
        <v>312</v>
      </c>
      <c r="H41" t="s">
        <v>208</v>
      </c>
      <c r="I41" t="s">
        <v>312</v>
      </c>
      <c r="J41" t="s">
        <v>28</v>
      </c>
      <c r="K41" t="s">
        <v>22</v>
      </c>
      <c r="L41" t="s">
        <v>312</v>
      </c>
      <c r="M41" t="s">
        <v>23</v>
      </c>
      <c r="N41">
        <v>7</v>
      </c>
      <c r="O41" t="str">
        <f t="shared" si="1"/>
        <v>Won By 7 Wickets</v>
      </c>
      <c r="P41" t="s">
        <v>24</v>
      </c>
      <c r="Q41" t="s">
        <v>319</v>
      </c>
    </row>
    <row r="42" spans="1:17" x14ac:dyDescent="0.25">
      <c r="A42">
        <v>501239</v>
      </c>
      <c r="B42" t="s">
        <v>158</v>
      </c>
      <c r="C42" s="1">
        <v>40666</v>
      </c>
      <c r="D42">
        <v>2011</v>
      </c>
      <c r="E42">
        <v>42</v>
      </c>
      <c r="F42" t="s">
        <v>292</v>
      </c>
      <c r="G42" t="s">
        <v>51</v>
      </c>
      <c r="H42" t="s">
        <v>203</v>
      </c>
      <c r="I42" t="s">
        <v>292</v>
      </c>
      <c r="J42" t="s">
        <v>28</v>
      </c>
      <c r="K42" t="s">
        <v>22</v>
      </c>
      <c r="L42" t="s">
        <v>51</v>
      </c>
      <c r="M42" t="s">
        <v>34</v>
      </c>
      <c r="N42">
        <v>20</v>
      </c>
      <c r="O42" t="str">
        <f t="shared" si="1"/>
        <v>Won By 20 Runs</v>
      </c>
      <c r="P42" t="s">
        <v>24</v>
      </c>
      <c r="Q42" t="s">
        <v>234</v>
      </c>
    </row>
    <row r="43" spans="1:17" x14ac:dyDescent="0.25">
      <c r="A43">
        <v>501240</v>
      </c>
      <c r="B43" t="s">
        <v>132</v>
      </c>
      <c r="C43" s="1">
        <v>40667</v>
      </c>
      <c r="D43">
        <v>2011</v>
      </c>
      <c r="E43">
        <v>43</v>
      </c>
      <c r="F43" t="s">
        <v>46</v>
      </c>
      <c r="G43" t="s">
        <v>18</v>
      </c>
      <c r="H43" t="s">
        <v>251</v>
      </c>
      <c r="I43" t="s">
        <v>18</v>
      </c>
      <c r="J43" t="s">
        <v>21</v>
      </c>
      <c r="K43" t="s">
        <v>22</v>
      </c>
      <c r="L43" t="s">
        <v>46</v>
      </c>
      <c r="M43" t="s">
        <v>23</v>
      </c>
      <c r="N43">
        <v>8</v>
      </c>
      <c r="O43" t="str">
        <f t="shared" si="1"/>
        <v>Won By 8 Wickets</v>
      </c>
      <c r="P43" t="s">
        <v>24</v>
      </c>
      <c r="Q43" t="s">
        <v>264</v>
      </c>
    </row>
    <row r="44" spans="1:17" x14ac:dyDescent="0.25">
      <c r="A44">
        <v>501241</v>
      </c>
      <c r="B44" t="s">
        <v>38</v>
      </c>
      <c r="C44" s="1">
        <v>40667</v>
      </c>
      <c r="D44">
        <v>2011</v>
      </c>
      <c r="E44">
        <v>44</v>
      </c>
      <c r="F44" t="s">
        <v>272</v>
      </c>
      <c r="G44" t="s">
        <v>44</v>
      </c>
      <c r="H44" t="s">
        <v>311</v>
      </c>
      <c r="I44" t="s">
        <v>272</v>
      </c>
      <c r="J44" t="s">
        <v>28</v>
      </c>
      <c r="K44" t="s">
        <v>22</v>
      </c>
      <c r="L44" t="s">
        <v>44</v>
      </c>
      <c r="M44" t="s">
        <v>34</v>
      </c>
      <c r="N44">
        <v>21</v>
      </c>
      <c r="O44" t="str">
        <f t="shared" si="1"/>
        <v>Won By 21 Runs</v>
      </c>
      <c r="P44" t="s">
        <v>24</v>
      </c>
      <c r="Q44" t="s">
        <v>315</v>
      </c>
    </row>
    <row r="45" spans="1:17" x14ac:dyDescent="0.25">
      <c r="A45">
        <v>501242</v>
      </c>
      <c r="B45" t="s">
        <v>317</v>
      </c>
      <c r="C45" s="1">
        <v>40668</v>
      </c>
      <c r="D45">
        <v>2011</v>
      </c>
      <c r="E45">
        <v>45</v>
      </c>
      <c r="F45" t="s">
        <v>312</v>
      </c>
      <c r="G45" t="s">
        <v>51</v>
      </c>
      <c r="H45" t="s">
        <v>318</v>
      </c>
      <c r="I45" t="s">
        <v>51</v>
      </c>
      <c r="J45" t="s">
        <v>28</v>
      </c>
      <c r="K45" t="s">
        <v>22</v>
      </c>
      <c r="L45" t="s">
        <v>312</v>
      </c>
      <c r="M45" t="s">
        <v>34</v>
      </c>
      <c r="N45">
        <v>17</v>
      </c>
      <c r="O45" t="str">
        <f t="shared" si="1"/>
        <v>Won By 17 Runs</v>
      </c>
      <c r="P45" t="s">
        <v>24</v>
      </c>
      <c r="Q45" t="s">
        <v>271</v>
      </c>
    </row>
    <row r="46" spans="1:17" x14ac:dyDescent="0.25">
      <c r="A46">
        <v>501243</v>
      </c>
      <c r="B46" t="s">
        <v>158</v>
      </c>
      <c r="C46" s="1">
        <v>40668</v>
      </c>
      <c r="D46">
        <v>2011</v>
      </c>
      <c r="E46">
        <v>46</v>
      </c>
      <c r="F46" t="s">
        <v>292</v>
      </c>
      <c r="G46" t="s">
        <v>191</v>
      </c>
      <c r="H46" t="s">
        <v>203</v>
      </c>
      <c r="I46" t="s">
        <v>191</v>
      </c>
      <c r="J46" t="s">
        <v>28</v>
      </c>
      <c r="K46" t="s">
        <v>22</v>
      </c>
      <c r="L46" t="s">
        <v>191</v>
      </c>
      <c r="M46" t="s">
        <v>23</v>
      </c>
      <c r="N46">
        <v>4</v>
      </c>
      <c r="O46" t="str">
        <f t="shared" si="1"/>
        <v>Won By 4 Wickets</v>
      </c>
      <c r="P46" t="s">
        <v>24</v>
      </c>
      <c r="Q46" t="s">
        <v>263</v>
      </c>
    </row>
    <row r="47" spans="1:17" x14ac:dyDescent="0.25">
      <c r="A47">
        <v>501244</v>
      </c>
      <c r="B47" t="s">
        <v>204</v>
      </c>
      <c r="C47" s="1">
        <v>40669</v>
      </c>
      <c r="D47">
        <v>2011</v>
      </c>
      <c r="E47">
        <v>47</v>
      </c>
      <c r="F47" t="s">
        <v>27</v>
      </c>
      <c r="G47" t="s">
        <v>147</v>
      </c>
      <c r="H47" t="s">
        <v>205</v>
      </c>
      <c r="I47" t="s">
        <v>147</v>
      </c>
      <c r="J47" t="s">
        <v>28</v>
      </c>
      <c r="K47" t="s">
        <v>22</v>
      </c>
      <c r="L47" t="s">
        <v>27</v>
      </c>
      <c r="M47" t="s">
        <v>34</v>
      </c>
      <c r="N47">
        <v>85</v>
      </c>
      <c r="O47" t="str">
        <f t="shared" si="1"/>
        <v>Won By 85 Runs</v>
      </c>
      <c r="P47" t="s">
        <v>24</v>
      </c>
      <c r="Q47" t="s">
        <v>150</v>
      </c>
    </row>
    <row r="48" spans="1:17" x14ac:dyDescent="0.25">
      <c r="A48">
        <v>501245</v>
      </c>
      <c r="B48" t="s">
        <v>30</v>
      </c>
      <c r="C48" s="1">
        <v>40670</v>
      </c>
      <c r="D48">
        <v>2011</v>
      </c>
      <c r="E48">
        <v>48</v>
      </c>
      <c r="F48" t="s">
        <v>51</v>
      </c>
      <c r="G48" t="s">
        <v>46</v>
      </c>
      <c r="H48" t="s">
        <v>174</v>
      </c>
      <c r="I48" t="s">
        <v>46</v>
      </c>
      <c r="J48" t="s">
        <v>21</v>
      </c>
      <c r="K48" t="s">
        <v>22</v>
      </c>
      <c r="L48" t="s">
        <v>51</v>
      </c>
      <c r="M48" t="s">
        <v>34</v>
      </c>
      <c r="N48">
        <v>10</v>
      </c>
      <c r="O48" t="str">
        <f t="shared" si="1"/>
        <v>Won By 10 Runs</v>
      </c>
      <c r="P48" t="s">
        <v>196</v>
      </c>
      <c r="Q48" t="s">
        <v>316</v>
      </c>
    </row>
    <row r="49" spans="1:17" x14ac:dyDescent="0.25">
      <c r="A49">
        <v>501246</v>
      </c>
      <c r="B49" t="s">
        <v>38</v>
      </c>
      <c r="C49" s="1">
        <v>40670</v>
      </c>
      <c r="D49">
        <v>2011</v>
      </c>
      <c r="E49">
        <v>49</v>
      </c>
      <c r="F49" t="s">
        <v>44</v>
      </c>
      <c r="G49" t="s">
        <v>191</v>
      </c>
      <c r="H49" t="s">
        <v>167</v>
      </c>
      <c r="I49" t="s">
        <v>191</v>
      </c>
      <c r="J49" t="s">
        <v>28</v>
      </c>
      <c r="K49" t="s">
        <v>22</v>
      </c>
      <c r="L49" t="s">
        <v>44</v>
      </c>
      <c r="M49" t="s">
        <v>34</v>
      </c>
      <c r="N49">
        <v>32</v>
      </c>
      <c r="O49" t="str">
        <f t="shared" si="1"/>
        <v>Won By 32 Runs</v>
      </c>
      <c r="P49" t="s">
        <v>24</v>
      </c>
      <c r="Q49" t="s">
        <v>157</v>
      </c>
    </row>
    <row r="50" spans="1:17" x14ac:dyDescent="0.25">
      <c r="A50">
        <v>501247</v>
      </c>
      <c r="B50" t="s">
        <v>204</v>
      </c>
      <c r="C50" s="1">
        <v>40671</v>
      </c>
      <c r="D50">
        <v>2011</v>
      </c>
      <c r="E50">
        <v>50</v>
      </c>
      <c r="F50" t="s">
        <v>27</v>
      </c>
      <c r="G50" t="s">
        <v>312</v>
      </c>
      <c r="H50" t="s">
        <v>205</v>
      </c>
      <c r="I50" t="s">
        <v>312</v>
      </c>
      <c r="J50" t="s">
        <v>21</v>
      </c>
      <c r="K50" t="s">
        <v>22</v>
      </c>
      <c r="L50" t="s">
        <v>27</v>
      </c>
      <c r="M50" t="s">
        <v>23</v>
      </c>
      <c r="N50">
        <v>9</v>
      </c>
      <c r="O50" t="str">
        <f t="shared" si="1"/>
        <v>Won By 9 Wickets</v>
      </c>
      <c r="P50" t="s">
        <v>24</v>
      </c>
      <c r="Q50" t="s">
        <v>150</v>
      </c>
    </row>
    <row r="51" spans="1:17" x14ac:dyDescent="0.25">
      <c r="A51">
        <v>501248</v>
      </c>
      <c r="B51" t="s">
        <v>165</v>
      </c>
      <c r="C51" s="1">
        <v>40671</v>
      </c>
      <c r="D51">
        <v>2011</v>
      </c>
      <c r="E51">
        <v>51</v>
      </c>
      <c r="F51" t="s">
        <v>147</v>
      </c>
      <c r="G51" t="s">
        <v>272</v>
      </c>
      <c r="H51" t="s">
        <v>248</v>
      </c>
      <c r="I51" t="s">
        <v>147</v>
      </c>
      <c r="J51" t="s">
        <v>21</v>
      </c>
      <c r="K51" t="s">
        <v>22</v>
      </c>
      <c r="L51" t="s">
        <v>272</v>
      </c>
      <c r="M51" t="s">
        <v>23</v>
      </c>
      <c r="N51">
        <v>5</v>
      </c>
      <c r="O51" t="str">
        <f t="shared" si="1"/>
        <v>Won By 5 Wickets</v>
      </c>
      <c r="P51" t="s">
        <v>24</v>
      </c>
      <c r="Q51" t="s">
        <v>315</v>
      </c>
    </row>
    <row r="52" spans="1:17" x14ac:dyDescent="0.25">
      <c r="A52">
        <v>501249</v>
      </c>
      <c r="B52" t="s">
        <v>175</v>
      </c>
      <c r="C52" s="1">
        <v>40672</v>
      </c>
      <c r="D52">
        <v>2011</v>
      </c>
      <c r="E52">
        <v>52</v>
      </c>
      <c r="F52" t="s">
        <v>18</v>
      </c>
      <c r="G52" t="s">
        <v>46</v>
      </c>
      <c r="H52" t="s">
        <v>176</v>
      </c>
      <c r="I52" t="s">
        <v>18</v>
      </c>
      <c r="J52" t="s">
        <v>28</v>
      </c>
      <c r="K52" t="s">
        <v>22</v>
      </c>
      <c r="L52" t="s">
        <v>46</v>
      </c>
      <c r="M52" t="s">
        <v>34</v>
      </c>
      <c r="N52">
        <v>63</v>
      </c>
      <c r="O52" t="str">
        <f t="shared" si="1"/>
        <v>Won By 63 Runs</v>
      </c>
      <c r="P52" t="s">
        <v>24</v>
      </c>
      <c r="Q52" t="s">
        <v>269</v>
      </c>
    </row>
    <row r="53" spans="1:17" x14ac:dyDescent="0.25">
      <c r="A53">
        <v>501250</v>
      </c>
      <c r="B53" t="s">
        <v>158</v>
      </c>
      <c r="C53" s="1">
        <v>40673</v>
      </c>
      <c r="D53">
        <v>2011</v>
      </c>
      <c r="E53">
        <v>53</v>
      </c>
      <c r="F53" t="s">
        <v>292</v>
      </c>
      <c r="G53" t="s">
        <v>272</v>
      </c>
      <c r="H53" t="s">
        <v>203</v>
      </c>
      <c r="I53" t="s">
        <v>292</v>
      </c>
      <c r="J53" t="s">
        <v>21</v>
      </c>
      <c r="K53" t="s">
        <v>22</v>
      </c>
      <c r="L53" t="s">
        <v>272</v>
      </c>
      <c r="M53" t="s">
        <v>23</v>
      </c>
      <c r="N53">
        <v>6</v>
      </c>
      <c r="O53" t="str">
        <f t="shared" si="1"/>
        <v>Won By 6 Wickets</v>
      </c>
      <c r="P53" t="s">
        <v>24</v>
      </c>
      <c r="Q53" t="s">
        <v>63</v>
      </c>
    </row>
    <row r="54" spans="1:17" x14ac:dyDescent="0.25">
      <c r="A54">
        <v>501251</v>
      </c>
      <c r="B54" t="s">
        <v>165</v>
      </c>
      <c r="C54" s="1">
        <v>40673</v>
      </c>
      <c r="D54">
        <v>2011</v>
      </c>
      <c r="E54">
        <v>54</v>
      </c>
      <c r="F54" t="s">
        <v>147</v>
      </c>
      <c r="G54" t="s">
        <v>44</v>
      </c>
      <c r="H54" t="s">
        <v>248</v>
      </c>
      <c r="I54" t="s">
        <v>44</v>
      </c>
      <c r="J54" t="s">
        <v>28</v>
      </c>
      <c r="K54" t="s">
        <v>22</v>
      </c>
      <c r="L54" t="s">
        <v>147</v>
      </c>
      <c r="M54" t="s">
        <v>34</v>
      </c>
      <c r="N54">
        <v>76</v>
      </c>
      <c r="O54" t="str">
        <f t="shared" si="1"/>
        <v>Won By 76 Runs</v>
      </c>
      <c r="P54" t="s">
        <v>24</v>
      </c>
      <c r="Q54" t="s">
        <v>314</v>
      </c>
    </row>
    <row r="55" spans="1:17" x14ac:dyDescent="0.25">
      <c r="A55">
        <v>501252</v>
      </c>
      <c r="B55" t="s">
        <v>175</v>
      </c>
      <c r="C55" s="1">
        <v>40674</v>
      </c>
      <c r="D55">
        <v>2011</v>
      </c>
      <c r="E55">
        <v>55</v>
      </c>
      <c r="F55" t="s">
        <v>18</v>
      </c>
      <c r="G55" t="s">
        <v>27</v>
      </c>
      <c r="H55" t="s">
        <v>176</v>
      </c>
      <c r="I55" t="s">
        <v>27</v>
      </c>
      <c r="J55" t="s">
        <v>28</v>
      </c>
      <c r="K55" t="s">
        <v>22</v>
      </c>
      <c r="L55" t="s">
        <v>27</v>
      </c>
      <c r="M55" t="s">
        <v>23</v>
      </c>
      <c r="N55">
        <v>9</v>
      </c>
      <c r="O55" t="str">
        <f t="shared" si="1"/>
        <v>Won By 9 Wickets</v>
      </c>
      <c r="P55" t="s">
        <v>24</v>
      </c>
      <c r="Q55" t="s">
        <v>313</v>
      </c>
    </row>
    <row r="56" spans="1:17" x14ac:dyDescent="0.25">
      <c r="A56">
        <v>501253</v>
      </c>
      <c r="B56" t="s">
        <v>132</v>
      </c>
      <c r="C56" s="1">
        <v>40675</v>
      </c>
      <c r="D56">
        <v>2011</v>
      </c>
      <c r="E56">
        <v>56</v>
      </c>
      <c r="F56" t="s">
        <v>46</v>
      </c>
      <c r="G56" t="s">
        <v>191</v>
      </c>
      <c r="H56" t="s">
        <v>251</v>
      </c>
      <c r="I56" t="s">
        <v>46</v>
      </c>
      <c r="J56" t="s">
        <v>21</v>
      </c>
      <c r="K56" t="s">
        <v>22</v>
      </c>
      <c r="L56" t="s">
        <v>46</v>
      </c>
      <c r="M56" t="s">
        <v>34</v>
      </c>
      <c r="N56">
        <v>18</v>
      </c>
      <c r="O56" t="str">
        <f t="shared" si="1"/>
        <v>Won By 18 Runs</v>
      </c>
      <c r="P56" t="s">
        <v>24</v>
      </c>
      <c r="Q56" t="s">
        <v>172</v>
      </c>
    </row>
    <row r="57" spans="1:17" x14ac:dyDescent="0.25">
      <c r="A57">
        <v>501254</v>
      </c>
      <c r="B57" t="s">
        <v>193</v>
      </c>
      <c r="C57" s="1">
        <v>40676</v>
      </c>
      <c r="D57">
        <v>2011</v>
      </c>
      <c r="E57">
        <v>57</v>
      </c>
      <c r="F57" t="s">
        <v>312</v>
      </c>
      <c r="G57" t="s">
        <v>147</v>
      </c>
      <c r="H57" t="s">
        <v>194</v>
      </c>
      <c r="I57" t="s">
        <v>147</v>
      </c>
      <c r="J57" t="s">
        <v>28</v>
      </c>
      <c r="K57" t="s">
        <v>22</v>
      </c>
      <c r="L57" t="s">
        <v>147</v>
      </c>
      <c r="M57" t="s">
        <v>23</v>
      </c>
      <c r="N57">
        <v>6</v>
      </c>
      <c r="O57" t="str">
        <f t="shared" si="1"/>
        <v>Won By 6 Wickets</v>
      </c>
      <c r="P57" t="s">
        <v>24</v>
      </c>
      <c r="Q57" t="s">
        <v>89</v>
      </c>
    </row>
    <row r="58" spans="1:17" x14ac:dyDescent="0.25">
      <c r="A58">
        <v>501255</v>
      </c>
      <c r="B58" t="s">
        <v>204</v>
      </c>
      <c r="C58" s="1">
        <v>40677</v>
      </c>
      <c r="D58">
        <v>2011</v>
      </c>
      <c r="E58">
        <v>58</v>
      </c>
      <c r="F58" t="s">
        <v>27</v>
      </c>
      <c r="G58" t="s">
        <v>51</v>
      </c>
      <c r="H58" t="s">
        <v>205</v>
      </c>
      <c r="I58" t="s">
        <v>27</v>
      </c>
      <c r="J58" t="s">
        <v>28</v>
      </c>
      <c r="K58" t="s">
        <v>22</v>
      </c>
      <c r="L58" t="s">
        <v>27</v>
      </c>
      <c r="M58" t="s">
        <v>23</v>
      </c>
      <c r="N58">
        <v>4</v>
      </c>
      <c r="O58" t="str">
        <f t="shared" si="1"/>
        <v>Won By 4 Wickets</v>
      </c>
      <c r="P58" t="s">
        <v>196</v>
      </c>
      <c r="Q58" t="s">
        <v>150</v>
      </c>
    </row>
    <row r="59" spans="1:17" x14ac:dyDescent="0.25">
      <c r="A59">
        <v>501256</v>
      </c>
      <c r="B59" t="s">
        <v>38</v>
      </c>
      <c r="C59" s="1">
        <v>40677</v>
      </c>
      <c r="D59">
        <v>2011</v>
      </c>
      <c r="E59">
        <v>59</v>
      </c>
      <c r="F59" t="s">
        <v>44</v>
      </c>
      <c r="G59" t="s">
        <v>292</v>
      </c>
      <c r="H59" t="s">
        <v>167</v>
      </c>
      <c r="I59" t="s">
        <v>292</v>
      </c>
      <c r="J59" t="s">
        <v>21</v>
      </c>
      <c r="K59" t="s">
        <v>22</v>
      </c>
      <c r="L59" t="s">
        <v>292</v>
      </c>
      <c r="M59" t="s">
        <v>34</v>
      </c>
      <c r="N59">
        <v>10</v>
      </c>
      <c r="O59" t="str">
        <f t="shared" si="1"/>
        <v>Won By 10 Runs</v>
      </c>
      <c r="P59" t="s">
        <v>24</v>
      </c>
      <c r="Q59" t="s">
        <v>137</v>
      </c>
    </row>
    <row r="60" spans="1:17" x14ac:dyDescent="0.25">
      <c r="A60">
        <v>501257</v>
      </c>
      <c r="B60" t="s">
        <v>275</v>
      </c>
      <c r="C60" s="1">
        <v>40678</v>
      </c>
      <c r="D60">
        <v>2011</v>
      </c>
      <c r="E60">
        <v>60</v>
      </c>
      <c r="F60" t="s">
        <v>147</v>
      </c>
      <c r="G60" t="s">
        <v>191</v>
      </c>
      <c r="H60" t="s">
        <v>276</v>
      </c>
      <c r="I60" t="s">
        <v>191</v>
      </c>
      <c r="J60" t="s">
        <v>28</v>
      </c>
      <c r="K60" t="s">
        <v>22</v>
      </c>
      <c r="L60" t="s">
        <v>147</v>
      </c>
      <c r="M60" t="s">
        <v>34</v>
      </c>
      <c r="N60">
        <v>29</v>
      </c>
      <c r="O60" t="str">
        <f t="shared" si="1"/>
        <v>Won By 29 Runs</v>
      </c>
      <c r="P60" t="s">
        <v>24</v>
      </c>
      <c r="Q60" t="s">
        <v>252</v>
      </c>
    </row>
    <row r="61" spans="1:17" x14ac:dyDescent="0.25">
      <c r="A61">
        <v>501258</v>
      </c>
      <c r="B61" t="s">
        <v>193</v>
      </c>
      <c r="C61" s="1">
        <v>40678</v>
      </c>
      <c r="D61">
        <v>2011</v>
      </c>
      <c r="E61">
        <v>61</v>
      </c>
      <c r="F61" t="s">
        <v>312</v>
      </c>
      <c r="G61" t="s">
        <v>18</v>
      </c>
      <c r="H61" t="s">
        <v>194</v>
      </c>
      <c r="I61" t="s">
        <v>312</v>
      </c>
      <c r="J61" t="s">
        <v>28</v>
      </c>
      <c r="K61" t="s">
        <v>22</v>
      </c>
      <c r="L61" t="s">
        <v>312</v>
      </c>
      <c r="M61" t="s">
        <v>23</v>
      </c>
      <c r="N61">
        <v>8</v>
      </c>
      <c r="O61" t="str">
        <f t="shared" si="1"/>
        <v>Won By 8 Wickets</v>
      </c>
      <c r="P61" t="s">
        <v>24</v>
      </c>
      <c r="Q61" t="s">
        <v>271</v>
      </c>
    </row>
    <row r="62" spans="1:17" x14ac:dyDescent="0.25">
      <c r="A62">
        <v>501259</v>
      </c>
      <c r="B62" t="s">
        <v>38</v>
      </c>
      <c r="C62" s="1">
        <v>40679</v>
      </c>
      <c r="D62">
        <v>2011</v>
      </c>
      <c r="E62">
        <v>62</v>
      </c>
      <c r="F62" t="s">
        <v>272</v>
      </c>
      <c r="G62" t="s">
        <v>292</v>
      </c>
      <c r="H62" t="s">
        <v>311</v>
      </c>
      <c r="I62" t="s">
        <v>292</v>
      </c>
      <c r="J62" t="s">
        <v>28</v>
      </c>
      <c r="K62" t="s">
        <v>22</v>
      </c>
      <c r="L62" t="s">
        <v>292</v>
      </c>
      <c r="M62" t="s">
        <v>23</v>
      </c>
      <c r="N62">
        <v>6</v>
      </c>
      <c r="O62" t="str">
        <f t="shared" si="1"/>
        <v>Won By 6 Wickets</v>
      </c>
      <c r="P62" t="s">
        <v>24</v>
      </c>
      <c r="Q62" t="s">
        <v>137</v>
      </c>
    </row>
    <row r="63" spans="1:17" x14ac:dyDescent="0.25">
      <c r="A63">
        <v>501260</v>
      </c>
      <c r="B63" t="s">
        <v>275</v>
      </c>
      <c r="C63" s="1">
        <v>40680</v>
      </c>
      <c r="D63">
        <v>2011</v>
      </c>
      <c r="E63">
        <v>63</v>
      </c>
      <c r="F63" t="s">
        <v>147</v>
      </c>
      <c r="G63" t="s">
        <v>27</v>
      </c>
      <c r="H63" t="s">
        <v>276</v>
      </c>
      <c r="I63" t="s">
        <v>147</v>
      </c>
      <c r="J63" t="s">
        <v>21</v>
      </c>
      <c r="K63" t="s">
        <v>22</v>
      </c>
      <c r="L63" t="s">
        <v>147</v>
      </c>
      <c r="M63" t="s">
        <v>34</v>
      </c>
      <c r="N63">
        <v>111</v>
      </c>
      <c r="O63" t="str">
        <f t="shared" si="1"/>
        <v>Won By 111 Runs</v>
      </c>
      <c r="P63" t="s">
        <v>24</v>
      </c>
      <c r="Q63" t="s">
        <v>279</v>
      </c>
    </row>
    <row r="64" spans="1:17" x14ac:dyDescent="0.25">
      <c r="A64">
        <v>501261</v>
      </c>
      <c r="B64" t="s">
        <v>132</v>
      </c>
      <c r="C64" s="1">
        <v>40681</v>
      </c>
      <c r="D64">
        <v>2011</v>
      </c>
      <c r="E64">
        <v>64</v>
      </c>
      <c r="F64" t="s">
        <v>46</v>
      </c>
      <c r="G64" t="s">
        <v>312</v>
      </c>
      <c r="H64" t="s">
        <v>251</v>
      </c>
      <c r="I64" t="s">
        <v>46</v>
      </c>
      <c r="J64" t="s">
        <v>21</v>
      </c>
      <c r="K64" t="s">
        <v>22</v>
      </c>
      <c r="L64" t="s">
        <v>46</v>
      </c>
      <c r="M64" t="s">
        <v>34</v>
      </c>
      <c r="N64">
        <v>11</v>
      </c>
      <c r="O64" t="str">
        <f t="shared" si="1"/>
        <v>Won By 11 Runs</v>
      </c>
      <c r="P64" t="s">
        <v>24</v>
      </c>
      <c r="Q64" t="s">
        <v>57</v>
      </c>
    </row>
    <row r="65" spans="1:17" x14ac:dyDescent="0.25">
      <c r="A65">
        <v>501262</v>
      </c>
      <c r="B65" t="s">
        <v>38</v>
      </c>
      <c r="C65" s="1">
        <v>40682</v>
      </c>
      <c r="D65">
        <v>2011</v>
      </c>
      <c r="E65">
        <v>65</v>
      </c>
      <c r="F65" t="s">
        <v>272</v>
      </c>
      <c r="G65" t="s">
        <v>51</v>
      </c>
      <c r="H65" t="s">
        <v>311</v>
      </c>
      <c r="I65" t="s">
        <v>51</v>
      </c>
      <c r="J65" t="s">
        <v>28</v>
      </c>
      <c r="K65" t="s">
        <v>22</v>
      </c>
      <c r="L65" t="s">
        <v>51</v>
      </c>
      <c r="M65" t="s">
        <v>23</v>
      </c>
      <c r="N65">
        <v>7</v>
      </c>
      <c r="O65" t="str">
        <f t="shared" si="1"/>
        <v>Won By 7 Wickets</v>
      </c>
      <c r="P65" t="s">
        <v>24</v>
      </c>
      <c r="Q65" t="s">
        <v>234</v>
      </c>
    </row>
    <row r="66" spans="1:17" x14ac:dyDescent="0.25">
      <c r="A66">
        <v>501263</v>
      </c>
      <c r="B66" t="s">
        <v>38</v>
      </c>
      <c r="C66" s="1">
        <v>40683</v>
      </c>
      <c r="D66">
        <v>2011</v>
      </c>
      <c r="E66">
        <v>66</v>
      </c>
      <c r="F66" t="s">
        <v>44</v>
      </c>
      <c r="G66" t="s">
        <v>18</v>
      </c>
      <c r="H66" t="s">
        <v>167</v>
      </c>
      <c r="I66" t="s">
        <v>44</v>
      </c>
      <c r="J66" t="s">
        <v>21</v>
      </c>
      <c r="K66" t="s">
        <v>22</v>
      </c>
      <c r="L66" t="s">
        <v>18</v>
      </c>
      <c r="M66" t="s">
        <v>23</v>
      </c>
      <c r="N66">
        <v>10</v>
      </c>
      <c r="O66" t="str">
        <f t="shared" ref="O66:O74" si="2">CONCATENATE("Won By"," ",N66," ",M66)</f>
        <v>Won By 10 Wickets</v>
      </c>
      <c r="P66" t="s">
        <v>24</v>
      </c>
      <c r="Q66" t="s">
        <v>154</v>
      </c>
    </row>
    <row r="67" spans="1:17" x14ac:dyDescent="0.25">
      <c r="A67">
        <v>501264</v>
      </c>
      <c r="B67" t="s">
        <v>275</v>
      </c>
      <c r="C67" s="1">
        <v>40684</v>
      </c>
      <c r="D67">
        <v>2011</v>
      </c>
      <c r="E67">
        <v>67</v>
      </c>
      <c r="F67" t="s">
        <v>147</v>
      </c>
      <c r="G67" t="s">
        <v>292</v>
      </c>
      <c r="H67" t="s">
        <v>276</v>
      </c>
      <c r="I67" t="s">
        <v>147</v>
      </c>
      <c r="J67" t="s">
        <v>28</v>
      </c>
      <c r="K67" t="s">
        <v>22</v>
      </c>
      <c r="L67" t="s">
        <v>292</v>
      </c>
      <c r="M67" t="s">
        <v>34</v>
      </c>
      <c r="N67">
        <v>82</v>
      </c>
      <c r="O67" t="str">
        <f t="shared" si="2"/>
        <v>Won By 82 Runs</v>
      </c>
      <c r="P67" t="s">
        <v>24</v>
      </c>
      <c r="Q67" t="s">
        <v>82</v>
      </c>
    </row>
    <row r="68" spans="1:17" x14ac:dyDescent="0.25">
      <c r="A68">
        <v>501265</v>
      </c>
      <c r="B68" t="s">
        <v>127</v>
      </c>
      <c r="C68" s="1">
        <v>40684</v>
      </c>
      <c r="D68">
        <v>2011</v>
      </c>
      <c r="E68">
        <v>68</v>
      </c>
      <c r="F68" t="s">
        <v>191</v>
      </c>
      <c r="G68" t="s">
        <v>272</v>
      </c>
      <c r="H68" t="s">
        <v>208</v>
      </c>
      <c r="I68" t="s">
        <v>191</v>
      </c>
      <c r="J68" t="s">
        <v>21</v>
      </c>
      <c r="K68" t="s">
        <v>24</v>
      </c>
      <c r="L68" t="s">
        <v>24</v>
      </c>
      <c r="M68" t="s">
        <v>173</v>
      </c>
      <c r="N68" t="s">
        <v>24</v>
      </c>
      <c r="O68" t="str">
        <f t="shared" si="2"/>
        <v>Won By NA NoResults</v>
      </c>
      <c r="P68" t="s">
        <v>24</v>
      </c>
      <c r="Q68" t="s">
        <v>24</v>
      </c>
    </row>
    <row r="69" spans="1:17" x14ac:dyDescent="0.25">
      <c r="A69">
        <v>501266</v>
      </c>
      <c r="B69" t="s">
        <v>204</v>
      </c>
      <c r="C69" s="1">
        <v>40685</v>
      </c>
      <c r="D69">
        <v>2011</v>
      </c>
      <c r="E69">
        <v>69</v>
      </c>
      <c r="F69" t="s">
        <v>27</v>
      </c>
      <c r="G69" t="s">
        <v>46</v>
      </c>
      <c r="H69" t="s">
        <v>205</v>
      </c>
      <c r="I69" t="s">
        <v>27</v>
      </c>
      <c r="J69" t="s">
        <v>28</v>
      </c>
      <c r="K69" t="s">
        <v>22</v>
      </c>
      <c r="L69" t="s">
        <v>27</v>
      </c>
      <c r="M69" t="s">
        <v>23</v>
      </c>
      <c r="N69">
        <v>8</v>
      </c>
      <c r="O69" t="str">
        <f t="shared" si="2"/>
        <v>Won By 8 Wickets</v>
      </c>
      <c r="P69" t="s">
        <v>24</v>
      </c>
      <c r="Q69" t="s">
        <v>150</v>
      </c>
    </row>
    <row r="70" spans="1:17" x14ac:dyDescent="0.25">
      <c r="A70">
        <v>501267</v>
      </c>
      <c r="B70" t="s">
        <v>30</v>
      </c>
      <c r="C70" s="1">
        <v>40685</v>
      </c>
      <c r="D70">
        <v>2011</v>
      </c>
      <c r="E70">
        <v>70</v>
      </c>
      <c r="F70" t="s">
        <v>51</v>
      </c>
      <c r="G70" t="s">
        <v>44</v>
      </c>
      <c r="H70" t="s">
        <v>174</v>
      </c>
      <c r="I70" t="s">
        <v>44</v>
      </c>
      <c r="J70" t="s">
        <v>28</v>
      </c>
      <c r="K70" t="s">
        <v>22</v>
      </c>
      <c r="L70" t="s">
        <v>44</v>
      </c>
      <c r="M70" t="s">
        <v>23</v>
      </c>
      <c r="N70">
        <v>5</v>
      </c>
      <c r="O70" t="str">
        <f t="shared" si="2"/>
        <v>Won By 5 Wickets</v>
      </c>
      <c r="P70" t="s">
        <v>24</v>
      </c>
      <c r="Q70" t="s">
        <v>310</v>
      </c>
    </row>
    <row r="71" spans="1:17" x14ac:dyDescent="0.25">
      <c r="A71">
        <v>501269</v>
      </c>
      <c r="B71" t="s">
        <v>38</v>
      </c>
      <c r="C71" s="1">
        <v>40688</v>
      </c>
      <c r="D71">
        <v>2011</v>
      </c>
      <c r="E71" t="s">
        <v>230</v>
      </c>
      <c r="F71" t="s">
        <v>44</v>
      </c>
      <c r="G71" t="s">
        <v>51</v>
      </c>
      <c r="H71" t="s">
        <v>167</v>
      </c>
      <c r="I71" t="s">
        <v>44</v>
      </c>
      <c r="J71" t="s">
        <v>28</v>
      </c>
      <c r="K71" t="s">
        <v>22</v>
      </c>
      <c r="L71" t="s">
        <v>44</v>
      </c>
      <c r="M71" t="s">
        <v>23</v>
      </c>
      <c r="N71">
        <v>4</v>
      </c>
      <c r="O71" t="str">
        <f t="shared" si="2"/>
        <v>Won By 4 Wickets</v>
      </c>
      <c r="P71" t="s">
        <v>24</v>
      </c>
      <c r="Q71" t="s">
        <v>309</v>
      </c>
    </row>
    <row r="72" spans="1:17" x14ac:dyDescent="0.25">
      <c r="A72">
        <v>501271</v>
      </c>
      <c r="B72" t="s">
        <v>132</v>
      </c>
      <c r="C72" s="1">
        <v>40691</v>
      </c>
      <c r="D72">
        <v>2011</v>
      </c>
      <c r="E72" t="s">
        <v>17</v>
      </c>
      <c r="F72" t="s">
        <v>46</v>
      </c>
      <c r="G72" t="s">
        <v>27</v>
      </c>
      <c r="H72" t="s">
        <v>251</v>
      </c>
      <c r="I72" t="s">
        <v>46</v>
      </c>
      <c r="J72" t="s">
        <v>21</v>
      </c>
      <c r="K72" t="s">
        <v>22</v>
      </c>
      <c r="L72" t="s">
        <v>46</v>
      </c>
      <c r="M72" t="s">
        <v>34</v>
      </c>
      <c r="N72">
        <v>58</v>
      </c>
      <c r="O72" t="str">
        <f t="shared" si="2"/>
        <v>Won By 58 Runs</v>
      </c>
      <c r="P72" t="s">
        <v>24</v>
      </c>
      <c r="Q72" t="s">
        <v>269</v>
      </c>
    </row>
    <row r="73" spans="1:17" x14ac:dyDescent="0.25">
      <c r="A73">
        <v>501268</v>
      </c>
      <c r="B73" t="s">
        <v>38</v>
      </c>
      <c r="C73" s="1">
        <v>40687</v>
      </c>
      <c r="D73">
        <v>2011</v>
      </c>
      <c r="E73" t="s">
        <v>36</v>
      </c>
      <c r="F73" t="s">
        <v>27</v>
      </c>
      <c r="G73" t="s">
        <v>46</v>
      </c>
      <c r="H73" t="s">
        <v>167</v>
      </c>
      <c r="I73" t="s">
        <v>46</v>
      </c>
      <c r="J73" t="s">
        <v>28</v>
      </c>
      <c r="K73" t="s">
        <v>22</v>
      </c>
      <c r="L73" t="s">
        <v>46</v>
      </c>
      <c r="M73" t="s">
        <v>23</v>
      </c>
      <c r="N73">
        <v>6</v>
      </c>
      <c r="O73" t="str">
        <f t="shared" si="2"/>
        <v>Won By 6 Wickets</v>
      </c>
      <c r="P73" t="s">
        <v>24</v>
      </c>
      <c r="Q73" t="s">
        <v>224</v>
      </c>
    </row>
    <row r="74" spans="1:17" x14ac:dyDescent="0.25">
      <c r="A74">
        <v>501270</v>
      </c>
      <c r="B74" t="s">
        <v>132</v>
      </c>
      <c r="C74" s="1">
        <v>40690</v>
      </c>
      <c r="D74">
        <v>2011</v>
      </c>
      <c r="E74" t="s">
        <v>26</v>
      </c>
      <c r="F74" t="s">
        <v>27</v>
      </c>
      <c r="G74" t="s">
        <v>44</v>
      </c>
      <c r="H74" t="s">
        <v>251</v>
      </c>
      <c r="I74" t="s">
        <v>44</v>
      </c>
      <c r="J74" t="s">
        <v>28</v>
      </c>
      <c r="K74" t="s">
        <v>22</v>
      </c>
      <c r="L74" t="s">
        <v>27</v>
      </c>
      <c r="M74" t="s">
        <v>34</v>
      </c>
      <c r="N74">
        <v>43</v>
      </c>
      <c r="O74" t="str">
        <f t="shared" si="2"/>
        <v>Won By 43 Runs</v>
      </c>
      <c r="P74" t="s">
        <v>24</v>
      </c>
      <c r="Q74" t="s">
        <v>150</v>
      </c>
    </row>
  </sheetData>
  <sortState xmlns:xlrd2="http://schemas.microsoft.com/office/spreadsheetml/2017/richdata2" ref="A2:Q74">
    <sortCondition ref="E2:E74"/>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Q75"/>
  <sheetViews>
    <sheetView workbookViewId="0">
      <selection sqref="A1:Q75"/>
    </sheetView>
  </sheetViews>
  <sheetFormatPr defaultRowHeight="15" x14ac:dyDescent="0.25"/>
  <cols>
    <col min="1" max="1" width="7" bestFit="1" customWidth="1"/>
    <col min="2" max="2" width="14.7109375" bestFit="1" customWidth="1"/>
    <col min="3" max="3" width="10.42578125" bestFit="1" customWidth="1"/>
    <col min="4" max="4" width="9.5703125" bestFit="1" customWidth="1"/>
    <col min="5" max="5" width="16.28515625" bestFit="1" customWidth="1"/>
    <col min="6" max="7" width="26.5703125" bestFit="1" customWidth="1"/>
    <col min="8" max="8" width="49.5703125" bestFit="1" customWidth="1"/>
    <col min="9" max="9" width="26.5703125" bestFit="1" customWidth="1"/>
    <col min="10" max="10" width="14.7109375" bestFit="1" customWidth="1"/>
    <col min="11" max="11" width="12.7109375" bestFit="1" customWidth="1"/>
    <col min="12" max="12" width="26.5703125" bestFit="1" customWidth="1"/>
    <col min="13" max="13" width="9.7109375" bestFit="1" customWidth="1"/>
    <col min="14" max="14" width="9.5703125" bestFit="1" customWidth="1"/>
    <col min="15" max="15" width="17.85546875"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548306</v>
      </c>
      <c r="B2" t="s">
        <v>132</v>
      </c>
      <c r="C2" s="1">
        <v>41003</v>
      </c>
      <c r="D2">
        <v>2012</v>
      </c>
      <c r="E2">
        <v>1</v>
      </c>
      <c r="F2" t="s">
        <v>46</v>
      </c>
      <c r="G2" t="s">
        <v>44</v>
      </c>
      <c r="H2" t="s">
        <v>251</v>
      </c>
      <c r="I2" t="s">
        <v>44</v>
      </c>
      <c r="J2" t="s">
        <v>28</v>
      </c>
      <c r="K2" t="s">
        <v>22</v>
      </c>
      <c r="L2" t="s">
        <v>44</v>
      </c>
      <c r="M2" t="s">
        <v>23</v>
      </c>
      <c r="N2">
        <v>8</v>
      </c>
      <c r="O2" t="str">
        <f t="shared" ref="O2:O33" si="0">CONCATENATE("Won By"," ",N2," ",M2)</f>
        <v>Won By 8 Wickets</v>
      </c>
      <c r="P2" t="s">
        <v>24</v>
      </c>
      <c r="Q2" t="s">
        <v>308</v>
      </c>
    </row>
    <row r="3" spans="1:17" x14ac:dyDescent="0.25">
      <c r="A3">
        <v>548307</v>
      </c>
      <c r="B3" t="s">
        <v>30</v>
      </c>
      <c r="C3" s="1">
        <v>41004</v>
      </c>
      <c r="D3">
        <v>2012</v>
      </c>
      <c r="E3">
        <v>2</v>
      </c>
      <c r="F3" t="s">
        <v>51</v>
      </c>
      <c r="G3" t="s">
        <v>191</v>
      </c>
      <c r="H3" t="s">
        <v>174</v>
      </c>
      <c r="I3" t="s">
        <v>191</v>
      </c>
      <c r="J3" t="s">
        <v>28</v>
      </c>
      <c r="K3" t="s">
        <v>22</v>
      </c>
      <c r="L3" t="s">
        <v>191</v>
      </c>
      <c r="M3" t="s">
        <v>23</v>
      </c>
      <c r="N3">
        <v>8</v>
      </c>
      <c r="O3" t="str">
        <f t="shared" si="0"/>
        <v>Won By 8 Wickets</v>
      </c>
      <c r="P3" t="s">
        <v>24</v>
      </c>
      <c r="Q3" t="s">
        <v>307</v>
      </c>
    </row>
    <row r="4" spans="1:17" x14ac:dyDescent="0.25">
      <c r="A4">
        <v>548308</v>
      </c>
      <c r="B4" t="s">
        <v>38</v>
      </c>
      <c r="C4" s="1">
        <v>41005</v>
      </c>
      <c r="D4">
        <v>2012</v>
      </c>
      <c r="E4">
        <v>3</v>
      </c>
      <c r="F4" t="s">
        <v>44</v>
      </c>
      <c r="G4" t="s">
        <v>272</v>
      </c>
      <c r="H4" t="s">
        <v>167</v>
      </c>
      <c r="I4" t="s">
        <v>44</v>
      </c>
      <c r="J4" t="s">
        <v>28</v>
      </c>
      <c r="K4" t="s">
        <v>22</v>
      </c>
      <c r="L4" t="s">
        <v>272</v>
      </c>
      <c r="M4" t="s">
        <v>34</v>
      </c>
      <c r="N4">
        <v>28</v>
      </c>
      <c r="O4" t="str">
        <f t="shared" si="0"/>
        <v>Won By 28 Runs</v>
      </c>
      <c r="P4" t="s">
        <v>24</v>
      </c>
      <c r="Q4" t="s">
        <v>180</v>
      </c>
    </row>
    <row r="5" spans="1:17" x14ac:dyDescent="0.25">
      <c r="A5">
        <v>548309</v>
      </c>
      <c r="B5" t="s">
        <v>175</v>
      </c>
      <c r="C5" s="1">
        <v>41005</v>
      </c>
      <c r="D5">
        <v>2012</v>
      </c>
      <c r="E5">
        <v>4</v>
      </c>
      <c r="F5" t="s">
        <v>18</v>
      </c>
      <c r="G5" t="s">
        <v>147</v>
      </c>
      <c r="H5" t="s">
        <v>176</v>
      </c>
      <c r="I5" t="s">
        <v>147</v>
      </c>
      <c r="J5" t="s">
        <v>28</v>
      </c>
      <c r="K5" t="s">
        <v>22</v>
      </c>
      <c r="L5" t="s">
        <v>18</v>
      </c>
      <c r="M5" t="s">
        <v>34</v>
      </c>
      <c r="N5">
        <v>31</v>
      </c>
      <c r="O5" t="str">
        <f t="shared" si="0"/>
        <v>Won By 31 Runs</v>
      </c>
      <c r="P5" t="s">
        <v>24</v>
      </c>
      <c r="Q5" t="s">
        <v>240</v>
      </c>
    </row>
    <row r="6" spans="1:17" x14ac:dyDescent="0.25">
      <c r="A6">
        <v>548310</v>
      </c>
      <c r="B6" t="s">
        <v>204</v>
      </c>
      <c r="C6" s="1">
        <v>41006</v>
      </c>
      <c r="D6">
        <v>2012</v>
      </c>
      <c r="E6">
        <v>5</v>
      </c>
      <c r="F6" t="s">
        <v>27</v>
      </c>
      <c r="G6" t="s">
        <v>191</v>
      </c>
      <c r="H6" t="s">
        <v>205</v>
      </c>
      <c r="I6" t="s">
        <v>191</v>
      </c>
      <c r="J6" t="s">
        <v>28</v>
      </c>
      <c r="K6" t="s">
        <v>22</v>
      </c>
      <c r="L6" t="s">
        <v>27</v>
      </c>
      <c r="M6" t="s">
        <v>34</v>
      </c>
      <c r="N6">
        <v>20</v>
      </c>
      <c r="O6" t="str">
        <f t="shared" si="0"/>
        <v>Won By 20 Runs</v>
      </c>
      <c r="P6" t="s">
        <v>24</v>
      </c>
      <c r="Q6" t="s">
        <v>130</v>
      </c>
    </row>
    <row r="7" spans="1:17" x14ac:dyDescent="0.25">
      <c r="A7">
        <v>548311</v>
      </c>
      <c r="B7" t="s">
        <v>160</v>
      </c>
      <c r="C7" s="1">
        <v>41006</v>
      </c>
      <c r="D7">
        <v>2012</v>
      </c>
      <c r="E7">
        <v>6</v>
      </c>
      <c r="F7" t="s">
        <v>292</v>
      </c>
      <c r="G7" t="s">
        <v>46</v>
      </c>
      <c r="H7" t="s">
        <v>162</v>
      </c>
      <c r="I7" t="s">
        <v>292</v>
      </c>
      <c r="J7" t="s">
        <v>28</v>
      </c>
      <c r="K7" t="s">
        <v>22</v>
      </c>
      <c r="L7" t="s">
        <v>46</v>
      </c>
      <c r="M7" t="s">
        <v>34</v>
      </c>
      <c r="N7">
        <v>74</v>
      </c>
      <c r="O7" t="str">
        <f t="shared" si="0"/>
        <v>Won By 74 Runs</v>
      </c>
      <c r="P7" t="s">
        <v>24</v>
      </c>
      <c r="Q7" t="s">
        <v>120</v>
      </c>
    </row>
    <row r="8" spans="1:17" x14ac:dyDescent="0.25">
      <c r="A8">
        <v>548312</v>
      </c>
      <c r="B8" t="s">
        <v>175</v>
      </c>
      <c r="C8" s="1">
        <v>41007</v>
      </c>
      <c r="D8">
        <v>2012</v>
      </c>
      <c r="E8">
        <v>7</v>
      </c>
      <c r="F8" t="s">
        <v>18</v>
      </c>
      <c r="G8" t="s">
        <v>51</v>
      </c>
      <c r="H8" t="s">
        <v>176</v>
      </c>
      <c r="I8" t="s">
        <v>51</v>
      </c>
      <c r="J8" t="s">
        <v>28</v>
      </c>
      <c r="K8" t="s">
        <v>22</v>
      </c>
      <c r="L8" t="s">
        <v>18</v>
      </c>
      <c r="M8" t="s">
        <v>34</v>
      </c>
      <c r="N8">
        <v>22</v>
      </c>
      <c r="O8" t="str">
        <f t="shared" si="0"/>
        <v>Won By 22 Runs</v>
      </c>
      <c r="P8" t="s">
        <v>24</v>
      </c>
      <c r="Q8" t="s">
        <v>271</v>
      </c>
    </row>
    <row r="9" spans="1:17" x14ac:dyDescent="0.25">
      <c r="A9">
        <v>548313</v>
      </c>
      <c r="B9" t="s">
        <v>58</v>
      </c>
      <c r="C9" s="1">
        <v>41007</v>
      </c>
      <c r="D9">
        <v>2012</v>
      </c>
      <c r="E9">
        <v>8</v>
      </c>
      <c r="F9" t="s">
        <v>272</v>
      </c>
      <c r="G9" t="s">
        <v>147</v>
      </c>
      <c r="H9" t="s">
        <v>273</v>
      </c>
      <c r="I9" t="s">
        <v>272</v>
      </c>
      <c r="J9" t="s">
        <v>21</v>
      </c>
      <c r="K9" t="s">
        <v>22</v>
      </c>
      <c r="L9" t="s">
        <v>272</v>
      </c>
      <c r="M9" t="s">
        <v>34</v>
      </c>
      <c r="N9">
        <v>22</v>
      </c>
      <c r="O9" t="str">
        <f t="shared" si="0"/>
        <v>Won By 22 Runs</v>
      </c>
      <c r="P9" t="s">
        <v>24</v>
      </c>
      <c r="Q9" t="s">
        <v>306</v>
      </c>
    </row>
    <row r="10" spans="1:17" x14ac:dyDescent="0.25">
      <c r="A10">
        <v>548314</v>
      </c>
      <c r="B10" t="s">
        <v>160</v>
      </c>
      <c r="C10" s="1">
        <v>41008</v>
      </c>
      <c r="D10">
        <v>2012</v>
      </c>
      <c r="E10">
        <v>9</v>
      </c>
      <c r="F10" t="s">
        <v>292</v>
      </c>
      <c r="G10" t="s">
        <v>44</v>
      </c>
      <c r="H10" t="s">
        <v>162</v>
      </c>
      <c r="I10" t="s">
        <v>292</v>
      </c>
      <c r="J10" t="s">
        <v>21</v>
      </c>
      <c r="K10" t="s">
        <v>22</v>
      </c>
      <c r="L10" t="s">
        <v>44</v>
      </c>
      <c r="M10" t="s">
        <v>23</v>
      </c>
      <c r="N10">
        <v>5</v>
      </c>
      <c r="O10" t="str">
        <f t="shared" si="0"/>
        <v>Won By 5 Wickets</v>
      </c>
      <c r="P10" t="s">
        <v>24</v>
      </c>
      <c r="Q10" t="s">
        <v>156</v>
      </c>
    </row>
    <row r="11" spans="1:17" x14ac:dyDescent="0.25">
      <c r="A11">
        <v>548315</v>
      </c>
      <c r="B11" t="s">
        <v>204</v>
      </c>
      <c r="C11" s="1">
        <v>41009</v>
      </c>
      <c r="D11">
        <v>2012</v>
      </c>
      <c r="E11">
        <v>10</v>
      </c>
      <c r="F11" t="s">
        <v>27</v>
      </c>
      <c r="G11" t="s">
        <v>51</v>
      </c>
      <c r="H11" t="s">
        <v>205</v>
      </c>
      <c r="I11" t="s">
        <v>27</v>
      </c>
      <c r="J11" t="s">
        <v>28</v>
      </c>
      <c r="K11" t="s">
        <v>22</v>
      </c>
      <c r="L11" t="s">
        <v>51</v>
      </c>
      <c r="M11" t="s">
        <v>34</v>
      </c>
      <c r="N11">
        <v>42</v>
      </c>
      <c r="O11" t="str">
        <f t="shared" si="0"/>
        <v>Won By 42 Runs</v>
      </c>
      <c r="P11" t="s">
        <v>24</v>
      </c>
      <c r="Q11" t="s">
        <v>305</v>
      </c>
    </row>
    <row r="12" spans="1:17" x14ac:dyDescent="0.25">
      <c r="A12">
        <v>548316</v>
      </c>
      <c r="B12" t="s">
        <v>127</v>
      </c>
      <c r="C12" s="1">
        <v>41009</v>
      </c>
      <c r="D12">
        <v>2012</v>
      </c>
      <c r="E12">
        <v>11</v>
      </c>
      <c r="F12" t="s">
        <v>191</v>
      </c>
      <c r="G12" t="s">
        <v>46</v>
      </c>
      <c r="H12" t="s">
        <v>208</v>
      </c>
      <c r="I12" t="s">
        <v>191</v>
      </c>
      <c r="J12" t="s">
        <v>28</v>
      </c>
      <c r="K12" t="s">
        <v>22</v>
      </c>
      <c r="L12" t="s">
        <v>191</v>
      </c>
      <c r="M12" t="s">
        <v>23</v>
      </c>
      <c r="N12">
        <v>8</v>
      </c>
      <c r="O12" t="str">
        <f t="shared" si="0"/>
        <v>Won By 8 Wickets</v>
      </c>
      <c r="P12" t="s">
        <v>24</v>
      </c>
      <c r="Q12" t="s">
        <v>262</v>
      </c>
    </row>
    <row r="13" spans="1:17" x14ac:dyDescent="0.25">
      <c r="A13">
        <v>548317</v>
      </c>
      <c r="B13" t="s">
        <v>38</v>
      </c>
      <c r="C13" s="1">
        <v>41010</v>
      </c>
      <c r="D13">
        <v>2012</v>
      </c>
      <c r="E13">
        <v>12</v>
      </c>
      <c r="F13" t="s">
        <v>44</v>
      </c>
      <c r="G13" t="s">
        <v>18</v>
      </c>
      <c r="H13" t="s">
        <v>167</v>
      </c>
      <c r="I13" t="s">
        <v>18</v>
      </c>
      <c r="J13" t="s">
        <v>28</v>
      </c>
      <c r="K13" t="s">
        <v>22</v>
      </c>
      <c r="L13" t="s">
        <v>44</v>
      </c>
      <c r="M13" t="s">
        <v>34</v>
      </c>
      <c r="N13">
        <v>27</v>
      </c>
      <c r="O13" t="str">
        <f t="shared" si="0"/>
        <v>Won By 27 Runs</v>
      </c>
      <c r="P13" t="s">
        <v>24</v>
      </c>
      <c r="Q13" t="s">
        <v>118</v>
      </c>
    </row>
    <row r="14" spans="1:17" x14ac:dyDescent="0.25">
      <c r="A14">
        <v>548318</v>
      </c>
      <c r="B14" t="s">
        <v>132</v>
      </c>
      <c r="C14" s="1">
        <v>41011</v>
      </c>
      <c r="D14">
        <v>2012</v>
      </c>
      <c r="E14">
        <v>13</v>
      </c>
      <c r="F14" t="s">
        <v>46</v>
      </c>
      <c r="G14" t="s">
        <v>27</v>
      </c>
      <c r="H14" t="s">
        <v>251</v>
      </c>
      <c r="I14" t="s">
        <v>27</v>
      </c>
      <c r="J14" t="s">
        <v>21</v>
      </c>
      <c r="K14" t="s">
        <v>22</v>
      </c>
      <c r="L14" t="s">
        <v>46</v>
      </c>
      <c r="M14" t="s">
        <v>23</v>
      </c>
      <c r="N14">
        <v>5</v>
      </c>
      <c r="O14" t="str">
        <f t="shared" si="0"/>
        <v>Won By 5 Wickets</v>
      </c>
      <c r="P14" t="s">
        <v>24</v>
      </c>
      <c r="Q14" t="s">
        <v>87</v>
      </c>
    </row>
    <row r="15" spans="1:17" x14ac:dyDescent="0.25">
      <c r="A15">
        <v>548319</v>
      </c>
      <c r="B15" t="s">
        <v>165</v>
      </c>
      <c r="C15" s="1">
        <v>41011</v>
      </c>
      <c r="D15">
        <v>2012</v>
      </c>
      <c r="E15">
        <v>14</v>
      </c>
      <c r="F15" t="s">
        <v>147</v>
      </c>
      <c r="G15" t="s">
        <v>272</v>
      </c>
      <c r="H15" t="s">
        <v>248</v>
      </c>
      <c r="I15" t="s">
        <v>147</v>
      </c>
      <c r="J15" t="s">
        <v>28</v>
      </c>
      <c r="K15" t="s">
        <v>22</v>
      </c>
      <c r="L15" t="s">
        <v>147</v>
      </c>
      <c r="M15" t="s">
        <v>23</v>
      </c>
      <c r="N15">
        <v>7</v>
      </c>
      <c r="O15" t="str">
        <f t="shared" si="0"/>
        <v>Won By 7 Wickets</v>
      </c>
      <c r="P15" t="s">
        <v>24</v>
      </c>
      <c r="Q15" t="s">
        <v>304</v>
      </c>
    </row>
    <row r="16" spans="1:17" x14ac:dyDescent="0.25">
      <c r="A16">
        <v>548320</v>
      </c>
      <c r="B16" t="s">
        <v>30</v>
      </c>
      <c r="C16" s="1">
        <v>41012</v>
      </c>
      <c r="D16">
        <v>2012</v>
      </c>
      <c r="E16">
        <v>15</v>
      </c>
      <c r="F16" t="s">
        <v>51</v>
      </c>
      <c r="G16" t="s">
        <v>18</v>
      </c>
      <c r="H16" t="s">
        <v>174</v>
      </c>
      <c r="I16" t="s">
        <v>18</v>
      </c>
      <c r="J16" t="s">
        <v>21</v>
      </c>
      <c r="K16" t="s">
        <v>22</v>
      </c>
      <c r="L16" t="s">
        <v>51</v>
      </c>
      <c r="M16" t="s">
        <v>23</v>
      </c>
      <c r="N16">
        <v>5</v>
      </c>
      <c r="O16" t="str">
        <f t="shared" si="0"/>
        <v>Won By 5 Wickets</v>
      </c>
      <c r="P16" t="s">
        <v>24</v>
      </c>
      <c r="Q16" t="s">
        <v>293</v>
      </c>
    </row>
    <row r="17" spans="1:17" x14ac:dyDescent="0.25">
      <c r="A17">
        <v>548322</v>
      </c>
      <c r="B17" t="s">
        <v>58</v>
      </c>
      <c r="C17" s="1">
        <v>41013</v>
      </c>
      <c r="D17">
        <v>2012</v>
      </c>
      <c r="E17">
        <v>16</v>
      </c>
      <c r="F17" t="s">
        <v>272</v>
      </c>
      <c r="G17" t="s">
        <v>46</v>
      </c>
      <c r="H17" t="s">
        <v>273</v>
      </c>
      <c r="I17" t="s">
        <v>46</v>
      </c>
      <c r="J17" t="s">
        <v>21</v>
      </c>
      <c r="K17" t="s">
        <v>22</v>
      </c>
      <c r="L17" t="s">
        <v>272</v>
      </c>
      <c r="M17" t="s">
        <v>23</v>
      </c>
      <c r="N17">
        <v>7</v>
      </c>
      <c r="O17" t="str">
        <f t="shared" si="0"/>
        <v>Won By 7 Wickets</v>
      </c>
      <c r="P17" t="s">
        <v>24</v>
      </c>
      <c r="Q17" t="s">
        <v>303</v>
      </c>
    </row>
    <row r="18" spans="1:17" x14ac:dyDescent="0.25">
      <c r="A18">
        <v>548323</v>
      </c>
      <c r="B18" t="s">
        <v>30</v>
      </c>
      <c r="C18" s="1">
        <v>41014</v>
      </c>
      <c r="D18">
        <v>2012</v>
      </c>
      <c r="E18">
        <v>17</v>
      </c>
      <c r="F18" t="s">
        <v>51</v>
      </c>
      <c r="G18" t="s">
        <v>147</v>
      </c>
      <c r="H18" t="s">
        <v>174</v>
      </c>
      <c r="I18" t="s">
        <v>51</v>
      </c>
      <c r="J18" t="s">
        <v>28</v>
      </c>
      <c r="K18" t="s">
        <v>22</v>
      </c>
      <c r="L18" t="s">
        <v>147</v>
      </c>
      <c r="M18" t="s">
        <v>34</v>
      </c>
      <c r="N18">
        <v>2</v>
      </c>
      <c r="O18" t="str">
        <f t="shared" si="0"/>
        <v>Won By 2 Runs</v>
      </c>
      <c r="P18" t="s">
        <v>24</v>
      </c>
      <c r="Q18" t="s">
        <v>108</v>
      </c>
    </row>
    <row r="19" spans="1:17" x14ac:dyDescent="0.25">
      <c r="A19">
        <v>548324</v>
      </c>
      <c r="B19" t="s">
        <v>204</v>
      </c>
      <c r="C19" s="1">
        <v>41014</v>
      </c>
      <c r="D19">
        <v>2012</v>
      </c>
      <c r="E19">
        <v>18</v>
      </c>
      <c r="F19" t="s">
        <v>27</v>
      </c>
      <c r="G19" t="s">
        <v>18</v>
      </c>
      <c r="H19" t="s">
        <v>205</v>
      </c>
      <c r="I19" t="s">
        <v>18</v>
      </c>
      <c r="J19" t="s">
        <v>21</v>
      </c>
      <c r="K19" t="s">
        <v>22</v>
      </c>
      <c r="L19" t="s">
        <v>18</v>
      </c>
      <c r="M19" t="s">
        <v>34</v>
      </c>
      <c r="N19">
        <v>59</v>
      </c>
      <c r="O19" t="str">
        <f t="shared" si="0"/>
        <v>Won By 59 Runs</v>
      </c>
      <c r="P19" t="s">
        <v>24</v>
      </c>
      <c r="Q19" t="s">
        <v>240</v>
      </c>
    </row>
    <row r="20" spans="1:17" x14ac:dyDescent="0.25">
      <c r="A20">
        <v>548325</v>
      </c>
      <c r="B20" t="s">
        <v>38</v>
      </c>
      <c r="C20" s="1">
        <v>41015</v>
      </c>
      <c r="D20">
        <v>2012</v>
      </c>
      <c r="E20">
        <v>19</v>
      </c>
      <c r="F20" t="s">
        <v>44</v>
      </c>
      <c r="G20" t="s">
        <v>191</v>
      </c>
      <c r="H20" t="s">
        <v>167</v>
      </c>
      <c r="I20" t="s">
        <v>191</v>
      </c>
      <c r="J20" t="s">
        <v>28</v>
      </c>
      <c r="K20" t="s">
        <v>22</v>
      </c>
      <c r="L20" t="s">
        <v>191</v>
      </c>
      <c r="M20" t="s">
        <v>23</v>
      </c>
      <c r="N20">
        <v>7</v>
      </c>
      <c r="O20" t="str">
        <f t="shared" si="0"/>
        <v>Won By 7 Wickets</v>
      </c>
      <c r="P20" t="s">
        <v>24</v>
      </c>
      <c r="Q20" t="s">
        <v>146</v>
      </c>
    </row>
    <row r="21" spans="1:17" x14ac:dyDescent="0.25">
      <c r="A21">
        <v>548326</v>
      </c>
      <c r="B21" t="s">
        <v>175</v>
      </c>
      <c r="C21" s="1">
        <v>41016</v>
      </c>
      <c r="D21">
        <v>2012</v>
      </c>
      <c r="E21">
        <v>20</v>
      </c>
      <c r="F21" t="s">
        <v>18</v>
      </c>
      <c r="G21" t="s">
        <v>292</v>
      </c>
      <c r="H21" t="s">
        <v>176</v>
      </c>
      <c r="I21" t="s">
        <v>292</v>
      </c>
      <c r="J21" t="s">
        <v>21</v>
      </c>
      <c r="K21" t="s">
        <v>22</v>
      </c>
      <c r="L21" t="s">
        <v>18</v>
      </c>
      <c r="M21" t="s">
        <v>23</v>
      </c>
      <c r="N21">
        <v>5</v>
      </c>
      <c r="O21" t="str">
        <f t="shared" si="0"/>
        <v>Won By 5 Wickets</v>
      </c>
      <c r="P21" t="s">
        <v>24</v>
      </c>
      <c r="Q21" t="s">
        <v>271</v>
      </c>
    </row>
    <row r="22" spans="1:17" x14ac:dyDescent="0.25">
      <c r="A22">
        <v>548327</v>
      </c>
      <c r="B22" t="s">
        <v>204</v>
      </c>
      <c r="C22" s="1">
        <v>41016</v>
      </c>
      <c r="D22">
        <v>2012</v>
      </c>
      <c r="E22">
        <v>21</v>
      </c>
      <c r="F22" t="s">
        <v>27</v>
      </c>
      <c r="G22" t="s">
        <v>272</v>
      </c>
      <c r="H22" t="s">
        <v>205</v>
      </c>
      <c r="I22" t="s">
        <v>272</v>
      </c>
      <c r="J22" t="s">
        <v>21</v>
      </c>
      <c r="K22" t="s">
        <v>22</v>
      </c>
      <c r="L22" t="s">
        <v>27</v>
      </c>
      <c r="M22" t="s">
        <v>23</v>
      </c>
      <c r="N22">
        <v>6</v>
      </c>
      <c r="O22" t="str">
        <f t="shared" si="0"/>
        <v>Won By 6 Wickets</v>
      </c>
      <c r="P22" t="s">
        <v>24</v>
      </c>
      <c r="Q22" t="s">
        <v>150</v>
      </c>
    </row>
    <row r="23" spans="1:17" x14ac:dyDescent="0.25">
      <c r="A23">
        <v>548328</v>
      </c>
      <c r="B23" t="s">
        <v>165</v>
      </c>
      <c r="C23" s="1">
        <v>41017</v>
      </c>
      <c r="D23">
        <v>2012</v>
      </c>
      <c r="E23">
        <v>22</v>
      </c>
      <c r="F23" t="s">
        <v>147</v>
      </c>
      <c r="G23" t="s">
        <v>51</v>
      </c>
      <c r="H23" t="s">
        <v>248</v>
      </c>
      <c r="I23" t="s">
        <v>147</v>
      </c>
      <c r="J23" t="s">
        <v>21</v>
      </c>
      <c r="K23" t="s">
        <v>22</v>
      </c>
      <c r="L23" t="s">
        <v>51</v>
      </c>
      <c r="M23" t="s">
        <v>23</v>
      </c>
      <c r="N23">
        <v>8</v>
      </c>
      <c r="O23" t="str">
        <f t="shared" si="0"/>
        <v>Won By 8 Wickets</v>
      </c>
      <c r="P23" t="s">
        <v>24</v>
      </c>
      <c r="Q23" t="s">
        <v>219</v>
      </c>
    </row>
    <row r="24" spans="1:17" x14ac:dyDescent="0.25">
      <c r="A24">
        <v>548321</v>
      </c>
      <c r="B24" t="s">
        <v>127</v>
      </c>
      <c r="C24" s="1">
        <v>41018</v>
      </c>
      <c r="D24">
        <v>2012</v>
      </c>
      <c r="E24">
        <v>23</v>
      </c>
      <c r="F24" t="s">
        <v>191</v>
      </c>
      <c r="G24" t="s">
        <v>292</v>
      </c>
      <c r="H24" t="s">
        <v>208</v>
      </c>
      <c r="I24" t="s">
        <v>292</v>
      </c>
      <c r="J24" t="s">
        <v>21</v>
      </c>
      <c r="K24" t="s">
        <v>22</v>
      </c>
      <c r="L24" t="s">
        <v>191</v>
      </c>
      <c r="M24" t="s">
        <v>23</v>
      </c>
      <c r="N24">
        <v>5</v>
      </c>
      <c r="O24" t="str">
        <f t="shared" si="0"/>
        <v>Won By 5 Wickets</v>
      </c>
      <c r="P24" t="s">
        <v>24</v>
      </c>
      <c r="Q24" t="s">
        <v>302</v>
      </c>
    </row>
    <row r="25" spans="1:17" x14ac:dyDescent="0.25">
      <c r="A25">
        <v>548330</v>
      </c>
      <c r="B25" t="s">
        <v>132</v>
      </c>
      <c r="C25" s="1">
        <v>41018</v>
      </c>
      <c r="D25">
        <v>2012</v>
      </c>
      <c r="E25">
        <v>24</v>
      </c>
      <c r="F25" t="s">
        <v>46</v>
      </c>
      <c r="G25" t="s">
        <v>272</v>
      </c>
      <c r="H25" t="s">
        <v>251</v>
      </c>
      <c r="I25" t="s">
        <v>272</v>
      </c>
      <c r="J25" t="s">
        <v>28</v>
      </c>
      <c r="K25" t="s">
        <v>22</v>
      </c>
      <c r="L25" t="s">
        <v>46</v>
      </c>
      <c r="M25" t="s">
        <v>34</v>
      </c>
      <c r="N25">
        <v>13</v>
      </c>
      <c r="O25" t="str">
        <f t="shared" si="0"/>
        <v>Won By 13 Runs</v>
      </c>
      <c r="P25" t="s">
        <v>24</v>
      </c>
      <c r="Q25" t="s">
        <v>301</v>
      </c>
    </row>
    <row r="26" spans="1:17" x14ac:dyDescent="0.25">
      <c r="A26">
        <v>548331</v>
      </c>
      <c r="B26" t="s">
        <v>165</v>
      </c>
      <c r="C26" s="1">
        <v>41019</v>
      </c>
      <c r="D26">
        <v>2012</v>
      </c>
      <c r="E26">
        <v>25</v>
      </c>
      <c r="F26" t="s">
        <v>147</v>
      </c>
      <c r="G26" t="s">
        <v>27</v>
      </c>
      <c r="H26" t="s">
        <v>248</v>
      </c>
      <c r="I26" t="s">
        <v>27</v>
      </c>
      <c r="J26" t="s">
        <v>28</v>
      </c>
      <c r="K26" t="s">
        <v>22</v>
      </c>
      <c r="L26" t="s">
        <v>27</v>
      </c>
      <c r="M26" t="s">
        <v>23</v>
      </c>
      <c r="N26">
        <v>5</v>
      </c>
      <c r="O26" t="str">
        <f t="shared" si="0"/>
        <v>Won By 5 Wickets</v>
      </c>
      <c r="P26" t="s">
        <v>24</v>
      </c>
      <c r="Q26" t="s">
        <v>150</v>
      </c>
    </row>
    <row r="27" spans="1:17" x14ac:dyDescent="0.25">
      <c r="A27">
        <v>548332</v>
      </c>
      <c r="B27" t="s">
        <v>132</v>
      </c>
      <c r="C27" s="1">
        <v>41020</v>
      </c>
      <c r="D27">
        <v>2012</v>
      </c>
      <c r="E27">
        <v>26</v>
      </c>
      <c r="F27" t="s">
        <v>46</v>
      </c>
      <c r="G27" t="s">
        <v>18</v>
      </c>
      <c r="H27" t="s">
        <v>251</v>
      </c>
      <c r="I27" t="s">
        <v>18</v>
      </c>
      <c r="J27" t="s">
        <v>21</v>
      </c>
      <c r="K27" t="s">
        <v>22</v>
      </c>
      <c r="L27" t="s">
        <v>46</v>
      </c>
      <c r="M27" t="s">
        <v>23</v>
      </c>
      <c r="N27">
        <v>7</v>
      </c>
      <c r="O27" t="str">
        <f t="shared" si="0"/>
        <v>Won By 7 Wickets</v>
      </c>
      <c r="P27" t="s">
        <v>24</v>
      </c>
      <c r="Q27" t="s">
        <v>87</v>
      </c>
    </row>
    <row r="28" spans="1:17" x14ac:dyDescent="0.25">
      <c r="A28">
        <v>548333</v>
      </c>
      <c r="B28" t="s">
        <v>127</v>
      </c>
      <c r="C28" s="1">
        <v>41020</v>
      </c>
      <c r="D28">
        <v>2012</v>
      </c>
      <c r="E28">
        <v>27</v>
      </c>
      <c r="F28" t="s">
        <v>191</v>
      </c>
      <c r="G28" t="s">
        <v>272</v>
      </c>
      <c r="H28" t="s">
        <v>208</v>
      </c>
      <c r="I28" t="s">
        <v>191</v>
      </c>
      <c r="J28" t="s">
        <v>28</v>
      </c>
      <c r="K28" t="s">
        <v>22</v>
      </c>
      <c r="L28" t="s">
        <v>272</v>
      </c>
      <c r="M28" t="s">
        <v>34</v>
      </c>
      <c r="N28">
        <v>20</v>
      </c>
      <c r="O28" t="str">
        <f t="shared" si="0"/>
        <v>Won By 20 Runs</v>
      </c>
      <c r="P28" t="s">
        <v>24</v>
      </c>
      <c r="Q28" t="s">
        <v>300</v>
      </c>
    </row>
    <row r="29" spans="1:17" x14ac:dyDescent="0.25">
      <c r="A29">
        <v>548334</v>
      </c>
      <c r="B29" t="s">
        <v>38</v>
      </c>
      <c r="C29" s="1">
        <v>41021</v>
      </c>
      <c r="D29">
        <v>2012</v>
      </c>
      <c r="E29">
        <v>28</v>
      </c>
      <c r="F29" t="s">
        <v>44</v>
      </c>
      <c r="G29" t="s">
        <v>147</v>
      </c>
      <c r="H29" t="s">
        <v>167</v>
      </c>
      <c r="I29" t="s">
        <v>44</v>
      </c>
      <c r="J29" t="s">
        <v>21</v>
      </c>
      <c r="K29" t="s">
        <v>22</v>
      </c>
      <c r="L29" t="s">
        <v>147</v>
      </c>
      <c r="M29" t="s">
        <v>23</v>
      </c>
      <c r="N29">
        <v>6</v>
      </c>
      <c r="O29" t="str">
        <f t="shared" si="0"/>
        <v>Won By 6 Wickets</v>
      </c>
      <c r="P29" t="s">
        <v>24</v>
      </c>
      <c r="Q29" t="s">
        <v>257</v>
      </c>
    </row>
    <row r="30" spans="1:17" x14ac:dyDescent="0.25">
      <c r="A30">
        <v>548335</v>
      </c>
      <c r="B30" t="s">
        <v>265</v>
      </c>
      <c r="C30" s="1">
        <v>41021</v>
      </c>
      <c r="D30">
        <v>2012</v>
      </c>
      <c r="E30">
        <v>29</v>
      </c>
      <c r="F30" t="s">
        <v>292</v>
      </c>
      <c r="G30" t="s">
        <v>51</v>
      </c>
      <c r="H30" t="s">
        <v>266</v>
      </c>
      <c r="I30" t="s">
        <v>51</v>
      </c>
      <c r="J30" t="s">
        <v>28</v>
      </c>
      <c r="K30" t="s">
        <v>22</v>
      </c>
      <c r="L30" t="s">
        <v>51</v>
      </c>
      <c r="M30" t="s">
        <v>23</v>
      </c>
      <c r="N30">
        <v>5</v>
      </c>
      <c r="O30" t="str">
        <f t="shared" si="0"/>
        <v>Won By 5 Wickets</v>
      </c>
      <c r="P30" t="s">
        <v>24</v>
      </c>
      <c r="Q30" t="s">
        <v>299</v>
      </c>
    </row>
    <row r="31" spans="1:17" x14ac:dyDescent="0.25">
      <c r="A31">
        <v>548336</v>
      </c>
      <c r="B31" t="s">
        <v>175</v>
      </c>
      <c r="C31" s="1">
        <v>41022</v>
      </c>
      <c r="D31">
        <v>2012</v>
      </c>
      <c r="E31">
        <v>30</v>
      </c>
      <c r="F31" t="s">
        <v>18</v>
      </c>
      <c r="G31" t="s">
        <v>27</v>
      </c>
      <c r="H31" t="s">
        <v>176</v>
      </c>
      <c r="I31" t="s">
        <v>18</v>
      </c>
      <c r="J31" t="s">
        <v>28</v>
      </c>
      <c r="K31" t="s">
        <v>22</v>
      </c>
      <c r="L31" t="s">
        <v>27</v>
      </c>
      <c r="M31" t="s">
        <v>34</v>
      </c>
      <c r="N31">
        <v>46</v>
      </c>
      <c r="O31" t="str">
        <f t="shared" si="0"/>
        <v>Won By 46 Runs</v>
      </c>
      <c r="P31" t="s">
        <v>24</v>
      </c>
      <c r="Q31" t="s">
        <v>130</v>
      </c>
    </row>
    <row r="32" spans="1:17" x14ac:dyDescent="0.25">
      <c r="A32">
        <v>548337</v>
      </c>
      <c r="B32" t="s">
        <v>58</v>
      </c>
      <c r="C32" s="1">
        <v>41023</v>
      </c>
      <c r="D32">
        <v>2012</v>
      </c>
      <c r="E32">
        <v>31</v>
      </c>
      <c r="F32" t="s">
        <v>272</v>
      </c>
      <c r="G32" t="s">
        <v>191</v>
      </c>
      <c r="H32" t="s">
        <v>273</v>
      </c>
      <c r="I32" t="s">
        <v>272</v>
      </c>
      <c r="J32" t="s">
        <v>21</v>
      </c>
      <c r="K32" t="s">
        <v>22</v>
      </c>
      <c r="L32" t="s">
        <v>191</v>
      </c>
      <c r="M32" t="s">
        <v>23</v>
      </c>
      <c r="N32">
        <v>8</v>
      </c>
      <c r="O32" t="str">
        <f t="shared" si="0"/>
        <v>Won By 8 Wickets</v>
      </c>
      <c r="P32" t="s">
        <v>24</v>
      </c>
      <c r="Q32" t="s">
        <v>263</v>
      </c>
    </row>
    <row r="33" spans="1:17" x14ac:dyDescent="0.25">
      <c r="A33">
        <v>548339</v>
      </c>
      <c r="B33" t="s">
        <v>165</v>
      </c>
      <c r="C33" s="1">
        <v>41024</v>
      </c>
      <c r="D33">
        <v>2012</v>
      </c>
      <c r="E33">
        <v>33</v>
      </c>
      <c r="F33" t="s">
        <v>147</v>
      </c>
      <c r="G33" t="s">
        <v>44</v>
      </c>
      <c r="H33" t="s">
        <v>248</v>
      </c>
      <c r="I33" t="s">
        <v>147</v>
      </c>
      <c r="J33" t="s">
        <v>21</v>
      </c>
      <c r="K33" t="s">
        <v>22</v>
      </c>
      <c r="L33" t="s">
        <v>44</v>
      </c>
      <c r="M33" t="s">
        <v>23</v>
      </c>
      <c r="N33">
        <v>4</v>
      </c>
      <c r="O33" t="str">
        <f t="shared" si="0"/>
        <v>Won By 4 Wickets</v>
      </c>
      <c r="P33" t="s">
        <v>24</v>
      </c>
      <c r="Q33" t="s">
        <v>157</v>
      </c>
    </row>
    <row r="34" spans="1:17" x14ac:dyDescent="0.25">
      <c r="A34">
        <v>548341</v>
      </c>
      <c r="B34" t="s">
        <v>58</v>
      </c>
      <c r="C34" s="1">
        <v>41025</v>
      </c>
      <c r="D34">
        <v>2012</v>
      </c>
      <c r="E34">
        <v>35</v>
      </c>
      <c r="F34" t="s">
        <v>272</v>
      </c>
      <c r="G34" t="s">
        <v>292</v>
      </c>
      <c r="H34" t="s">
        <v>273</v>
      </c>
      <c r="I34" t="s">
        <v>292</v>
      </c>
      <c r="J34" t="s">
        <v>21</v>
      </c>
      <c r="K34" t="s">
        <v>22</v>
      </c>
      <c r="L34" t="s">
        <v>292</v>
      </c>
      <c r="M34" t="s">
        <v>34</v>
      </c>
      <c r="N34">
        <v>18</v>
      </c>
      <c r="O34" t="str">
        <f t="shared" ref="O34:O65" si="1">CONCATENATE("Won By"," ",N34," ",M34)</f>
        <v>Won By 18 Runs</v>
      </c>
      <c r="P34" t="s">
        <v>24</v>
      </c>
      <c r="Q34" t="s">
        <v>298</v>
      </c>
    </row>
    <row r="35" spans="1:17" x14ac:dyDescent="0.25">
      <c r="A35">
        <v>548342</v>
      </c>
      <c r="B35" t="s">
        <v>127</v>
      </c>
      <c r="C35" s="1">
        <v>41026</v>
      </c>
      <c r="D35">
        <v>2012</v>
      </c>
      <c r="E35">
        <v>36</v>
      </c>
      <c r="F35" t="s">
        <v>191</v>
      </c>
      <c r="G35" t="s">
        <v>44</v>
      </c>
      <c r="H35" t="s">
        <v>208</v>
      </c>
      <c r="I35" t="s">
        <v>44</v>
      </c>
      <c r="J35" t="s">
        <v>28</v>
      </c>
      <c r="K35" t="s">
        <v>22</v>
      </c>
      <c r="L35" t="s">
        <v>191</v>
      </c>
      <c r="M35" t="s">
        <v>34</v>
      </c>
      <c r="N35">
        <v>37</v>
      </c>
      <c r="O35" t="str">
        <f t="shared" si="1"/>
        <v>Won By 37 Runs</v>
      </c>
      <c r="P35" t="s">
        <v>24</v>
      </c>
      <c r="Q35" t="s">
        <v>263</v>
      </c>
    </row>
    <row r="36" spans="1:17" x14ac:dyDescent="0.25">
      <c r="A36">
        <v>548343</v>
      </c>
      <c r="B36" t="s">
        <v>132</v>
      </c>
      <c r="C36" s="1">
        <v>41027</v>
      </c>
      <c r="D36">
        <v>2012</v>
      </c>
      <c r="E36">
        <v>37</v>
      </c>
      <c r="F36" t="s">
        <v>46</v>
      </c>
      <c r="G36" t="s">
        <v>147</v>
      </c>
      <c r="H36" t="s">
        <v>251</v>
      </c>
      <c r="I36" t="s">
        <v>147</v>
      </c>
      <c r="J36" t="s">
        <v>21</v>
      </c>
      <c r="K36" t="s">
        <v>22</v>
      </c>
      <c r="L36" t="s">
        <v>147</v>
      </c>
      <c r="M36" t="s">
        <v>34</v>
      </c>
      <c r="N36">
        <v>7</v>
      </c>
      <c r="O36" t="str">
        <f t="shared" si="1"/>
        <v>Won By 7 Runs</v>
      </c>
      <c r="P36" t="s">
        <v>24</v>
      </c>
      <c r="Q36" t="s">
        <v>253</v>
      </c>
    </row>
    <row r="37" spans="1:17" x14ac:dyDescent="0.25">
      <c r="A37">
        <v>548344</v>
      </c>
      <c r="B37" t="s">
        <v>30</v>
      </c>
      <c r="C37" s="1">
        <v>41027</v>
      </c>
      <c r="D37">
        <v>2012</v>
      </c>
      <c r="E37">
        <v>38</v>
      </c>
      <c r="F37" t="s">
        <v>51</v>
      </c>
      <c r="G37" t="s">
        <v>27</v>
      </c>
      <c r="H37" t="s">
        <v>174</v>
      </c>
      <c r="I37" t="s">
        <v>51</v>
      </c>
      <c r="J37" t="s">
        <v>21</v>
      </c>
      <c r="K37" t="s">
        <v>22</v>
      </c>
      <c r="L37" t="s">
        <v>51</v>
      </c>
      <c r="M37" t="s">
        <v>34</v>
      </c>
      <c r="N37">
        <v>47</v>
      </c>
      <c r="O37" t="str">
        <f t="shared" si="1"/>
        <v>Won By 47 Runs</v>
      </c>
      <c r="P37" t="s">
        <v>24</v>
      </c>
      <c r="Q37" t="s">
        <v>219</v>
      </c>
    </row>
    <row r="38" spans="1:17" x14ac:dyDescent="0.25">
      <c r="A38">
        <v>548345</v>
      </c>
      <c r="B38" t="s">
        <v>127</v>
      </c>
      <c r="C38" s="1">
        <v>41028</v>
      </c>
      <c r="D38">
        <v>2012</v>
      </c>
      <c r="E38">
        <v>39</v>
      </c>
      <c r="F38" t="s">
        <v>191</v>
      </c>
      <c r="G38" t="s">
        <v>18</v>
      </c>
      <c r="H38" t="s">
        <v>208</v>
      </c>
      <c r="I38" t="s">
        <v>191</v>
      </c>
      <c r="J38" t="s">
        <v>21</v>
      </c>
      <c r="K38" t="s">
        <v>22</v>
      </c>
      <c r="L38" t="s">
        <v>191</v>
      </c>
      <c r="M38" t="s">
        <v>34</v>
      </c>
      <c r="N38">
        <v>1</v>
      </c>
      <c r="O38" t="str">
        <f t="shared" si="1"/>
        <v>Won By 1 Runs</v>
      </c>
      <c r="P38" t="s">
        <v>24</v>
      </c>
      <c r="Q38" t="s">
        <v>263</v>
      </c>
    </row>
    <row r="39" spans="1:17" x14ac:dyDescent="0.25">
      <c r="A39">
        <v>548346</v>
      </c>
      <c r="B39" t="s">
        <v>38</v>
      </c>
      <c r="C39" s="1">
        <v>41028</v>
      </c>
      <c r="D39">
        <v>2012</v>
      </c>
      <c r="E39">
        <v>40</v>
      </c>
      <c r="F39" t="s">
        <v>44</v>
      </c>
      <c r="G39" t="s">
        <v>292</v>
      </c>
      <c r="H39" t="s">
        <v>167</v>
      </c>
      <c r="I39" t="s">
        <v>44</v>
      </c>
      <c r="J39" t="s">
        <v>28</v>
      </c>
      <c r="K39" t="s">
        <v>22</v>
      </c>
      <c r="L39" t="s">
        <v>44</v>
      </c>
      <c r="M39" t="s">
        <v>23</v>
      </c>
      <c r="N39">
        <v>5</v>
      </c>
      <c r="O39" t="str">
        <f t="shared" si="1"/>
        <v>Won By 5 Wickets</v>
      </c>
      <c r="P39" t="s">
        <v>24</v>
      </c>
      <c r="Q39" t="s">
        <v>267</v>
      </c>
    </row>
    <row r="40" spans="1:17" x14ac:dyDescent="0.25">
      <c r="A40">
        <v>548347</v>
      </c>
      <c r="B40" t="s">
        <v>132</v>
      </c>
      <c r="C40" s="1">
        <v>41029</v>
      </c>
      <c r="D40">
        <v>2012</v>
      </c>
      <c r="E40">
        <v>41</v>
      </c>
      <c r="F40" t="s">
        <v>46</v>
      </c>
      <c r="G40" t="s">
        <v>51</v>
      </c>
      <c r="H40" t="s">
        <v>251</v>
      </c>
      <c r="I40" t="s">
        <v>46</v>
      </c>
      <c r="J40" t="s">
        <v>21</v>
      </c>
      <c r="K40" t="s">
        <v>22</v>
      </c>
      <c r="L40" t="s">
        <v>51</v>
      </c>
      <c r="M40" t="s">
        <v>23</v>
      </c>
      <c r="N40">
        <v>5</v>
      </c>
      <c r="O40" t="str">
        <f t="shared" si="1"/>
        <v>Won By 5 Wickets</v>
      </c>
      <c r="P40" t="s">
        <v>24</v>
      </c>
      <c r="Q40" t="s">
        <v>219</v>
      </c>
    </row>
    <row r="41" spans="1:17" x14ac:dyDescent="0.25">
      <c r="A41">
        <v>548348</v>
      </c>
      <c r="B41" t="s">
        <v>265</v>
      </c>
      <c r="C41" s="1">
        <v>41030</v>
      </c>
      <c r="D41">
        <v>2012</v>
      </c>
      <c r="E41">
        <v>42</v>
      </c>
      <c r="F41" t="s">
        <v>292</v>
      </c>
      <c r="G41" t="s">
        <v>272</v>
      </c>
      <c r="H41" t="s">
        <v>266</v>
      </c>
      <c r="I41" t="s">
        <v>292</v>
      </c>
      <c r="J41" t="s">
        <v>21</v>
      </c>
      <c r="K41" t="s">
        <v>22</v>
      </c>
      <c r="L41" t="s">
        <v>292</v>
      </c>
      <c r="M41" t="s">
        <v>34</v>
      </c>
      <c r="N41">
        <v>13</v>
      </c>
      <c r="O41" t="str">
        <f t="shared" si="1"/>
        <v>Won By 13 Runs</v>
      </c>
      <c r="P41" t="s">
        <v>24</v>
      </c>
      <c r="Q41" t="s">
        <v>297</v>
      </c>
    </row>
    <row r="42" spans="1:17" x14ac:dyDescent="0.25">
      <c r="A42">
        <v>548349</v>
      </c>
      <c r="B42" t="s">
        <v>175</v>
      </c>
      <c r="C42" s="1">
        <v>41030</v>
      </c>
      <c r="D42">
        <v>2012</v>
      </c>
      <c r="E42">
        <v>43</v>
      </c>
      <c r="F42" t="s">
        <v>18</v>
      </c>
      <c r="G42" t="s">
        <v>191</v>
      </c>
      <c r="H42" t="s">
        <v>176</v>
      </c>
      <c r="I42" t="s">
        <v>18</v>
      </c>
      <c r="J42" t="s">
        <v>21</v>
      </c>
      <c r="K42" t="s">
        <v>22</v>
      </c>
      <c r="L42" t="s">
        <v>191</v>
      </c>
      <c r="M42" t="s">
        <v>23</v>
      </c>
      <c r="N42">
        <v>6</v>
      </c>
      <c r="O42" t="str">
        <f t="shared" si="1"/>
        <v>Won By 6 Wickets</v>
      </c>
      <c r="P42" t="s">
        <v>24</v>
      </c>
      <c r="Q42" t="s">
        <v>249</v>
      </c>
    </row>
    <row r="43" spans="1:17" x14ac:dyDescent="0.25">
      <c r="A43">
        <v>548350</v>
      </c>
      <c r="B43" t="s">
        <v>204</v>
      </c>
      <c r="C43" s="1">
        <v>41031</v>
      </c>
      <c r="D43">
        <v>2012</v>
      </c>
      <c r="E43">
        <v>44</v>
      </c>
      <c r="F43" t="s">
        <v>27</v>
      </c>
      <c r="G43" t="s">
        <v>147</v>
      </c>
      <c r="H43" t="s">
        <v>205</v>
      </c>
      <c r="I43" t="s">
        <v>147</v>
      </c>
      <c r="J43" t="s">
        <v>28</v>
      </c>
      <c r="K43" t="s">
        <v>22</v>
      </c>
      <c r="L43" t="s">
        <v>147</v>
      </c>
      <c r="M43" t="s">
        <v>23</v>
      </c>
      <c r="N43">
        <v>4</v>
      </c>
      <c r="O43" t="str">
        <f t="shared" si="1"/>
        <v>Won By 4 Wickets</v>
      </c>
      <c r="P43" t="s">
        <v>24</v>
      </c>
      <c r="Q43" t="s">
        <v>277</v>
      </c>
    </row>
    <row r="44" spans="1:17" x14ac:dyDescent="0.25">
      <c r="A44">
        <v>548351</v>
      </c>
      <c r="B44" t="s">
        <v>58</v>
      </c>
      <c r="C44" s="1">
        <v>41032</v>
      </c>
      <c r="D44">
        <v>2012</v>
      </c>
      <c r="E44">
        <v>45</v>
      </c>
      <c r="F44" t="s">
        <v>272</v>
      </c>
      <c r="G44" t="s">
        <v>44</v>
      </c>
      <c r="H44" t="s">
        <v>273</v>
      </c>
      <c r="I44" t="s">
        <v>44</v>
      </c>
      <c r="J44" t="s">
        <v>21</v>
      </c>
      <c r="K44" t="s">
        <v>22</v>
      </c>
      <c r="L44" t="s">
        <v>44</v>
      </c>
      <c r="M44" t="s">
        <v>34</v>
      </c>
      <c r="N44">
        <v>1</v>
      </c>
      <c r="O44" t="str">
        <f t="shared" si="1"/>
        <v>Won By 1 Runs</v>
      </c>
      <c r="P44" t="s">
        <v>24</v>
      </c>
      <c r="Q44" t="s">
        <v>181</v>
      </c>
    </row>
    <row r="45" spans="1:17" x14ac:dyDescent="0.25">
      <c r="A45">
        <v>548352</v>
      </c>
      <c r="B45" t="s">
        <v>132</v>
      </c>
      <c r="C45" s="1">
        <v>41033</v>
      </c>
      <c r="D45">
        <v>2012</v>
      </c>
      <c r="E45">
        <v>46</v>
      </c>
      <c r="F45" t="s">
        <v>46</v>
      </c>
      <c r="G45" t="s">
        <v>292</v>
      </c>
      <c r="H45" t="s">
        <v>251</v>
      </c>
      <c r="I45" t="s">
        <v>46</v>
      </c>
      <c r="J45" t="s">
        <v>21</v>
      </c>
      <c r="K45" t="s">
        <v>22</v>
      </c>
      <c r="L45" t="s">
        <v>46</v>
      </c>
      <c r="M45" t="s">
        <v>34</v>
      </c>
      <c r="N45">
        <v>10</v>
      </c>
      <c r="O45" t="str">
        <f t="shared" si="1"/>
        <v>Won By 10 Runs</v>
      </c>
      <c r="P45" t="s">
        <v>24</v>
      </c>
      <c r="Q45" t="s">
        <v>224</v>
      </c>
    </row>
    <row r="46" spans="1:17" x14ac:dyDescent="0.25">
      <c r="A46">
        <v>548353</v>
      </c>
      <c r="B46" t="s">
        <v>30</v>
      </c>
      <c r="C46" s="1">
        <v>41034</v>
      </c>
      <c r="D46">
        <v>2012</v>
      </c>
      <c r="E46">
        <v>47</v>
      </c>
      <c r="F46" t="s">
        <v>51</v>
      </c>
      <c r="G46" t="s">
        <v>272</v>
      </c>
      <c r="H46" t="s">
        <v>174</v>
      </c>
      <c r="I46" t="s">
        <v>51</v>
      </c>
      <c r="J46" t="s">
        <v>21</v>
      </c>
      <c r="K46" t="s">
        <v>22</v>
      </c>
      <c r="L46" t="s">
        <v>51</v>
      </c>
      <c r="M46" t="s">
        <v>34</v>
      </c>
      <c r="N46">
        <v>7</v>
      </c>
      <c r="O46" t="str">
        <f t="shared" si="1"/>
        <v>Won By 7 Runs</v>
      </c>
      <c r="P46" t="s">
        <v>24</v>
      </c>
      <c r="Q46" t="s">
        <v>108</v>
      </c>
    </row>
    <row r="47" spans="1:17" x14ac:dyDescent="0.25">
      <c r="A47">
        <v>548354</v>
      </c>
      <c r="B47" t="s">
        <v>165</v>
      </c>
      <c r="C47" s="1">
        <v>41034</v>
      </c>
      <c r="D47">
        <v>2012</v>
      </c>
      <c r="E47">
        <v>48</v>
      </c>
      <c r="F47" t="s">
        <v>147</v>
      </c>
      <c r="G47" t="s">
        <v>18</v>
      </c>
      <c r="H47" t="s">
        <v>248</v>
      </c>
      <c r="I47" t="s">
        <v>18</v>
      </c>
      <c r="J47" t="s">
        <v>21</v>
      </c>
      <c r="K47" t="s">
        <v>22</v>
      </c>
      <c r="L47" t="s">
        <v>18</v>
      </c>
      <c r="M47" t="s">
        <v>34</v>
      </c>
      <c r="N47">
        <v>43</v>
      </c>
      <c r="O47" t="str">
        <f t="shared" si="1"/>
        <v>Won By 43 Runs</v>
      </c>
      <c r="P47" t="s">
        <v>24</v>
      </c>
      <c r="Q47" t="s">
        <v>154</v>
      </c>
    </row>
    <row r="48" spans="1:17" x14ac:dyDescent="0.25">
      <c r="A48">
        <v>548355</v>
      </c>
      <c r="B48" t="s">
        <v>38</v>
      </c>
      <c r="C48" s="1">
        <v>41035</v>
      </c>
      <c r="D48">
        <v>2012</v>
      </c>
      <c r="E48">
        <v>49</v>
      </c>
      <c r="F48" t="s">
        <v>44</v>
      </c>
      <c r="G48" t="s">
        <v>46</v>
      </c>
      <c r="H48" t="s">
        <v>167</v>
      </c>
      <c r="I48" t="s">
        <v>44</v>
      </c>
      <c r="J48" t="s">
        <v>28</v>
      </c>
      <c r="K48" t="s">
        <v>22</v>
      </c>
      <c r="L48" t="s">
        <v>44</v>
      </c>
      <c r="M48" t="s">
        <v>23</v>
      </c>
      <c r="N48">
        <v>2</v>
      </c>
      <c r="O48" t="str">
        <f t="shared" si="1"/>
        <v>Won By 2 Wickets</v>
      </c>
      <c r="P48" t="s">
        <v>24</v>
      </c>
      <c r="Q48" t="s">
        <v>215</v>
      </c>
    </row>
    <row r="49" spans="1:17" x14ac:dyDescent="0.25">
      <c r="A49">
        <v>548356</v>
      </c>
      <c r="B49" t="s">
        <v>204</v>
      </c>
      <c r="C49" s="1">
        <v>41035</v>
      </c>
      <c r="D49">
        <v>2012</v>
      </c>
      <c r="E49">
        <v>50</v>
      </c>
      <c r="F49" t="s">
        <v>27</v>
      </c>
      <c r="G49" t="s">
        <v>292</v>
      </c>
      <c r="H49" t="s">
        <v>205</v>
      </c>
      <c r="I49" t="s">
        <v>27</v>
      </c>
      <c r="J49" t="s">
        <v>28</v>
      </c>
      <c r="K49" t="s">
        <v>22</v>
      </c>
      <c r="L49" t="s">
        <v>27</v>
      </c>
      <c r="M49" t="s">
        <v>23</v>
      </c>
      <c r="N49">
        <v>5</v>
      </c>
      <c r="O49" t="str">
        <f t="shared" si="1"/>
        <v>Won By 5 Wickets</v>
      </c>
      <c r="P49" t="s">
        <v>24</v>
      </c>
      <c r="Q49" t="s">
        <v>130</v>
      </c>
    </row>
    <row r="50" spans="1:17" x14ac:dyDescent="0.25">
      <c r="A50">
        <v>548357</v>
      </c>
      <c r="B50" t="s">
        <v>127</v>
      </c>
      <c r="C50" s="1">
        <v>41036</v>
      </c>
      <c r="D50">
        <v>2012</v>
      </c>
      <c r="E50">
        <v>51</v>
      </c>
      <c r="F50" t="s">
        <v>191</v>
      </c>
      <c r="G50" t="s">
        <v>51</v>
      </c>
      <c r="H50" t="s">
        <v>208</v>
      </c>
      <c r="I50" t="s">
        <v>191</v>
      </c>
      <c r="J50" t="s">
        <v>21</v>
      </c>
      <c r="K50" t="s">
        <v>22</v>
      </c>
      <c r="L50" t="s">
        <v>51</v>
      </c>
      <c r="M50" t="s">
        <v>23</v>
      </c>
      <c r="N50">
        <v>6</v>
      </c>
      <c r="O50" t="str">
        <f t="shared" si="1"/>
        <v>Won By 6 Wickets</v>
      </c>
      <c r="P50" t="s">
        <v>24</v>
      </c>
      <c r="Q50" t="s">
        <v>270</v>
      </c>
    </row>
    <row r="51" spans="1:17" x14ac:dyDescent="0.25">
      <c r="A51">
        <v>548358</v>
      </c>
      <c r="B51" t="s">
        <v>58</v>
      </c>
      <c r="C51" s="1">
        <v>41037</v>
      </c>
      <c r="D51">
        <v>2012</v>
      </c>
      <c r="E51">
        <v>52</v>
      </c>
      <c r="F51" t="s">
        <v>272</v>
      </c>
      <c r="G51" t="s">
        <v>18</v>
      </c>
      <c r="H51" t="s">
        <v>273</v>
      </c>
      <c r="I51" t="s">
        <v>272</v>
      </c>
      <c r="J51" t="s">
        <v>21</v>
      </c>
      <c r="K51" t="s">
        <v>22</v>
      </c>
      <c r="L51" t="s">
        <v>18</v>
      </c>
      <c r="M51" t="s">
        <v>23</v>
      </c>
      <c r="N51">
        <v>7</v>
      </c>
      <c r="O51" t="str">
        <f t="shared" si="1"/>
        <v>Won By 7 Wickets</v>
      </c>
      <c r="P51" t="s">
        <v>24</v>
      </c>
      <c r="Q51" t="s">
        <v>154</v>
      </c>
    </row>
    <row r="52" spans="1:17" x14ac:dyDescent="0.25">
      <c r="A52">
        <v>548359</v>
      </c>
      <c r="B52" t="s">
        <v>158</v>
      </c>
      <c r="C52" s="1">
        <v>41037</v>
      </c>
      <c r="D52">
        <v>2012</v>
      </c>
      <c r="E52">
        <v>53</v>
      </c>
      <c r="F52" t="s">
        <v>292</v>
      </c>
      <c r="G52" t="s">
        <v>147</v>
      </c>
      <c r="H52" t="s">
        <v>203</v>
      </c>
      <c r="I52" t="s">
        <v>292</v>
      </c>
      <c r="J52" t="s">
        <v>28</v>
      </c>
      <c r="K52" t="s">
        <v>22</v>
      </c>
      <c r="L52" t="s">
        <v>147</v>
      </c>
      <c r="M52" t="s">
        <v>34</v>
      </c>
      <c r="N52">
        <v>25</v>
      </c>
      <c r="O52" t="str">
        <f t="shared" si="1"/>
        <v>Won By 25 Runs</v>
      </c>
      <c r="P52" t="s">
        <v>24</v>
      </c>
      <c r="Q52" t="s">
        <v>253</v>
      </c>
    </row>
    <row r="53" spans="1:17" x14ac:dyDescent="0.25">
      <c r="A53">
        <v>548360</v>
      </c>
      <c r="B53" t="s">
        <v>38</v>
      </c>
      <c r="C53" s="1">
        <v>41038</v>
      </c>
      <c r="D53">
        <v>2012</v>
      </c>
      <c r="E53">
        <v>54</v>
      </c>
      <c r="F53" t="s">
        <v>44</v>
      </c>
      <c r="G53" t="s">
        <v>27</v>
      </c>
      <c r="H53" t="s">
        <v>167</v>
      </c>
      <c r="I53" t="s">
        <v>27</v>
      </c>
      <c r="J53" t="s">
        <v>28</v>
      </c>
      <c r="K53" t="s">
        <v>22</v>
      </c>
      <c r="L53" t="s">
        <v>27</v>
      </c>
      <c r="M53" t="s">
        <v>23</v>
      </c>
      <c r="N53">
        <v>9</v>
      </c>
      <c r="O53" t="str">
        <f t="shared" si="1"/>
        <v>Won By 9 Wickets</v>
      </c>
      <c r="P53" t="s">
        <v>24</v>
      </c>
      <c r="Q53" t="s">
        <v>150</v>
      </c>
    </row>
    <row r="54" spans="1:17" x14ac:dyDescent="0.25">
      <c r="A54">
        <v>548329</v>
      </c>
      <c r="B54" t="s">
        <v>158</v>
      </c>
      <c r="C54" s="1">
        <v>41039</v>
      </c>
      <c r="D54">
        <v>2012</v>
      </c>
      <c r="E54">
        <v>55</v>
      </c>
      <c r="F54" t="s">
        <v>292</v>
      </c>
      <c r="G54" t="s">
        <v>191</v>
      </c>
      <c r="H54" t="s">
        <v>203</v>
      </c>
      <c r="I54" t="s">
        <v>292</v>
      </c>
      <c r="J54" t="s">
        <v>21</v>
      </c>
      <c r="K54" t="s">
        <v>22</v>
      </c>
      <c r="L54" t="s">
        <v>191</v>
      </c>
      <c r="M54" t="s">
        <v>23</v>
      </c>
      <c r="N54">
        <v>9</v>
      </c>
      <c r="O54" t="str">
        <f t="shared" si="1"/>
        <v>Won By 9 Wickets</v>
      </c>
      <c r="P54" t="s">
        <v>24</v>
      </c>
      <c r="Q54" t="s">
        <v>70</v>
      </c>
    </row>
    <row r="55" spans="1:17" x14ac:dyDescent="0.25">
      <c r="A55">
        <v>548361</v>
      </c>
      <c r="B55" t="s">
        <v>175</v>
      </c>
      <c r="C55" s="1">
        <v>41039</v>
      </c>
      <c r="D55">
        <v>2012</v>
      </c>
      <c r="E55">
        <v>56</v>
      </c>
      <c r="F55" t="s">
        <v>18</v>
      </c>
      <c r="G55" t="s">
        <v>46</v>
      </c>
      <c r="H55" t="s">
        <v>176</v>
      </c>
      <c r="I55" t="s">
        <v>46</v>
      </c>
      <c r="J55" t="s">
        <v>28</v>
      </c>
      <c r="K55" t="s">
        <v>22</v>
      </c>
      <c r="L55" t="s">
        <v>46</v>
      </c>
      <c r="M55" t="s">
        <v>23</v>
      </c>
      <c r="N55">
        <v>4</v>
      </c>
      <c r="O55" t="str">
        <f t="shared" si="1"/>
        <v>Won By 4 Wickets</v>
      </c>
      <c r="P55" t="s">
        <v>24</v>
      </c>
      <c r="Q55" t="s">
        <v>296</v>
      </c>
    </row>
    <row r="56" spans="1:17" x14ac:dyDescent="0.25">
      <c r="A56">
        <v>548362</v>
      </c>
      <c r="B56" t="s">
        <v>58</v>
      </c>
      <c r="C56" s="1">
        <v>41040</v>
      </c>
      <c r="D56">
        <v>2012</v>
      </c>
      <c r="E56">
        <v>57</v>
      </c>
      <c r="F56" t="s">
        <v>272</v>
      </c>
      <c r="G56" t="s">
        <v>27</v>
      </c>
      <c r="H56" t="s">
        <v>273</v>
      </c>
      <c r="I56" t="s">
        <v>272</v>
      </c>
      <c r="J56" t="s">
        <v>28</v>
      </c>
      <c r="K56" t="s">
        <v>22</v>
      </c>
      <c r="L56" t="s">
        <v>27</v>
      </c>
      <c r="M56" t="s">
        <v>34</v>
      </c>
      <c r="N56">
        <v>35</v>
      </c>
      <c r="O56" t="str">
        <f t="shared" si="1"/>
        <v>Won By 35 Runs</v>
      </c>
      <c r="P56" t="s">
        <v>24</v>
      </c>
      <c r="Q56" t="s">
        <v>150</v>
      </c>
    </row>
    <row r="57" spans="1:17" x14ac:dyDescent="0.25">
      <c r="A57">
        <v>548363</v>
      </c>
      <c r="B57" t="s">
        <v>30</v>
      </c>
      <c r="C57" s="1">
        <v>41041</v>
      </c>
      <c r="D57">
        <v>2012</v>
      </c>
      <c r="E57">
        <v>58</v>
      </c>
      <c r="F57" t="s">
        <v>51</v>
      </c>
      <c r="G57" t="s">
        <v>44</v>
      </c>
      <c r="H57" t="s">
        <v>174</v>
      </c>
      <c r="I57" t="s">
        <v>44</v>
      </c>
      <c r="J57" t="s">
        <v>21</v>
      </c>
      <c r="K57" t="s">
        <v>22</v>
      </c>
      <c r="L57" t="s">
        <v>44</v>
      </c>
      <c r="M57" t="s">
        <v>34</v>
      </c>
      <c r="N57">
        <v>27</v>
      </c>
      <c r="O57" t="str">
        <f t="shared" si="1"/>
        <v>Won By 27 Runs</v>
      </c>
      <c r="P57" t="s">
        <v>24</v>
      </c>
      <c r="Q57" t="s">
        <v>156</v>
      </c>
    </row>
    <row r="58" spans="1:17" x14ac:dyDescent="0.25">
      <c r="A58">
        <v>548364</v>
      </c>
      <c r="B58" t="s">
        <v>132</v>
      </c>
      <c r="C58" s="1">
        <v>41041</v>
      </c>
      <c r="D58">
        <v>2012</v>
      </c>
      <c r="E58">
        <v>59</v>
      </c>
      <c r="F58" t="s">
        <v>46</v>
      </c>
      <c r="G58" t="s">
        <v>191</v>
      </c>
      <c r="H58" t="s">
        <v>251</v>
      </c>
      <c r="I58" t="s">
        <v>46</v>
      </c>
      <c r="J58" t="s">
        <v>28</v>
      </c>
      <c r="K58" t="s">
        <v>22</v>
      </c>
      <c r="L58" t="s">
        <v>46</v>
      </c>
      <c r="M58" t="s">
        <v>23</v>
      </c>
      <c r="N58">
        <v>9</v>
      </c>
      <c r="O58" t="str">
        <f t="shared" si="1"/>
        <v>Won By 9 Wickets</v>
      </c>
      <c r="P58" t="s">
        <v>24</v>
      </c>
      <c r="Q58" t="s">
        <v>296</v>
      </c>
    </row>
    <row r="59" spans="1:17" x14ac:dyDescent="0.25">
      <c r="A59">
        <v>548365</v>
      </c>
      <c r="B59" t="s">
        <v>175</v>
      </c>
      <c r="C59" s="1">
        <v>41042</v>
      </c>
      <c r="D59">
        <v>2012</v>
      </c>
      <c r="E59">
        <v>60</v>
      </c>
      <c r="F59" t="s">
        <v>18</v>
      </c>
      <c r="G59" t="s">
        <v>272</v>
      </c>
      <c r="H59" t="s">
        <v>176</v>
      </c>
      <c r="I59" t="s">
        <v>18</v>
      </c>
      <c r="J59" t="s">
        <v>21</v>
      </c>
      <c r="K59" t="s">
        <v>22</v>
      </c>
      <c r="L59" t="s">
        <v>18</v>
      </c>
      <c r="M59" t="s">
        <v>34</v>
      </c>
      <c r="N59">
        <v>45</v>
      </c>
      <c r="O59" t="str">
        <f t="shared" si="1"/>
        <v>Won By 45 Runs</v>
      </c>
      <c r="P59" t="s">
        <v>24</v>
      </c>
      <c r="Q59" t="s">
        <v>295</v>
      </c>
    </row>
    <row r="60" spans="1:17" x14ac:dyDescent="0.25">
      <c r="A60">
        <v>548366</v>
      </c>
      <c r="B60" t="s">
        <v>165</v>
      </c>
      <c r="C60" s="1">
        <v>41042</v>
      </c>
      <c r="D60">
        <v>2012</v>
      </c>
      <c r="E60">
        <v>61</v>
      </c>
      <c r="F60" t="s">
        <v>147</v>
      </c>
      <c r="G60" t="s">
        <v>292</v>
      </c>
      <c r="H60" t="s">
        <v>248</v>
      </c>
      <c r="I60" t="s">
        <v>292</v>
      </c>
      <c r="J60" t="s">
        <v>21</v>
      </c>
      <c r="K60" t="s">
        <v>22</v>
      </c>
      <c r="L60" t="s">
        <v>147</v>
      </c>
      <c r="M60" t="s">
        <v>23</v>
      </c>
      <c r="N60">
        <v>4</v>
      </c>
      <c r="O60" t="str">
        <f t="shared" si="1"/>
        <v>Won By 4 Wickets</v>
      </c>
      <c r="P60" t="s">
        <v>24</v>
      </c>
      <c r="Q60" t="s">
        <v>294</v>
      </c>
    </row>
    <row r="61" spans="1:17" x14ac:dyDescent="0.25">
      <c r="A61">
        <v>548367</v>
      </c>
      <c r="B61" t="s">
        <v>204</v>
      </c>
      <c r="C61" s="1">
        <v>41043</v>
      </c>
      <c r="D61">
        <v>2012</v>
      </c>
      <c r="E61">
        <v>62</v>
      </c>
      <c r="F61" t="s">
        <v>27</v>
      </c>
      <c r="G61" t="s">
        <v>44</v>
      </c>
      <c r="H61" t="s">
        <v>205</v>
      </c>
      <c r="I61" t="s">
        <v>44</v>
      </c>
      <c r="J61" t="s">
        <v>28</v>
      </c>
      <c r="K61" t="s">
        <v>22</v>
      </c>
      <c r="L61" t="s">
        <v>44</v>
      </c>
      <c r="M61" t="s">
        <v>23</v>
      </c>
      <c r="N61">
        <v>5</v>
      </c>
      <c r="O61" t="str">
        <f t="shared" si="1"/>
        <v>Won By 5 Wickets</v>
      </c>
      <c r="P61" t="s">
        <v>24</v>
      </c>
      <c r="Q61" t="s">
        <v>157</v>
      </c>
    </row>
    <row r="62" spans="1:17" x14ac:dyDescent="0.25">
      <c r="A62">
        <v>548368</v>
      </c>
      <c r="B62" t="s">
        <v>30</v>
      </c>
      <c r="C62" s="1">
        <v>41043</v>
      </c>
      <c r="D62">
        <v>2012</v>
      </c>
      <c r="E62">
        <v>63</v>
      </c>
      <c r="F62" t="s">
        <v>51</v>
      </c>
      <c r="G62" t="s">
        <v>46</v>
      </c>
      <c r="H62" t="s">
        <v>174</v>
      </c>
      <c r="I62" t="s">
        <v>46</v>
      </c>
      <c r="J62" t="s">
        <v>28</v>
      </c>
      <c r="K62" t="s">
        <v>22</v>
      </c>
      <c r="L62" t="s">
        <v>46</v>
      </c>
      <c r="M62" t="s">
        <v>23</v>
      </c>
      <c r="N62">
        <v>5</v>
      </c>
      <c r="O62" t="str">
        <f t="shared" si="1"/>
        <v>Won By 5 Wickets</v>
      </c>
      <c r="P62" t="s">
        <v>24</v>
      </c>
      <c r="Q62" t="s">
        <v>264</v>
      </c>
    </row>
    <row r="63" spans="1:17" x14ac:dyDescent="0.25">
      <c r="A63">
        <v>548369</v>
      </c>
      <c r="B63" t="s">
        <v>127</v>
      </c>
      <c r="C63" s="1">
        <v>41044</v>
      </c>
      <c r="D63">
        <v>2012</v>
      </c>
      <c r="E63">
        <v>64</v>
      </c>
      <c r="F63" t="s">
        <v>191</v>
      </c>
      <c r="G63" t="s">
        <v>147</v>
      </c>
      <c r="H63" t="s">
        <v>208</v>
      </c>
      <c r="I63" t="s">
        <v>147</v>
      </c>
      <c r="J63" t="s">
        <v>21</v>
      </c>
      <c r="K63" t="s">
        <v>22</v>
      </c>
      <c r="L63" t="s">
        <v>191</v>
      </c>
      <c r="M63" t="s">
        <v>23</v>
      </c>
      <c r="N63">
        <v>5</v>
      </c>
      <c r="O63" t="str">
        <f t="shared" si="1"/>
        <v>Won By 5 Wickets</v>
      </c>
      <c r="P63" t="s">
        <v>24</v>
      </c>
      <c r="Q63" t="s">
        <v>98</v>
      </c>
    </row>
    <row r="64" spans="1:17" x14ac:dyDescent="0.25">
      <c r="A64">
        <v>548370</v>
      </c>
      <c r="B64" t="s">
        <v>38</v>
      </c>
      <c r="C64" s="1">
        <v>41045</v>
      </c>
      <c r="D64">
        <v>2012</v>
      </c>
      <c r="E64">
        <v>65</v>
      </c>
      <c r="F64" t="s">
        <v>44</v>
      </c>
      <c r="G64" t="s">
        <v>51</v>
      </c>
      <c r="H64" t="s">
        <v>167</v>
      </c>
      <c r="I64" t="s">
        <v>44</v>
      </c>
      <c r="J64" t="s">
        <v>28</v>
      </c>
      <c r="K64" t="s">
        <v>22</v>
      </c>
      <c r="L64" t="s">
        <v>51</v>
      </c>
      <c r="M64" t="s">
        <v>34</v>
      </c>
      <c r="N64">
        <v>32</v>
      </c>
      <c r="O64" t="str">
        <f t="shared" si="1"/>
        <v>Won By 32 Runs</v>
      </c>
      <c r="P64" t="s">
        <v>24</v>
      </c>
      <c r="Q64" t="s">
        <v>108</v>
      </c>
    </row>
    <row r="65" spans="1:17" x14ac:dyDescent="0.25">
      <c r="A65">
        <v>548371</v>
      </c>
      <c r="B65" t="s">
        <v>275</v>
      </c>
      <c r="C65" s="1">
        <v>41046</v>
      </c>
      <c r="D65">
        <v>2012</v>
      </c>
      <c r="E65">
        <v>66</v>
      </c>
      <c r="F65" t="s">
        <v>147</v>
      </c>
      <c r="G65" t="s">
        <v>46</v>
      </c>
      <c r="H65" t="s">
        <v>276</v>
      </c>
      <c r="I65" t="s">
        <v>147</v>
      </c>
      <c r="J65" t="s">
        <v>28</v>
      </c>
      <c r="K65" t="s">
        <v>22</v>
      </c>
      <c r="L65" t="s">
        <v>147</v>
      </c>
      <c r="M65" t="s">
        <v>23</v>
      </c>
      <c r="N65">
        <v>6</v>
      </c>
      <c r="O65" t="str">
        <f t="shared" si="1"/>
        <v>Won By 6 Wickets</v>
      </c>
      <c r="P65" t="s">
        <v>24</v>
      </c>
      <c r="Q65" t="s">
        <v>279</v>
      </c>
    </row>
    <row r="66" spans="1:17" x14ac:dyDescent="0.25">
      <c r="A66">
        <v>548372</v>
      </c>
      <c r="B66" t="s">
        <v>127</v>
      </c>
      <c r="C66" s="1">
        <v>41046</v>
      </c>
      <c r="D66">
        <v>2012</v>
      </c>
      <c r="E66">
        <v>67</v>
      </c>
      <c r="F66" t="s">
        <v>191</v>
      </c>
      <c r="G66" t="s">
        <v>27</v>
      </c>
      <c r="H66" t="s">
        <v>208</v>
      </c>
      <c r="I66" t="s">
        <v>191</v>
      </c>
      <c r="J66" t="s">
        <v>28</v>
      </c>
      <c r="K66" t="s">
        <v>22</v>
      </c>
      <c r="L66" t="s">
        <v>27</v>
      </c>
      <c r="M66" t="s">
        <v>34</v>
      </c>
      <c r="N66">
        <v>21</v>
      </c>
      <c r="O66" t="str">
        <f t="shared" ref="O66:O75" si="2">CONCATENATE("Won By"," ",N66," ",M66)</f>
        <v>Won By 21 Runs</v>
      </c>
      <c r="P66" t="s">
        <v>24</v>
      </c>
      <c r="Q66" t="s">
        <v>150</v>
      </c>
    </row>
    <row r="67" spans="1:17" x14ac:dyDescent="0.25">
      <c r="A67">
        <v>548373</v>
      </c>
      <c r="B67" t="s">
        <v>158</v>
      </c>
      <c r="C67" s="1">
        <v>41047</v>
      </c>
      <c r="D67">
        <v>2012</v>
      </c>
      <c r="E67">
        <v>68</v>
      </c>
      <c r="F67" t="s">
        <v>292</v>
      </c>
      <c r="G67" t="s">
        <v>18</v>
      </c>
      <c r="H67" t="s">
        <v>203</v>
      </c>
      <c r="I67" t="s">
        <v>18</v>
      </c>
      <c r="J67" t="s">
        <v>21</v>
      </c>
      <c r="K67" t="s">
        <v>22</v>
      </c>
      <c r="L67" t="s">
        <v>292</v>
      </c>
      <c r="M67" t="s">
        <v>23</v>
      </c>
      <c r="N67">
        <v>5</v>
      </c>
      <c r="O67" t="str">
        <f t="shared" si="2"/>
        <v>Won By 5 Wickets</v>
      </c>
      <c r="P67" t="s">
        <v>24</v>
      </c>
      <c r="Q67" t="s">
        <v>267</v>
      </c>
    </row>
    <row r="68" spans="1:17" x14ac:dyDescent="0.25">
      <c r="A68">
        <v>548374</v>
      </c>
      <c r="B68" t="s">
        <v>275</v>
      </c>
      <c r="C68" s="1">
        <v>41048</v>
      </c>
      <c r="D68">
        <v>2012</v>
      </c>
      <c r="E68">
        <v>69</v>
      </c>
      <c r="F68" t="s">
        <v>147</v>
      </c>
      <c r="G68" t="s">
        <v>191</v>
      </c>
      <c r="H68" t="s">
        <v>276</v>
      </c>
      <c r="I68" t="s">
        <v>191</v>
      </c>
      <c r="J68" t="s">
        <v>28</v>
      </c>
      <c r="K68" t="s">
        <v>22</v>
      </c>
      <c r="L68" t="s">
        <v>191</v>
      </c>
      <c r="M68" t="s">
        <v>23</v>
      </c>
      <c r="N68">
        <v>6</v>
      </c>
      <c r="O68" t="str">
        <f t="shared" si="2"/>
        <v>Won By 6 Wickets</v>
      </c>
      <c r="P68" t="s">
        <v>24</v>
      </c>
      <c r="Q68" t="s">
        <v>98</v>
      </c>
    </row>
    <row r="69" spans="1:17" x14ac:dyDescent="0.25">
      <c r="A69">
        <v>548375</v>
      </c>
      <c r="B69" t="s">
        <v>58</v>
      </c>
      <c r="C69" s="1">
        <v>41048</v>
      </c>
      <c r="D69">
        <v>2012</v>
      </c>
      <c r="E69">
        <v>70</v>
      </c>
      <c r="F69" t="s">
        <v>272</v>
      </c>
      <c r="G69" t="s">
        <v>51</v>
      </c>
      <c r="H69" t="s">
        <v>273</v>
      </c>
      <c r="I69" t="s">
        <v>51</v>
      </c>
      <c r="J69" t="s">
        <v>21</v>
      </c>
      <c r="K69" t="s">
        <v>22</v>
      </c>
      <c r="L69" t="s">
        <v>51</v>
      </c>
      <c r="M69" t="s">
        <v>34</v>
      </c>
      <c r="N69">
        <v>34</v>
      </c>
      <c r="O69" t="str">
        <f t="shared" si="2"/>
        <v>Won By 34 Runs</v>
      </c>
      <c r="P69" t="s">
        <v>24</v>
      </c>
      <c r="Q69" t="s">
        <v>293</v>
      </c>
    </row>
    <row r="70" spans="1:17" x14ac:dyDescent="0.25">
      <c r="A70">
        <v>548376</v>
      </c>
      <c r="B70" t="s">
        <v>158</v>
      </c>
      <c r="C70" s="1">
        <v>41049</v>
      </c>
      <c r="D70">
        <v>2012</v>
      </c>
      <c r="E70">
        <v>71</v>
      </c>
      <c r="F70" t="s">
        <v>292</v>
      </c>
      <c r="G70" t="s">
        <v>27</v>
      </c>
      <c r="H70" t="s">
        <v>203</v>
      </c>
      <c r="I70" t="s">
        <v>27</v>
      </c>
      <c r="J70" t="s">
        <v>28</v>
      </c>
      <c r="K70" t="s">
        <v>22</v>
      </c>
      <c r="L70" t="s">
        <v>292</v>
      </c>
      <c r="M70" t="s">
        <v>34</v>
      </c>
      <c r="N70">
        <v>9</v>
      </c>
      <c r="O70" t="str">
        <f t="shared" si="2"/>
        <v>Won By 9 Runs</v>
      </c>
      <c r="P70" t="s">
        <v>24</v>
      </c>
      <c r="Q70" t="s">
        <v>267</v>
      </c>
    </row>
    <row r="71" spans="1:17" x14ac:dyDescent="0.25">
      <c r="A71">
        <v>548377</v>
      </c>
      <c r="B71" t="s">
        <v>175</v>
      </c>
      <c r="C71" s="1">
        <v>41049</v>
      </c>
      <c r="D71">
        <v>2012</v>
      </c>
      <c r="E71">
        <v>72</v>
      </c>
      <c r="F71" t="s">
        <v>18</v>
      </c>
      <c r="G71" t="s">
        <v>44</v>
      </c>
      <c r="H71" t="s">
        <v>176</v>
      </c>
      <c r="I71" t="s">
        <v>18</v>
      </c>
      <c r="J71" t="s">
        <v>21</v>
      </c>
      <c r="K71" t="s">
        <v>22</v>
      </c>
      <c r="L71" t="s">
        <v>44</v>
      </c>
      <c r="M71" t="s">
        <v>23</v>
      </c>
      <c r="N71">
        <v>10</v>
      </c>
      <c r="O71" t="str">
        <f t="shared" si="2"/>
        <v>Won By 10 Wickets</v>
      </c>
      <c r="P71" t="s">
        <v>24</v>
      </c>
      <c r="Q71" t="s">
        <v>215</v>
      </c>
    </row>
    <row r="72" spans="1:17" x14ac:dyDescent="0.25">
      <c r="A72">
        <v>548379</v>
      </c>
      <c r="B72" t="s">
        <v>204</v>
      </c>
      <c r="C72" s="1">
        <v>41052</v>
      </c>
      <c r="D72">
        <v>2012</v>
      </c>
      <c r="E72" t="s">
        <v>230</v>
      </c>
      <c r="F72" t="s">
        <v>46</v>
      </c>
      <c r="G72" t="s">
        <v>44</v>
      </c>
      <c r="H72" t="s">
        <v>205</v>
      </c>
      <c r="I72" t="s">
        <v>44</v>
      </c>
      <c r="J72" t="s">
        <v>28</v>
      </c>
      <c r="K72" t="s">
        <v>22</v>
      </c>
      <c r="L72" t="s">
        <v>46</v>
      </c>
      <c r="M72" t="s">
        <v>34</v>
      </c>
      <c r="N72">
        <v>38</v>
      </c>
      <c r="O72" t="str">
        <f t="shared" si="2"/>
        <v>Won By 38 Runs</v>
      </c>
      <c r="P72" t="s">
        <v>24</v>
      </c>
      <c r="Q72" t="s">
        <v>172</v>
      </c>
    </row>
    <row r="73" spans="1:17" x14ac:dyDescent="0.25">
      <c r="A73">
        <v>548381</v>
      </c>
      <c r="B73" t="s">
        <v>132</v>
      </c>
      <c r="C73" s="1">
        <v>41056</v>
      </c>
      <c r="D73">
        <v>2012</v>
      </c>
      <c r="E73" t="s">
        <v>17</v>
      </c>
      <c r="F73" t="s">
        <v>51</v>
      </c>
      <c r="G73" t="s">
        <v>46</v>
      </c>
      <c r="H73" t="s">
        <v>251</v>
      </c>
      <c r="I73" t="s">
        <v>46</v>
      </c>
      <c r="J73" t="s">
        <v>21</v>
      </c>
      <c r="K73" t="s">
        <v>22</v>
      </c>
      <c r="L73" t="s">
        <v>51</v>
      </c>
      <c r="M73" t="s">
        <v>23</v>
      </c>
      <c r="N73">
        <v>5</v>
      </c>
      <c r="O73" t="str">
        <f t="shared" si="2"/>
        <v>Won By 5 Wickets</v>
      </c>
      <c r="P73" t="s">
        <v>24</v>
      </c>
      <c r="Q73" t="s">
        <v>291</v>
      </c>
    </row>
    <row r="74" spans="1:17" x14ac:dyDescent="0.25">
      <c r="A74">
        <v>548378</v>
      </c>
      <c r="B74" t="s">
        <v>58</v>
      </c>
      <c r="C74" s="1">
        <v>41051</v>
      </c>
      <c r="D74">
        <v>2012</v>
      </c>
      <c r="E74" t="s">
        <v>36</v>
      </c>
      <c r="F74" t="s">
        <v>191</v>
      </c>
      <c r="G74" t="s">
        <v>51</v>
      </c>
      <c r="H74" t="s">
        <v>273</v>
      </c>
      <c r="I74" t="s">
        <v>51</v>
      </c>
      <c r="J74" t="s">
        <v>21</v>
      </c>
      <c r="K74" t="s">
        <v>22</v>
      </c>
      <c r="L74" t="s">
        <v>51</v>
      </c>
      <c r="M74" t="s">
        <v>34</v>
      </c>
      <c r="N74">
        <v>18</v>
      </c>
      <c r="O74" t="str">
        <f t="shared" si="2"/>
        <v>Won By 18 Runs</v>
      </c>
      <c r="P74" t="s">
        <v>24</v>
      </c>
      <c r="Q74" t="s">
        <v>234</v>
      </c>
    </row>
    <row r="75" spans="1:17" x14ac:dyDescent="0.25">
      <c r="A75">
        <v>548380</v>
      </c>
      <c r="B75" t="s">
        <v>132</v>
      </c>
      <c r="C75" s="1">
        <v>41054</v>
      </c>
      <c r="D75">
        <v>2012</v>
      </c>
      <c r="E75" t="s">
        <v>26</v>
      </c>
      <c r="F75" t="s">
        <v>191</v>
      </c>
      <c r="G75" t="s">
        <v>46</v>
      </c>
      <c r="H75" t="s">
        <v>251</v>
      </c>
      <c r="I75" t="s">
        <v>191</v>
      </c>
      <c r="J75" t="s">
        <v>28</v>
      </c>
      <c r="K75" t="s">
        <v>22</v>
      </c>
      <c r="L75" t="s">
        <v>46</v>
      </c>
      <c r="M75" t="s">
        <v>34</v>
      </c>
      <c r="N75">
        <v>86</v>
      </c>
      <c r="O75" t="str">
        <f t="shared" si="2"/>
        <v>Won By 86 Runs</v>
      </c>
      <c r="P75" t="s">
        <v>24</v>
      </c>
      <c r="Q75" t="s">
        <v>269</v>
      </c>
    </row>
  </sheetData>
  <sortState xmlns:xlrd2="http://schemas.microsoft.com/office/spreadsheetml/2017/richdata2" ref="A2:Q75">
    <sortCondition ref="E2:E75"/>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Q77"/>
  <sheetViews>
    <sheetView workbookViewId="0">
      <selection sqref="A1:Q77"/>
    </sheetView>
  </sheetViews>
  <sheetFormatPr defaultRowHeight="15" x14ac:dyDescent="0.25"/>
  <cols>
    <col min="1" max="1" width="7" bestFit="1" customWidth="1"/>
    <col min="2" max="2" width="11.28515625" bestFit="1" customWidth="1"/>
    <col min="3" max="3" width="10.42578125" bestFit="1" customWidth="1"/>
    <col min="4" max="4" width="9.5703125" bestFit="1" customWidth="1"/>
    <col min="5" max="5" width="16.28515625" bestFit="1" customWidth="1"/>
    <col min="6" max="7" width="26.5703125" bestFit="1" customWidth="1"/>
    <col min="8" max="8" width="47.425781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597998</v>
      </c>
      <c r="B2" t="s">
        <v>30</v>
      </c>
      <c r="C2" s="1">
        <v>41367</v>
      </c>
      <c r="D2">
        <v>2013</v>
      </c>
      <c r="E2">
        <v>1</v>
      </c>
      <c r="F2" t="s">
        <v>51</v>
      </c>
      <c r="G2" t="s">
        <v>191</v>
      </c>
      <c r="H2" t="s">
        <v>174</v>
      </c>
      <c r="I2" t="s">
        <v>51</v>
      </c>
      <c r="J2" t="s">
        <v>28</v>
      </c>
      <c r="K2" t="s">
        <v>22</v>
      </c>
      <c r="L2" t="s">
        <v>51</v>
      </c>
      <c r="M2" t="s">
        <v>23</v>
      </c>
      <c r="N2">
        <v>6</v>
      </c>
      <c r="O2" t="str">
        <f t="shared" ref="O2:O33" si="0">CONCATENATE("Won By"," ",N2," ",M2)</f>
        <v>Won By 6 Wickets</v>
      </c>
      <c r="P2" t="s">
        <v>24</v>
      </c>
      <c r="Q2" t="s">
        <v>108</v>
      </c>
    </row>
    <row r="3" spans="1:17" x14ac:dyDescent="0.25">
      <c r="A3">
        <v>597999</v>
      </c>
      <c r="B3" t="s">
        <v>204</v>
      </c>
      <c r="C3" s="1">
        <v>41368</v>
      </c>
      <c r="D3">
        <v>2013</v>
      </c>
      <c r="E3">
        <v>2</v>
      </c>
      <c r="F3" t="s">
        <v>27</v>
      </c>
      <c r="G3" t="s">
        <v>44</v>
      </c>
      <c r="H3" t="s">
        <v>205</v>
      </c>
      <c r="I3" t="s">
        <v>44</v>
      </c>
      <c r="J3" t="s">
        <v>28</v>
      </c>
      <c r="K3" t="s">
        <v>22</v>
      </c>
      <c r="L3" t="s">
        <v>27</v>
      </c>
      <c r="M3" t="s">
        <v>34</v>
      </c>
      <c r="N3">
        <v>2</v>
      </c>
      <c r="O3" t="str">
        <f t="shared" si="0"/>
        <v>Won By 2 Runs</v>
      </c>
      <c r="P3" t="s">
        <v>24</v>
      </c>
      <c r="Q3" t="s">
        <v>150</v>
      </c>
    </row>
    <row r="4" spans="1:17" x14ac:dyDescent="0.25">
      <c r="A4">
        <v>598000</v>
      </c>
      <c r="B4" t="s">
        <v>158</v>
      </c>
      <c r="C4" s="1">
        <v>41369</v>
      </c>
      <c r="D4">
        <v>2013</v>
      </c>
      <c r="E4">
        <v>3</v>
      </c>
      <c r="F4" t="s">
        <v>39</v>
      </c>
      <c r="G4" t="s">
        <v>272</v>
      </c>
      <c r="H4" t="s">
        <v>203</v>
      </c>
      <c r="I4" t="s">
        <v>272</v>
      </c>
      <c r="J4" t="s">
        <v>28</v>
      </c>
      <c r="K4" t="s">
        <v>22</v>
      </c>
      <c r="L4" t="s">
        <v>39</v>
      </c>
      <c r="M4" t="s">
        <v>34</v>
      </c>
      <c r="N4">
        <v>22</v>
      </c>
      <c r="O4" t="str">
        <f t="shared" si="0"/>
        <v>Won By 22 Runs</v>
      </c>
      <c r="P4" t="s">
        <v>24</v>
      </c>
      <c r="Q4" t="s">
        <v>137</v>
      </c>
    </row>
    <row r="5" spans="1:17" x14ac:dyDescent="0.25">
      <c r="A5">
        <v>598001</v>
      </c>
      <c r="B5" t="s">
        <v>127</v>
      </c>
      <c r="C5" s="1">
        <v>41370</v>
      </c>
      <c r="D5">
        <v>2013</v>
      </c>
      <c r="E5">
        <v>4</v>
      </c>
      <c r="F5" t="s">
        <v>191</v>
      </c>
      <c r="G5" t="s">
        <v>18</v>
      </c>
      <c r="H5" t="s">
        <v>208</v>
      </c>
      <c r="I5" t="s">
        <v>18</v>
      </c>
      <c r="J5" t="s">
        <v>21</v>
      </c>
      <c r="K5" t="s">
        <v>22</v>
      </c>
      <c r="L5" t="s">
        <v>18</v>
      </c>
      <c r="M5" t="s">
        <v>34</v>
      </c>
      <c r="N5">
        <v>5</v>
      </c>
      <c r="O5" t="str">
        <f t="shared" si="0"/>
        <v>Won By 5 Runs</v>
      </c>
      <c r="P5" t="s">
        <v>24</v>
      </c>
      <c r="Q5" t="s">
        <v>290</v>
      </c>
    </row>
    <row r="6" spans="1:17" x14ac:dyDescent="0.25">
      <c r="A6">
        <v>598002</v>
      </c>
      <c r="B6" t="s">
        <v>132</v>
      </c>
      <c r="C6" s="1">
        <v>41370</v>
      </c>
      <c r="D6">
        <v>2013</v>
      </c>
      <c r="E6">
        <v>5</v>
      </c>
      <c r="F6" t="s">
        <v>46</v>
      </c>
      <c r="G6" t="s">
        <v>44</v>
      </c>
      <c r="H6" t="s">
        <v>251</v>
      </c>
      <c r="I6" t="s">
        <v>44</v>
      </c>
      <c r="J6" t="s">
        <v>21</v>
      </c>
      <c r="K6" t="s">
        <v>22</v>
      </c>
      <c r="L6" t="s">
        <v>44</v>
      </c>
      <c r="M6" t="s">
        <v>34</v>
      </c>
      <c r="N6">
        <v>9</v>
      </c>
      <c r="O6" t="str">
        <f t="shared" si="0"/>
        <v>Won By 9 Runs</v>
      </c>
      <c r="P6" t="s">
        <v>24</v>
      </c>
      <c r="Q6" t="s">
        <v>118</v>
      </c>
    </row>
    <row r="7" spans="1:17" x14ac:dyDescent="0.25">
      <c r="A7">
        <v>598003</v>
      </c>
      <c r="B7" t="s">
        <v>58</v>
      </c>
      <c r="C7" s="1">
        <v>41371</v>
      </c>
      <c r="D7">
        <v>2013</v>
      </c>
      <c r="E7">
        <v>6</v>
      </c>
      <c r="F7" t="s">
        <v>272</v>
      </c>
      <c r="G7" t="s">
        <v>147</v>
      </c>
      <c r="H7" t="s">
        <v>273</v>
      </c>
      <c r="I7" t="s">
        <v>272</v>
      </c>
      <c r="J7" t="s">
        <v>21</v>
      </c>
      <c r="K7" t="s">
        <v>22</v>
      </c>
      <c r="L7" t="s">
        <v>147</v>
      </c>
      <c r="M7" t="s">
        <v>23</v>
      </c>
      <c r="N7">
        <v>8</v>
      </c>
      <c r="O7" t="str">
        <f t="shared" si="0"/>
        <v>Won By 8 Wickets</v>
      </c>
      <c r="P7" t="s">
        <v>24</v>
      </c>
      <c r="Q7" t="s">
        <v>243</v>
      </c>
    </row>
    <row r="8" spans="1:17" x14ac:dyDescent="0.25">
      <c r="A8">
        <v>598004</v>
      </c>
      <c r="B8" t="s">
        <v>158</v>
      </c>
      <c r="C8" s="1">
        <v>41371</v>
      </c>
      <c r="D8">
        <v>2013</v>
      </c>
      <c r="E8">
        <v>7</v>
      </c>
      <c r="F8" t="s">
        <v>39</v>
      </c>
      <c r="G8" t="s">
        <v>27</v>
      </c>
      <c r="H8" t="s">
        <v>203</v>
      </c>
      <c r="I8" t="s">
        <v>27</v>
      </c>
      <c r="J8" t="s">
        <v>21</v>
      </c>
      <c r="K8" t="s">
        <v>134</v>
      </c>
      <c r="L8" t="s">
        <v>39</v>
      </c>
      <c r="M8" t="s">
        <v>10</v>
      </c>
      <c r="N8" t="s">
        <v>24</v>
      </c>
      <c r="O8" t="str">
        <f t="shared" si="0"/>
        <v>Won By NA SuperOver</v>
      </c>
      <c r="P8" t="s">
        <v>24</v>
      </c>
      <c r="Q8" t="s">
        <v>287</v>
      </c>
    </row>
    <row r="9" spans="1:17" x14ac:dyDescent="0.25">
      <c r="A9">
        <v>598005</v>
      </c>
      <c r="B9" t="s">
        <v>175</v>
      </c>
      <c r="C9" s="1">
        <v>41372</v>
      </c>
      <c r="D9">
        <v>2013</v>
      </c>
      <c r="E9">
        <v>8</v>
      </c>
      <c r="F9" t="s">
        <v>18</v>
      </c>
      <c r="G9" t="s">
        <v>51</v>
      </c>
      <c r="H9" t="s">
        <v>176</v>
      </c>
      <c r="I9" t="s">
        <v>51</v>
      </c>
      <c r="J9" t="s">
        <v>28</v>
      </c>
      <c r="K9" t="s">
        <v>22</v>
      </c>
      <c r="L9" t="s">
        <v>18</v>
      </c>
      <c r="M9" t="s">
        <v>34</v>
      </c>
      <c r="N9">
        <v>19</v>
      </c>
      <c r="O9" t="str">
        <f t="shared" si="0"/>
        <v>Won By 19 Runs</v>
      </c>
      <c r="P9" t="s">
        <v>24</v>
      </c>
      <c r="Q9" t="s">
        <v>289</v>
      </c>
    </row>
    <row r="10" spans="1:17" x14ac:dyDescent="0.25">
      <c r="A10">
        <v>598048</v>
      </c>
      <c r="B10" t="s">
        <v>204</v>
      </c>
      <c r="C10" s="1">
        <v>41373</v>
      </c>
      <c r="D10">
        <v>2013</v>
      </c>
      <c r="E10">
        <v>9</v>
      </c>
      <c r="F10" t="s">
        <v>27</v>
      </c>
      <c r="G10" t="s">
        <v>39</v>
      </c>
      <c r="H10" t="s">
        <v>205</v>
      </c>
      <c r="I10" t="s">
        <v>39</v>
      </c>
      <c r="J10" t="s">
        <v>21</v>
      </c>
      <c r="K10" t="s">
        <v>22</v>
      </c>
      <c r="L10" t="s">
        <v>27</v>
      </c>
      <c r="M10" t="s">
        <v>23</v>
      </c>
      <c r="N10">
        <v>7</v>
      </c>
      <c r="O10" t="str">
        <f t="shared" si="0"/>
        <v>Won By 7 Wickets</v>
      </c>
      <c r="P10" t="s">
        <v>24</v>
      </c>
      <c r="Q10" t="s">
        <v>49</v>
      </c>
    </row>
    <row r="11" spans="1:17" x14ac:dyDescent="0.25">
      <c r="A11">
        <v>598006</v>
      </c>
      <c r="B11" t="s">
        <v>38</v>
      </c>
      <c r="C11" s="1">
        <v>41373</v>
      </c>
      <c r="D11">
        <v>2013</v>
      </c>
      <c r="E11">
        <v>10</v>
      </c>
      <c r="F11" t="s">
        <v>44</v>
      </c>
      <c r="G11" t="s">
        <v>191</v>
      </c>
      <c r="H11" t="s">
        <v>167</v>
      </c>
      <c r="I11" t="s">
        <v>44</v>
      </c>
      <c r="J11" t="s">
        <v>21</v>
      </c>
      <c r="K11" t="s">
        <v>22</v>
      </c>
      <c r="L11" t="s">
        <v>44</v>
      </c>
      <c r="M11" t="s">
        <v>34</v>
      </c>
      <c r="N11">
        <v>44</v>
      </c>
      <c r="O11" t="str">
        <f t="shared" si="0"/>
        <v>Won By 44 Runs</v>
      </c>
      <c r="P11" t="s">
        <v>24</v>
      </c>
      <c r="Q11" t="s">
        <v>89</v>
      </c>
    </row>
    <row r="12" spans="1:17" x14ac:dyDescent="0.25">
      <c r="A12">
        <v>598007</v>
      </c>
      <c r="B12" t="s">
        <v>165</v>
      </c>
      <c r="C12" s="1">
        <v>41374</v>
      </c>
      <c r="D12">
        <v>2013</v>
      </c>
      <c r="E12">
        <v>11</v>
      </c>
      <c r="F12" t="s">
        <v>147</v>
      </c>
      <c r="G12" t="s">
        <v>46</v>
      </c>
      <c r="H12" t="s">
        <v>248</v>
      </c>
      <c r="I12" t="s">
        <v>46</v>
      </c>
      <c r="J12" t="s">
        <v>28</v>
      </c>
      <c r="K12" t="s">
        <v>22</v>
      </c>
      <c r="L12" t="s">
        <v>46</v>
      </c>
      <c r="M12" t="s">
        <v>23</v>
      </c>
      <c r="N12">
        <v>10</v>
      </c>
      <c r="O12" t="str">
        <f t="shared" si="0"/>
        <v>Won By 10 Wickets</v>
      </c>
      <c r="P12" t="s">
        <v>24</v>
      </c>
      <c r="Q12" t="s">
        <v>264</v>
      </c>
    </row>
    <row r="13" spans="1:17" x14ac:dyDescent="0.25">
      <c r="A13">
        <v>598008</v>
      </c>
      <c r="B13" t="s">
        <v>204</v>
      </c>
      <c r="C13" s="1">
        <v>41375</v>
      </c>
      <c r="D13">
        <v>2013</v>
      </c>
      <c r="E13">
        <v>12</v>
      </c>
      <c r="F13" t="s">
        <v>27</v>
      </c>
      <c r="G13" t="s">
        <v>51</v>
      </c>
      <c r="H13" t="s">
        <v>205</v>
      </c>
      <c r="I13" t="s">
        <v>27</v>
      </c>
      <c r="J13" t="s">
        <v>28</v>
      </c>
      <c r="K13" t="s">
        <v>22</v>
      </c>
      <c r="L13" t="s">
        <v>27</v>
      </c>
      <c r="M13" t="s">
        <v>23</v>
      </c>
      <c r="N13">
        <v>8</v>
      </c>
      <c r="O13" t="str">
        <f t="shared" si="0"/>
        <v>Won By 8 Wickets</v>
      </c>
      <c r="P13" t="s">
        <v>24</v>
      </c>
      <c r="Q13" t="s">
        <v>150</v>
      </c>
    </row>
    <row r="14" spans="1:17" x14ac:dyDescent="0.25">
      <c r="A14">
        <v>598009</v>
      </c>
      <c r="B14" t="s">
        <v>58</v>
      </c>
      <c r="C14" s="1">
        <v>41375</v>
      </c>
      <c r="D14">
        <v>2013</v>
      </c>
      <c r="E14">
        <v>13</v>
      </c>
      <c r="F14" t="s">
        <v>272</v>
      </c>
      <c r="G14" t="s">
        <v>18</v>
      </c>
      <c r="H14" t="s">
        <v>273</v>
      </c>
      <c r="I14" t="s">
        <v>18</v>
      </c>
      <c r="J14" t="s">
        <v>21</v>
      </c>
      <c r="K14" t="s">
        <v>22</v>
      </c>
      <c r="L14" t="s">
        <v>272</v>
      </c>
      <c r="M14" t="s">
        <v>23</v>
      </c>
      <c r="N14">
        <v>7</v>
      </c>
      <c r="O14" t="str">
        <f t="shared" si="0"/>
        <v>Won By 7 Wickets</v>
      </c>
      <c r="P14" t="s">
        <v>24</v>
      </c>
      <c r="Q14" t="s">
        <v>244</v>
      </c>
    </row>
    <row r="15" spans="1:17" x14ac:dyDescent="0.25">
      <c r="A15">
        <v>598010</v>
      </c>
      <c r="B15" t="s">
        <v>127</v>
      </c>
      <c r="C15" s="1">
        <v>41376</v>
      </c>
      <c r="D15">
        <v>2013</v>
      </c>
      <c r="E15">
        <v>14</v>
      </c>
      <c r="F15" t="s">
        <v>191</v>
      </c>
      <c r="G15" t="s">
        <v>39</v>
      </c>
      <c r="H15" t="s">
        <v>208</v>
      </c>
      <c r="I15" t="s">
        <v>191</v>
      </c>
      <c r="J15" t="s">
        <v>21</v>
      </c>
      <c r="K15" t="s">
        <v>22</v>
      </c>
      <c r="L15" t="s">
        <v>39</v>
      </c>
      <c r="M15" t="s">
        <v>23</v>
      </c>
      <c r="N15">
        <v>3</v>
      </c>
      <c r="O15" t="str">
        <f t="shared" si="0"/>
        <v>Won By 3 Wickets</v>
      </c>
      <c r="P15" t="s">
        <v>24</v>
      </c>
      <c r="Q15" t="s">
        <v>137</v>
      </c>
    </row>
    <row r="16" spans="1:17" x14ac:dyDescent="0.25">
      <c r="A16">
        <v>598011</v>
      </c>
      <c r="B16" t="s">
        <v>38</v>
      </c>
      <c r="C16" s="1">
        <v>41377</v>
      </c>
      <c r="D16">
        <v>2013</v>
      </c>
      <c r="E16">
        <v>15</v>
      </c>
      <c r="F16" t="s">
        <v>44</v>
      </c>
      <c r="G16" t="s">
        <v>272</v>
      </c>
      <c r="H16" t="s">
        <v>167</v>
      </c>
      <c r="I16" t="s">
        <v>44</v>
      </c>
      <c r="J16" t="s">
        <v>21</v>
      </c>
      <c r="K16" t="s">
        <v>22</v>
      </c>
      <c r="L16" t="s">
        <v>44</v>
      </c>
      <c r="M16" t="s">
        <v>34</v>
      </c>
      <c r="N16">
        <v>41</v>
      </c>
      <c r="O16" t="str">
        <f t="shared" si="0"/>
        <v>Won By 41 Runs</v>
      </c>
      <c r="P16" t="s">
        <v>24</v>
      </c>
      <c r="Q16" t="s">
        <v>156</v>
      </c>
    </row>
    <row r="17" spans="1:17" x14ac:dyDescent="0.25">
      <c r="A17">
        <v>598012</v>
      </c>
      <c r="B17" t="s">
        <v>132</v>
      </c>
      <c r="C17" s="1">
        <v>41377</v>
      </c>
      <c r="D17">
        <v>2013</v>
      </c>
      <c r="E17">
        <v>16</v>
      </c>
      <c r="F17" t="s">
        <v>46</v>
      </c>
      <c r="G17" t="s">
        <v>27</v>
      </c>
      <c r="H17" t="s">
        <v>251</v>
      </c>
      <c r="I17" t="s">
        <v>46</v>
      </c>
      <c r="J17" t="s">
        <v>28</v>
      </c>
      <c r="K17" t="s">
        <v>22</v>
      </c>
      <c r="L17" t="s">
        <v>46</v>
      </c>
      <c r="M17" t="s">
        <v>23</v>
      </c>
      <c r="N17">
        <v>4</v>
      </c>
      <c r="O17" t="str">
        <f t="shared" si="0"/>
        <v>Won By 4 Wickets</v>
      </c>
      <c r="P17" t="s">
        <v>24</v>
      </c>
      <c r="Q17" t="s">
        <v>120</v>
      </c>
    </row>
    <row r="18" spans="1:17" x14ac:dyDescent="0.25">
      <c r="A18">
        <v>598013</v>
      </c>
      <c r="B18" t="s">
        <v>30</v>
      </c>
      <c r="C18" s="1">
        <v>41378</v>
      </c>
      <c r="D18">
        <v>2013</v>
      </c>
      <c r="E18">
        <v>17</v>
      </c>
      <c r="F18" t="s">
        <v>51</v>
      </c>
      <c r="G18" t="s">
        <v>39</v>
      </c>
      <c r="H18" t="s">
        <v>174</v>
      </c>
      <c r="I18" t="s">
        <v>51</v>
      </c>
      <c r="J18" t="s">
        <v>21</v>
      </c>
      <c r="K18" t="s">
        <v>22</v>
      </c>
      <c r="L18" t="s">
        <v>51</v>
      </c>
      <c r="M18" t="s">
        <v>34</v>
      </c>
      <c r="N18">
        <v>48</v>
      </c>
      <c r="O18" t="str">
        <f t="shared" si="0"/>
        <v>Won By 48 Runs</v>
      </c>
      <c r="P18" t="s">
        <v>24</v>
      </c>
      <c r="Q18" t="s">
        <v>219</v>
      </c>
    </row>
    <row r="19" spans="1:17" x14ac:dyDescent="0.25">
      <c r="A19">
        <v>598014</v>
      </c>
      <c r="B19" t="s">
        <v>175</v>
      </c>
      <c r="C19" s="1">
        <v>41378</v>
      </c>
      <c r="D19">
        <v>2013</v>
      </c>
      <c r="E19">
        <v>18</v>
      </c>
      <c r="F19" t="s">
        <v>18</v>
      </c>
      <c r="G19" t="s">
        <v>147</v>
      </c>
      <c r="H19" t="s">
        <v>176</v>
      </c>
      <c r="I19" t="s">
        <v>18</v>
      </c>
      <c r="J19" t="s">
        <v>28</v>
      </c>
      <c r="K19" t="s">
        <v>22</v>
      </c>
      <c r="L19" t="s">
        <v>18</v>
      </c>
      <c r="M19" t="s">
        <v>23</v>
      </c>
      <c r="N19">
        <v>6</v>
      </c>
      <c r="O19" t="str">
        <f t="shared" si="0"/>
        <v>Won By 6 Wickets</v>
      </c>
      <c r="P19" t="s">
        <v>24</v>
      </c>
      <c r="Q19" t="s">
        <v>261</v>
      </c>
    </row>
    <row r="20" spans="1:17" x14ac:dyDescent="0.25">
      <c r="A20">
        <v>598015</v>
      </c>
      <c r="B20" t="s">
        <v>132</v>
      </c>
      <c r="C20" s="1">
        <v>41379</v>
      </c>
      <c r="D20">
        <v>2013</v>
      </c>
      <c r="E20">
        <v>19</v>
      </c>
      <c r="F20" t="s">
        <v>46</v>
      </c>
      <c r="G20" t="s">
        <v>272</v>
      </c>
      <c r="H20" t="s">
        <v>251</v>
      </c>
      <c r="I20" t="s">
        <v>272</v>
      </c>
      <c r="J20" t="s">
        <v>21</v>
      </c>
      <c r="K20" t="s">
        <v>22</v>
      </c>
      <c r="L20" t="s">
        <v>272</v>
      </c>
      <c r="M20" t="s">
        <v>34</v>
      </c>
      <c r="N20">
        <v>24</v>
      </c>
      <c r="O20" t="str">
        <f t="shared" si="0"/>
        <v>Won By 24 Runs</v>
      </c>
      <c r="P20" t="s">
        <v>24</v>
      </c>
      <c r="Q20" t="s">
        <v>180</v>
      </c>
    </row>
    <row r="21" spans="1:17" x14ac:dyDescent="0.25">
      <c r="A21">
        <v>598016</v>
      </c>
      <c r="B21" t="s">
        <v>165</v>
      </c>
      <c r="C21" s="1">
        <v>41380</v>
      </c>
      <c r="D21">
        <v>2013</v>
      </c>
      <c r="E21">
        <v>20</v>
      </c>
      <c r="F21" t="s">
        <v>147</v>
      </c>
      <c r="G21" t="s">
        <v>51</v>
      </c>
      <c r="H21" t="s">
        <v>248</v>
      </c>
      <c r="I21" t="s">
        <v>51</v>
      </c>
      <c r="J21" t="s">
        <v>28</v>
      </c>
      <c r="K21" t="s">
        <v>22</v>
      </c>
      <c r="L21" t="s">
        <v>147</v>
      </c>
      <c r="M21" t="s">
        <v>34</v>
      </c>
      <c r="N21">
        <v>4</v>
      </c>
      <c r="O21" t="str">
        <f t="shared" si="0"/>
        <v>Won By 4 Runs</v>
      </c>
      <c r="P21" t="s">
        <v>24</v>
      </c>
      <c r="Q21" t="s">
        <v>288</v>
      </c>
    </row>
    <row r="22" spans="1:17" x14ac:dyDescent="0.25">
      <c r="A22">
        <v>598017</v>
      </c>
      <c r="B22" t="s">
        <v>204</v>
      </c>
      <c r="C22" s="1">
        <v>41380</v>
      </c>
      <c r="D22">
        <v>2013</v>
      </c>
      <c r="E22">
        <v>21</v>
      </c>
      <c r="F22" t="s">
        <v>27</v>
      </c>
      <c r="G22" t="s">
        <v>191</v>
      </c>
      <c r="H22" t="s">
        <v>205</v>
      </c>
      <c r="I22" t="s">
        <v>27</v>
      </c>
      <c r="J22" t="s">
        <v>28</v>
      </c>
      <c r="K22" t="s">
        <v>134</v>
      </c>
      <c r="L22" t="s">
        <v>27</v>
      </c>
      <c r="M22" t="s">
        <v>10</v>
      </c>
      <c r="N22" t="s">
        <v>24</v>
      </c>
      <c r="O22" t="str">
        <f t="shared" si="0"/>
        <v>Won By NA SuperOver</v>
      </c>
      <c r="P22" t="s">
        <v>24</v>
      </c>
      <c r="Q22" t="s">
        <v>49</v>
      </c>
    </row>
    <row r="23" spans="1:17" x14ac:dyDescent="0.25">
      <c r="A23">
        <v>598018</v>
      </c>
      <c r="B23" t="s">
        <v>58</v>
      </c>
      <c r="C23" s="1">
        <v>41381</v>
      </c>
      <c r="D23">
        <v>2013</v>
      </c>
      <c r="E23">
        <v>22</v>
      </c>
      <c r="F23" t="s">
        <v>272</v>
      </c>
      <c r="G23" t="s">
        <v>39</v>
      </c>
      <c r="H23" t="s">
        <v>189</v>
      </c>
      <c r="I23" t="s">
        <v>272</v>
      </c>
      <c r="J23" t="s">
        <v>28</v>
      </c>
      <c r="K23" t="s">
        <v>22</v>
      </c>
      <c r="L23" t="s">
        <v>39</v>
      </c>
      <c r="M23" t="s">
        <v>34</v>
      </c>
      <c r="N23">
        <v>11</v>
      </c>
      <c r="O23" t="str">
        <f t="shared" si="0"/>
        <v>Won By 11 Runs</v>
      </c>
      <c r="P23" t="s">
        <v>24</v>
      </c>
      <c r="Q23" t="s">
        <v>137</v>
      </c>
    </row>
    <row r="24" spans="1:17" x14ac:dyDescent="0.25">
      <c r="A24">
        <v>598019</v>
      </c>
      <c r="B24" t="s">
        <v>175</v>
      </c>
      <c r="C24" s="1">
        <v>41381</v>
      </c>
      <c r="D24">
        <v>2013</v>
      </c>
      <c r="E24">
        <v>23</v>
      </c>
      <c r="F24" t="s">
        <v>18</v>
      </c>
      <c r="G24" t="s">
        <v>44</v>
      </c>
      <c r="H24" t="s">
        <v>176</v>
      </c>
      <c r="I24" t="s">
        <v>18</v>
      </c>
      <c r="J24" t="s">
        <v>21</v>
      </c>
      <c r="K24" t="s">
        <v>22</v>
      </c>
      <c r="L24" t="s">
        <v>18</v>
      </c>
      <c r="M24" t="s">
        <v>34</v>
      </c>
      <c r="N24">
        <v>87</v>
      </c>
      <c r="O24" t="str">
        <f t="shared" si="0"/>
        <v>Won By 87 Runs</v>
      </c>
      <c r="P24" t="s">
        <v>24</v>
      </c>
      <c r="Q24" t="s">
        <v>240</v>
      </c>
    </row>
    <row r="25" spans="1:17" x14ac:dyDescent="0.25">
      <c r="A25">
        <v>598020</v>
      </c>
      <c r="B25" t="s">
        <v>127</v>
      </c>
      <c r="C25" s="1">
        <v>41382</v>
      </c>
      <c r="D25">
        <v>2013</v>
      </c>
      <c r="E25">
        <v>24</v>
      </c>
      <c r="F25" t="s">
        <v>191</v>
      </c>
      <c r="G25" t="s">
        <v>46</v>
      </c>
      <c r="H25" t="s">
        <v>208</v>
      </c>
      <c r="I25" t="s">
        <v>46</v>
      </c>
      <c r="J25" t="s">
        <v>21</v>
      </c>
      <c r="K25" t="s">
        <v>22</v>
      </c>
      <c r="L25" t="s">
        <v>46</v>
      </c>
      <c r="M25" t="s">
        <v>34</v>
      </c>
      <c r="N25">
        <v>86</v>
      </c>
      <c r="O25" t="str">
        <f t="shared" si="0"/>
        <v>Won By 86 Runs</v>
      </c>
      <c r="P25" t="s">
        <v>24</v>
      </c>
      <c r="Q25" t="s">
        <v>264</v>
      </c>
    </row>
    <row r="26" spans="1:17" x14ac:dyDescent="0.25">
      <c r="A26">
        <v>598021</v>
      </c>
      <c r="B26" t="s">
        <v>158</v>
      </c>
      <c r="C26" s="1">
        <v>41383</v>
      </c>
      <c r="D26">
        <v>2013</v>
      </c>
      <c r="E26">
        <v>25</v>
      </c>
      <c r="F26" t="s">
        <v>39</v>
      </c>
      <c r="G26" t="s">
        <v>147</v>
      </c>
      <c r="H26" t="s">
        <v>203</v>
      </c>
      <c r="I26" t="s">
        <v>147</v>
      </c>
      <c r="J26" t="s">
        <v>21</v>
      </c>
      <c r="K26" t="s">
        <v>22</v>
      </c>
      <c r="L26" t="s">
        <v>39</v>
      </c>
      <c r="M26" t="s">
        <v>23</v>
      </c>
      <c r="N26">
        <v>5</v>
      </c>
      <c r="O26" t="str">
        <f t="shared" si="0"/>
        <v>Won By 5 Wickets</v>
      </c>
      <c r="P26" t="s">
        <v>24</v>
      </c>
      <c r="Q26" t="s">
        <v>287</v>
      </c>
    </row>
    <row r="27" spans="1:17" x14ac:dyDescent="0.25">
      <c r="A27">
        <v>598022</v>
      </c>
      <c r="B27" t="s">
        <v>30</v>
      </c>
      <c r="C27" s="1">
        <v>41384</v>
      </c>
      <c r="D27">
        <v>2013</v>
      </c>
      <c r="E27">
        <v>26</v>
      </c>
      <c r="F27" t="s">
        <v>51</v>
      </c>
      <c r="G27" t="s">
        <v>46</v>
      </c>
      <c r="H27" t="s">
        <v>174</v>
      </c>
      <c r="I27" t="s">
        <v>51</v>
      </c>
      <c r="J27" t="s">
        <v>21</v>
      </c>
      <c r="K27" t="s">
        <v>22</v>
      </c>
      <c r="L27" t="s">
        <v>46</v>
      </c>
      <c r="M27" t="s">
        <v>23</v>
      </c>
      <c r="N27">
        <v>4</v>
      </c>
      <c r="O27" t="str">
        <f t="shared" si="0"/>
        <v>Won By 4 Wickets</v>
      </c>
      <c r="P27" t="s">
        <v>24</v>
      </c>
      <c r="Q27" t="s">
        <v>120</v>
      </c>
    </row>
    <row r="28" spans="1:17" x14ac:dyDescent="0.25">
      <c r="A28">
        <v>598023</v>
      </c>
      <c r="B28" t="s">
        <v>204</v>
      </c>
      <c r="C28" s="1">
        <v>41384</v>
      </c>
      <c r="D28">
        <v>2013</v>
      </c>
      <c r="E28">
        <v>27</v>
      </c>
      <c r="F28" t="s">
        <v>27</v>
      </c>
      <c r="G28" t="s">
        <v>18</v>
      </c>
      <c r="H28" t="s">
        <v>205</v>
      </c>
      <c r="I28" t="s">
        <v>27</v>
      </c>
      <c r="J28" t="s">
        <v>28</v>
      </c>
      <c r="K28" t="s">
        <v>22</v>
      </c>
      <c r="L28" t="s">
        <v>27</v>
      </c>
      <c r="M28" t="s">
        <v>23</v>
      </c>
      <c r="N28">
        <v>7</v>
      </c>
      <c r="O28" t="str">
        <f t="shared" si="0"/>
        <v>Won By 7 Wickets</v>
      </c>
      <c r="P28" t="s">
        <v>24</v>
      </c>
      <c r="Q28" t="s">
        <v>286</v>
      </c>
    </row>
    <row r="29" spans="1:17" x14ac:dyDescent="0.25">
      <c r="A29">
        <v>598024</v>
      </c>
      <c r="B29" t="s">
        <v>127</v>
      </c>
      <c r="C29" s="1">
        <v>41385</v>
      </c>
      <c r="D29">
        <v>2013</v>
      </c>
      <c r="E29">
        <v>28</v>
      </c>
      <c r="F29" t="s">
        <v>191</v>
      </c>
      <c r="G29" t="s">
        <v>44</v>
      </c>
      <c r="H29" t="s">
        <v>208</v>
      </c>
      <c r="I29" t="s">
        <v>44</v>
      </c>
      <c r="J29" t="s">
        <v>21</v>
      </c>
      <c r="K29" t="s">
        <v>22</v>
      </c>
      <c r="L29" t="s">
        <v>191</v>
      </c>
      <c r="M29" t="s">
        <v>23</v>
      </c>
      <c r="N29">
        <v>9</v>
      </c>
      <c r="O29" t="str">
        <f t="shared" si="0"/>
        <v>Won By 9 Wickets</v>
      </c>
      <c r="P29" t="s">
        <v>24</v>
      </c>
      <c r="Q29" t="s">
        <v>263</v>
      </c>
    </row>
    <row r="30" spans="1:17" x14ac:dyDescent="0.25">
      <c r="A30">
        <v>598025</v>
      </c>
      <c r="B30" t="s">
        <v>165</v>
      </c>
      <c r="C30" s="1">
        <v>41385</v>
      </c>
      <c r="D30">
        <v>2013</v>
      </c>
      <c r="E30">
        <v>29</v>
      </c>
      <c r="F30" t="s">
        <v>147</v>
      </c>
      <c r="G30" t="s">
        <v>272</v>
      </c>
      <c r="H30" t="s">
        <v>248</v>
      </c>
      <c r="I30" t="s">
        <v>147</v>
      </c>
      <c r="J30" t="s">
        <v>28</v>
      </c>
      <c r="K30" t="s">
        <v>22</v>
      </c>
      <c r="L30" t="s">
        <v>147</v>
      </c>
      <c r="M30" t="s">
        <v>23</v>
      </c>
      <c r="N30">
        <v>7</v>
      </c>
      <c r="O30" t="str">
        <f t="shared" si="0"/>
        <v>Won By 7 Wickets</v>
      </c>
      <c r="P30" t="s">
        <v>24</v>
      </c>
      <c r="Q30" t="s">
        <v>37</v>
      </c>
    </row>
    <row r="31" spans="1:17" x14ac:dyDescent="0.25">
      <c r="A31">
        <v>598026</v>
      </c>
      <c r="B31" t="s">
        <v>132</v>
      </c>
      <c r="C31" s="1">
        <v>41386</v>
      </c>
      <c r="D31">
        <v>2013</v>
      </c>
      <c r="E31">
        <v>30</v>
      </c>
      <c r="F31" t="s">
        <v>46</v>
      </c>
      <c r="G31" t="s">
        <v>18</v>
      </c>
      <c r="H31" t="s">
        <v>251</v>
      </c>
      <c r="I31" t="s">
        <v>18</v>
      </c>
      <c r="J31" t="s">
        <v>21</v>
      </c>
      <c r="K31" t="s">
        <v>22</v>
      </c>
      <c r="L31" t="s">
        <v>46</v>
      </c>
      <c r="M31" t="s">
        <v>23</v>
      </c>
      <c r="N31">
        <v>5</v>
      </c>
      <c r="O31" t="str">
        <f t="shared" si="0"/>
        <v>Won By 5 Wickets</v>
      </c>
      <c r="P31" t="s">
        <v>24</v>
      </c>
      <c r="Q31" t="s">
        <v>264</v>
      </c>
    </row>
    <row r="32" spans="1:17" x14ac:dyDescent="0.25">
      <c r="A32">
        <v>598027</v>
      </c>
      <c r="B32" t="s">
        <v>204</v>
      </c>
      <c r="C32" s="1">
        <v>41387</v>
      </c>
      <c r="D32">
        <v>2013</v>
      </c>
      <c r="E32">
        <v>31</v>
      </c>
      <c r="F32" t="s">
        <v>27</v>
      </c>
      <c r="G32" t="s">
        <v>272</v>
      </c>
      <c r="H32" t="s">
        <v>205</v>
      </c>
      <c r="I32" t="s">
        <v>272</v>
      </c>
      <c r="J32" t="s">
        <v>28</v>
      </c>
      <c r="K32" t="s">
        <v>22</v>
      </c>
      <c r="L32" t="s">
        <v>27</v>
      </c>
      <c r="M32" t="s">
        <v>34</v>
      </c>
      <c r="N32">
        <v>130</v>
      </c>
      <c r="O32" t="str">
        <f t="shared" si="0"/>
        <v>Won By 130 Runs</v>
      </c>
      <c r="P32" t="s">
        <v>24</v>
      </c>
      <c r="Q32" t="s">
        <v>150</v>
      </c>
    </row>
    <row r="33" spans="1:17" x14ac:dyDescent="0.25">
      <c r="A33">
        <v>598059</v>
      </c>
      <c r="B33" t="s">
        <v>127</v>
      </c>
      <c r="C33" s="1">
        <v>41387</v>
      </c>
      <c r="D33">
        <v>2013</v>
      </c>
      <c r="E33">
        <v>32</v>
      </c>
      <c r="F33" t="s">
        <v>191</v>
      </c>
      <c r="G33" t="s">
        <v>147</v>
      </c>
      <c r="H33" t="s">
        <v>208</v>
      </c>
      <c r="I33" t="s">
        <v>147</v>
      </c>
      <c r="J33" t="s">
        <v>28</v>
      </c>
      <c r="K33" t="s">
        <v>22</v>
      </c>
      <c r="L33" t="s">
        <v>147</v>
      </c>
      <c r="M33" t="s">
        <v>23</v>
      </c>
      <c r="N33">
        <v>5</v>
      </c>
      <c r="O33" t="str">
        <f t="shared" si="0"/>
        <v>Won By 5 Wickets</v>
      </c>
      <c r="P33" t="s">
        <v>24</v>
      </c>
      <c r="Q33" t="s">
        <v>285</v>
      </c>
    </row>
    <row r="34" spans="1:17" x14ac:dyDescent="0.25">
      <c r="A34">
        <v>598029</v>
      </c>
      <c r="B34" t="s">
        <v>30</v>
      </c>
      <c r="C34" s="1">
        <v>41388</v>
      </c>
      <c r="D34">
        <v>2013</v>
      </c>
      <c r="E34">
        <v>33</v>
      </c>
      <c r="F34" t="s">
        <v>51</v>
      </c>
      <c r="G34" t="s">
        <v>44</v>
      </c>
      <c r="H34" t="s">
        <v>174</v>
      </c>
      <c r="I34" t="s">
        <v>51</v>
      </c>
      <c r="J34" t="s">
        <v>21</v>
      </c>
      <c r="K34" t="s">
        <v>22</v>
      </c>
      <c r="L34" t="s">
        <v>44</v>
      </c>
      <c r="M34" t="s">
        <v>23</v>
      </c>
      <c r="N34">
        <v>5</v>
      </c>
      <c r="O34" t="str">
        <f t="shared" ref="O34:O65" si="1">CONCATENATE("Won By"," ",N34," ",M34)</f>
        <v>Won By 5 Wickets</v>
      </c>
      <c r="P34" t="s">
        <v>24</v>
      </c>
      <c r="Q34" t="s">
        <v>215</v>
      </c>
    </row>
    <row r="35" spans="1:17" x14ac:dyDescent="0.25">
      <c r="A35">
        <v>598030</v>
      </c>
      <c r="B35" t="s">
        <v>132</v>
      </c>
      <c r="C35" s="1">
        <v>41389</v>
      </c>
      <c r="D35">
        <v>2013</v>
      </c>
      <c r="E35">
        <v>34</v>
      </c>
      <c r="F35" t="s">
        <v>46</v>
      </c>
      <c r="G35" t="s">
        <v>39</v>
      </c>
      <c r="H35" t="s">
        <v>251</v>
      </c>
      <c r="I35" t="s">
        <v>39</v>
      </c>
      <c r="J35" t="s">
        <v>21</v>
      </c>
      <c r="K35" t="s">
        <v>22</v>
      </c>
      <c r="L35" t="s">
        <v>46</v>
      </c>
      <c r="M35" t="s">
        <v>23</v>
      </c>
      <c r="N35">
        <v>5</v>
      </c>
      <c r="O35" t="str">
        <f t="shared" si="1"/>
        <v>Won By 5 Wickets</v>
      </c>
      <c r="P35" t="s">
        <v>24</v>
      </c>
      <c r="Q35" t="s">
        <v>172</v>
      </c>
    </row>
    <row r="36" spans="1:17" x14ac:dyDescent="0.25">
      <c r="A36">
        <v>598031</v>
      </c>
      <c r="B36" t="s">
        <v>30</v>
      </c>
      <c r="C36" s="1">
        <v>41390</v>
      </c>
      <c r="D36">
        <v>2013</v>
      </c>
      <c r="E36">
        <v>35</v>
      </c>
      <c r="F36" t="s">
        <v>51</v>
      </c>
      <c r="G36" t="s">
        <v>147</v>
      </c>
      <c r="H36" t="s">
        <v>174</v>
      </c>
      <c r="I36" t="s">
        <v>147</v>
      </c>
      <c r="J36" t="s">
        <v>21</v>
      </c>
      <c r="K36" t="s">
        <v>22</v>
      </c>
      <c r="L36" t="s">
        <v>51</v>
      </c>
      <c r="M36" t="s">
        <v>23</v>
      </c>
      <c r="N36">
        <v>6</v>
      </c>
      <c r="O36" t="str">
        <f t="shared" si="1"/>
        <v>Won By 6 Wickets</v>
      </c>
      <c r="P36" t="s">
        <v>24</v>
      </c>
      <c r="Q36" t="s">
        <v>270</v>
      </c>
    </row>
    <row r="37" spans="1:17" x14ac:dyDescent="0.25">
      <c r="A37">
        <v>598032</v>
      </c>
      <c r="B37" t="s">
        <v>175</v>
      </c>
      <c r="C37" s="1">
        <v>41391</v>
      </c>
      <c r="D37">
        <v>2013</v>
      </c>
      <c r="E37">
        <v>36</v>
      </c>
      <c r="F37" t="s">
        <v>18</v>
      </c>
      <c r="G37" t="s">
        <v>39</v>
      </c>
      <c r="H37" t="s">
        <v>176</v>
      </c>
      <c r="I37" t="s">
        <v>39</v>
      </c>
      <c r="J37" t="s">
        <v>21</v>
      </c>
      <c r="K37" t="s">
        <v>22</v>
      </c>
      <c r="L37" t="s">
        <v>18</v>
      </c>
      <c r="M37" t="s">
        <v>23</v>
      </c>
      <c r="N37">
        <v>8</v>
      </c>
      <c r="O37" t="str">
        <f t="shared" si="1"/>
        <v>Won By 8 Wickets</v>
      </c>
      <c r="P37" t="s">
        <v>24</v>
      </c>
      <c r="Q37" t="s">
        <v>261</v>
      </c>
    </row>
    <row r="38" spans="1:17" x14ac:dyDescent="0.25">
      <c r="A38">
        <v>598033</v>
      </c>
      <c r="B38" t="s">
        <v>38</v>
      </c>
      <c r="C38" s="1">
        <v>41391</v>
      </c>
      <c r="D38">
        <v>2013</v>
      </c>
      <c r="E38">
        <v>37</v>
      </c>
      <c r="F38" t="s">
        <v>44</v>
      </c>
      <c r="G38" t="s">
        <v>27</v>
      </c>
      <c r="H38" t="s">
        <v>167</v>
      </c>
      <c r="I38" t="s">
        <v>44</v>
      </c>
      <c r="J38" t="s">
        <v>21</v>
      </c>
      <c r="K38" t="s">
        <v>22</v>
      </c>
      <c r="L38" t="s">
        <v>44</v>
      </c>
      <c r="M38" t="s">
        <v>34</v>
      </c>
      <c r="N38">
        <v>58</v>
      </c>
      <c r="O38" t="str">
        <f t="shared" si="1"/>
        <v>Won By 58 Runs</v>
      </c>
      <c r="P38" t="s">
        <v>24</v>
      </c>
      <c r="Q38" t="s">
        <v>215</v>
      </c>
    </row>
    <row r="39" spans="1:17" x14ac:dyDescent="0.25">
      <c r="A39">
        <v>598034</v>
      </c>
      <c r="B39" t="s">
        <v>132</v>
      </c>
      <c r="C39" s="1">
        <v>41392</v>
      </c>
      <c r="D39">
        <v>2013</v>
      </c>
      <c r="E39">
        <v>38</v>
      </c>
      <c r="F39" t="s">
        <v>46</v>
      </c>
      <c r="G39" t="s">
        <v>51</v>
      </c>
      <c r="H39" t="s">
        <v>251</v>
      </c>
      <c r="I39" t="s">
        <v>51</v>
      </c>
      <c r="J39" t="s">
        <v>28</v>
      </c>
      <c r="K39" t="s">
        <v>22</v>
      </c>
      <c r="L39" t="s">
        <v>46</v>
      </c>
      <c r="M39" t="s">
        <v>34</v>
      </c>
      <c r="N39">
        <v>14</v>
      </c>
      <c r="O39" t="str">
        <f t="shared" si="1"/>
        <v>Won By 14 Runs</v>
      </c>
      <c r="P39" t="s">
        <v>24</v>
      </c>
      <c r="Q39" t="s">
        <v>264</v>
      </c>
    </row>
    <row r="40" spans="1:17" x14ac:dyDescent="0.25">
      <c r="A40">
        <v>598035</v>
      </c>
      <c r="B40" t="s">
        <v>232</v>
      </c>
      <c r="C40" s="1">
        <v>41392</v>
      </c>
      <c r="D40">
        <v>2013</v>
      </c>
      <c r="E40">
        <v>39</v>
      </c>
      <c r="F40" t="s">
        <v>191</v>
      </c>
      <c r="G40" t="s">
        <v>272</v>
      </c>
      <c r="H40" t="s">
        <v>233</v>
      </c>
      <c r="I40" t="s">
        <v>272</v>
      </c>
      <c r="J40" t="s">
        <v>28</v>
      </c>
      <c r="K40" t="s">
        <v>22</v>
      </c>
      <c r="L40" t="s">
        <v>191</v>
      </c>
      <c r="M40" t="s">
        <v>34</v>
      </c>
      <c r="N40">
        <v>15</v>
      </c>
      <c r="O40" t="str">
        <f t="shared" si="1"/>
        <v>Won By 15 Runs</v>
      </c>
      <c r="P40" t="s">
        <v>24</v>
      </c>
      <c r="Q40" t="s">
        <v>70</v>
      </c>
    </row>
    <row r="41" spans="1:17" x14ac:dyDescent="0.25">
      <c r="A41">
        <v>598036</v>
      </c>
      <c r="B41" t="s">
        <v>175</v>
      </c>
      <c r="C41" s="1">
        <v>41393</v>
      </c>
      <c r="D41">
        <v>2013</v>
      </c>
      <c r="E41">
        <v>40</v>
      </c>
      <c r="F41" t="s">
        <v>18</v>
      </c>
      <c r="G41" t="s">
        <v>27</v>
      </c>
      <c r="H41" t="s">
        <v>176</v>
      </c>
      <c r="I41" t="s">
        <v>18</v>
      </c>
      <c r="J41" t="s">
        <v>28</v>
      </c>
      <c r="K41" t="s">
        <v>22</v>
      </c>
      <c r="L41" t="s">
        <v>18</v>
      </c>
      <c r="M41" t="s">
        <v>23</v>
      </c>
      <c r="N41">
        <v>4</v>
      </c>
      <c r="O41" t="str">
        <f t="shared" si="1"/>
        <v>Won By 4 Wickets</v>
      </c>
      <c r="P41" t="s">
        <v>24</v>
      </c>
      <c r="Q41" t="s">
        <v>100</v>
      </c>
    </row>
    <row r="42" spans="1:17" x14ac:dyDescent="0.25">
      <c r="A42">
        <v>598037</v>
      </c>
      <c r="B42" t="s">
        <v>38</v>
      </c>
      <c r="C42" s="1">
        <v>41393</v>
      </c>
      <c r="D42">
        <v>2013</v>
      </c>
      <c r="E42">
        <v>41</v>
      </c>
      <c r="F42" t="s">
        <v>44</v>
      </c>
      <c r="G42" t="s">
        <v>147</v>
      </c>
      <c r="H42" t="s">
        <v>167</v>
      </c>
      <c r="I42" t="s">
        <v>44</v>
      </c>
      <c r="J42" t="s">
        <v>21</v>
      </c>
      <c r="K42" t="s">
        <v>22</v>
      </c>
      <c r="L42" t="s">
        <v>44</v>
      </c>
      <c r="M42" t="s">
        <v>34</v>
      </c>
      <c r="N42">
        <v>4</v>
      </c>
      <c r="O42" t="str">
        <f t="shared" si="1"/>
        <v>Won By 4 Runs</v>
      </c>
      <c r="P42" t="s">
        <v>24</v>
      </c>
      <c r="Q42" t="s">
        <v>156</v>
      </c>
    </row>
    <row r="43" spans="1:17" x14ac:dyDescent="0.25">
      <c r="A43">
        <v>598038</v>
      </c>
      <c r="B43" t="s">
        <v>58</v>
      </c>
      <c r="C43" s="1">
        <v>41394</v>
      </c>
      <c r="D43">
        <v>2013</v>
      </c>
      <c r="E43">
        <v>42</v>
      </c>
      <c r="F43" t="s">
        <v>272</v>
      </c>
      <c r="G43" t="s">
        <v>46</v>
      </c>
      <c r="H43" t="s">
        <v>273</v>
      </c>
      <c r="I43" t="s">
        <v>46</v>
      </c>
      <c r="J43" t="s">
        <v>21</v>
      </c>
      <c r="K43" t="s">
        <v>22</v>
      </c>
      <c r="L43" t="s">
        <v>46</v>
      </c>
      <c r="M43" t="s">
        <v>34</v>
      </c>
      <c r="N43">
        <v>37</v>
      </c>
      <c r="O43" t="str">
        <f t="shared" si="1"/>
        <v>Won By 37 Runs</v>
      </c>
      <c r="P43" t="s">
        <v>24</v>
      </c>
      <c r="Q43" t="s">
        <v>172</v>
      </c>
    </row>
    <row r="44" spans="1:17" x14ac:dyDescent="0.25">
      <c r="A44">
        <v>598039</v>
      </c>
      <c r="B44" t="s">
        <v>158</v>
      </c>
      <c r="C44" s="1">
        <v>41395</v>
      </c>
      <c r="D44">
        <v>2013</v>
      </c>
      <c r="E44">
        <v>43</v>
      </c>
      <c r="F44" t="s">
        <v>39</v>
      </c>
      <c r="G44" t="s">
        <v>44</v>
      </c>
      <c r="H44" t="s">
        <v>203</v>
      </c>
      <c r="I44" t="s">
        <v>44</v>
      </c>
      <c r="J44" t="s">
        <v>21</v>
      </c>
      <c r="K44" t="s">
        <v>22</v>
      </c>
      <c r="L44" t="s">
        <v>39</v>
      </c>
      <c r="M44" t="s">
        <v>23</v>
      </c>
      <c r="N44">
        <v>7</v>
      </c>
      <c r="O44" t="str">
        <f t="shared" si="1"/>
        <v>Won By 7 Wickets</v>
      </c>
      <c r="P44" t="s">
        <v>24</v>
      </c>
      <c r="Q44" t="s">
        <v>284</v>
      </c>
    </row>
    <row r="45" spans="1:17" x14ac:dyDescent="0.25">
      <c r="A45">
        <v>598040</v>
      </c>
      <c r="B45" t="s">
        <v>232</v>
      </c>
      <c r="C45" s="1">
        <v>41395</v>
      </c>
      <c r="D45">
        <v>2013</v>
      </c>
      <c r="E45">
        <v>44</v>
      </c>
      <c r="F45" t="s">
        <v>191</v>
      </c>
      <c r="G45" t="s">
        <v>51</v>
      </c>
      <c r="H45" t="s">
        <v>233</v>
      </c>
      <c r="I45" t="s">
        <v>51</v>
      </c>
      <c r="J45" t="s">
        <v>21</v>
      </c>
      <c r="K45" t="s">
        <v>22</v>
      </c>
      <c r="L45" t="s">
        <v>191</v>
      </c>
      <c r="M45" t="s">
        <v>23</v>
      </c>
      <c r="N45">
        <v>7</v>
      </c>
      <c r="O45" t="str">
        <f t="shared" si="1"/>
        <v>Won By 7 Wickets</v>
      </c>
      <c r="P45" t="s">
        <v>24</v>
      </c>
      <c r="Q45" t="s">
        <v>70</v>
      </c>
    </row>
    <row r="46" spans="1:17" x14ac:dyDescent="0.25">
      <c r="A46">
        <v>598041</v>
      </c>
      <c r="B46" t="s">
        <v>132</v>
      </c>
      <c r="C46" s="1">
        <v>41396</v>
      </c>
      <c r="D46">
        <v>2013</v>
      </c>
      <c r="E46">
        <v>45</v>
      </c>
      <c r="F46" t="s">
        <v>46</v>
      </c>
      <c r="G46" t="s">
        <v>147</v>
      </c>
      <c r="H46" t="s">
        <v>251</v>
      </c>
      <c r="I46" t="s">
        <v>46</v>
      </c>
      <c r="J46" t="s">
        <v>21</v>
      </c>
      <c r="K46" t="s">
        <v>22</v>
      </c>
      <c r="L46" t="s">
        <v>46</v>
      </c>
      <c r="M46" t="s">
        <v>34</v>
      </c>
      <c r="N46">
        <v>15</v>
      </c>
      <c r="O46" t="str">
        <f t="shared" si="1"/>
        <v>Won By 15 Runs</v>
      </c>
      <c r="P46" t="s">
        <v>24</v>
      </c>
      <c r="Q46" t="s">
        <v>224</v>
      </c>
    </row>
    <row r="47" spans="1:17" x14ac:dyDescent="0.25">
      <c r="A47">
        <v>598042</v>
      </c>
      <c r="B47" t="s">
        <v>58</v>
      </c>
      <c r="C47" s="1">
        <v>41396</v>
      </c>
      <c r="D47">
        <v>2013</v>
      </c>
      <c r="E47">
        <v>46</v>
      </c>
      <c r="F47" t="s">
        <v>272</v>
      </c>
      <c r="G47" t="s">
        <v>27</v>
      </c>
      <c r="H47" t="s">
        <v>273</v>
      </c>
      <c r="I47" t="s">
        <v>27</v>
      </c>
      <c r="J47" t="s">
        <v>21</v>
      </c>
      <c r="K47" t="s">
        <v>22</v>
      </c>
      <c r="L47" t="s">
        <v>27</v>
      </c>
      <c r="M47" t="s">
        <v>34</v>
      </c>
      <c r="N47">
        <v>17</v>
      </c>
      <c r="O47" t="str">
        <f t="shared" si="1"/>
        <v>Won By 17 Runs</v>
      </c>
      <c r="P47" t="s">
        <v>24</v>
      </c>
      <c r="Q47" t="s">
        <v>130</v>
      </c>
    </row>
    <row r="48" spans="1:17" x14ac:dyDescent="0.25">
      <c r="A48">
        <v>598043</v>
      </c>
      <c r="B48" t="s">
        <v>30</v>
      </c>
      <c r="C48" s="1">
        <v>41397</v>
      </c>
      <c r="D48">
        <v>2013</v>
      </c>
      <c r="E48">
        <v>47</v>
      </c>
      <c r="F48" t="s">
        <v>51</v>
      </c>
      <c r="G48" t="s">
        <v>18</v>
      </c>
      <c r="H48" t="s">
        <v>174</v>
      </c>
      <c r="I48" t="s">
        <v>18</v>
      </c>
      <c r="J48" t="s">
        <v>21</v>
      </c>
      <c r="K48" t="s">
        <v>22</v>
      </c>
      <c r="L48" t="s">
        <v>51</v>
      </c>
      <c r="M48" t="s">
        <v>23</v>
      </c>
      <c r="N48">
        <v>8</v>
      </c>
      <c r="O48" t="str">
        <f t="shared" si="1"/>
        <v>Won By 8 Wickets</v>
      </c>
      <c r="P48" t="s">
        <v>24</v>
      </c>
      <c r="Q48" t="s">
        <v>234</v>
      </c>
    </row>
    <row r="49" spans="1:17" x14ac:dyDescent="0.25">
      <c r="A49">
        <v>598044</v>
      </c>
      <c r="B49" t="s">
        <v>158</v>
      </c>
      <c r="C49" s="1">
        <v>41398</v>
      </c>
      <c r="D49">
        <v>2013</v>
      </c>
      <c r="E49">
        <v>48</v>
      </c>
      <c r="F49" t="s">
        <v>39</v>
      </c>
      <c r="G49" t="s">
        <v>191</v>
      </c>
      <c r="H49" t="s">
        <v>203</v>
      </c>
      <c r="I49" t="s">
        <v>191</v>
      </c>
      <c r="J49" t="s">
        <v>21</v>
      </c>
      <c r="K49" t="s">
        <v>22</v>
      </c>
      <c r="L49" t="s">
        <v>39</v>
      </c>
      <c r="M49" t="s">
        <v>23</v>
      </c>
      <c r="N49">
        <v>6</v>
      </c>
      <c r="O49" t="str">
        <f t="shared" si="1"/>
        <v>Won By 6 Wickets</v>
      </c>
      <c r="P49" t="s">
        <v>24</v>
      </c>
      <c r="Q49" t="s">
        <v>283</v>
      </c>
    </row>
    <row r="50" spans="1:17" x14ac:dyDescent="0.25">
      <c r="A50">
        <v>598046</v>
      </c>
      <c r="B50" t="s">
        <v>38</v>
      </c>
      <c r="C50" s="1">
        <v>41399</v>
      </c>
      <c r="D50">
        <v>2013</v>
      </c>
      <c r="E50">
        <v>49</v>
      </c>
      <c r="F50" t="s">
        <v>44</v>
      </c>
      <c r="G50" t="s">
        <v>46</v>
      </c>
      <c r="H50" t="s">
        <v>167</v>
      </c>
      <c r="I50" t="s">
        <v>44</v>
      </c>
      <c r="J50" t="s">
        <v>21</v>
      </c>
      <c r="K50" t="s">
        <v>22</v>
      </c>
      <c r="L50" t="s">
        <v>44</v>
      </c>
      <c r="M50" t="s">
        <v>34</v>
      </c>
      <c r="N50">
        <v>60</v>
      </c>
      <c r="O50" t="str">
        <f t="shared" si="1"/>
        <v>Won By 60 Runs</v>
      </c>
      <c r="P50" t="s">
        <v>24</v>
      </c>
      <c r="Q50" t="s">
        <v>280</v>
      </c>
    </row>
    <row r="51" spans="1:17" x14ac:dyDescent="0.25">
      <c r="A51">
        <v>598047</v>
      </c>
      <c r="B51" t="s">
        <v>175</v>
      </c>
      <c r="C51" s="1">
        <v>41399</v>
      </c>
      <c r="D51">
        <v>2013</v>
      </c>
      <c r="E51">
        <v>50</v>
      </c>
      <c r="F51" t="s">
        <v>18</v>
      </c>
      <c r="G51" t="s">
        <v>272</v>
      </c>
      <c r="H51" t="s">
        <v>176</v>
      </c>
      <c r="I51" t="s">
        <v>272</v>
      </c>
      <c r="J51" t="s">
        <v>21</v>
      </c>
      <c r="K51" t="s">
        <v>22</v>
      </c>
      <c r="L51" t="s">
        <v>18</v>
      </c>
      <c r="M51" t="s">
        <v>23</v>
      </c>
      <c r="N51">
        <v>5</v>
      </c>
      <c r="O51" t="str">
        <f t="shared" si="1"/>
        <v>Won By 5 Wickets</v>
      </c>
      <c r="P51" t="s">
        <v>24</v>
      </c>
      <c r="Q51" t="s">
        <v>240</v>
      </c>
    </row>
    <row r="52" spans="1:17" x14ac:dyDescent="0.25">
      <c r="A52">
        <v>598064</v>
      </c>
      <c r="B52" t="s">
        <v>165</v>
      </c>
      <c r="C52" s="1">
        <v>41400</v>
      </c>
      <c r="D52">
        <v>2013</v>
      </c>
      <c r="E52">
        <v>51</v>
      </c>
      <c r="F52" t="s">
        <v>147</v>
      </c>
      <c r="G52" t="s">
        <v>27</v>
      </c>
      <c r="H52" t="s">
        <v>248</v>
      </c>
      <c r="I52" t="s">
        <v>147</v>
      </c>
      <c r="J52" t="s">
        <v>28</v>
      </c>
      <c r="K52" t="s">
        <v>22</v>
      </c>
      <c r="L52" t="s">
        <v>147</v>
      </c>
      <c r="M52" t="s">
        <v>23</v>
      </c>
      <c r="N52">
        <v>6</v>
      </c>
      <c r="O52" t="str">
        <f t="shared" si="1"/>
        <v>Won By 6 Wickets</v>
      </c>
      <c r="P52" t="s">
        <v>24</v>
      </c>
      <c r="Q52" t="s">
        <v>37</v>
      </c>
    </row>
    <row r="53" spans="1:17" x14ac:dyDescent="0.25">
      <c r="A53">
        <v>598049</v>
      </c>
      <c r="B53" t="s">
        <v>175</v>
      </c>
      <c r="C53" s="1">
        <v>41401</v>
      </c>
      <c r="D53">
        <v>2013</v>
      </c>
      <c r="E53">
        <v>52</v>
      </c>
      <c r="F53" t="s">
        <v>18</v>
      </c>
      <c r="G53" t="s">
        <v>191</v>
      </c>
      <c r="H53" t="s">
        <v>176</v>
      </c>
      <c r="I53" t="s">
        <v>191</v>
      </c>
      <c r="J53" t="s">
        <v>21</v>
      </c>
      <c r="K53" t="s">
        <v>22</v>
      </c>
      <c r="L53" t="s">
        <v>18</v>
      </c>
      <c r="M53" t="s">
        <v>23</v>
      </c>
      <c r="N53">
        <v>9</v>
      </c>
      <c r="O53" t="str">
        <f t="shared" si="1"/>
        <v>Won By 9 Wickets</v>
      </c>
      <c r="P53" t="s">
        <v>24</v>
      </c>
      <c r="Q53" t="s">
        <v>240</v>
      </c>
    </row>
    <row r="54" spans="1:17" x14ac:dyDescent="0.25">
      <c r="A54">
        <v>598050</v>
      </c>
      <c r="B54" t="s">
        <v>38</v>
      </c>
      <c r="C54" s="1">
        <v>41401</v>
      </c>
      <c r="D54">
        <v>2013</v>
      </c>
      <c r="E54">
        <v>53</v>
      </c>
      <c r="F54" t="s">
        <v>44</v>
      </c>
      <c r="G54" t="s">
        <v>51</v>
      </c>
      <c r="H54" t="s">
        <v>167</v>
      </c>
      <c r="I54" t="s">
        <v>44</v>
      </c>
      <c r="J54" t="s">
        <v>21</v>
      </c>
      <c r="K54" t="s">
        <v>22</v>
      </c>
      <c r="L54" t="s">
        <v>44</v>
      </c>
      <c r="M54" t="s">
        <v>34</v>
      </c>
      <c r="N54">
        <v>65</v>
      </c>
      <c r="O54" t="str">
        <f t="shared" si="1"/>
        <v>Won By 65 Runs</v>
      </c>
      <c r="P54" t="s">
        <v>24</v>
      </c>
      <c r="Q54" t="s">
        <v>282</v>
      </c>
    </row>
    <row r="55" spans="1:17" x14ac:dyDescent="0.25">
      <c r="A55">
        <v>598051</v>
      </c>
      <c r="B55" t="s">
        <v>158</v>
      </c>
      <c r="C55" s="1">
        <v>41402</v>
      </c>
      <c r="D55">
        <v>2013</v>
      </c>
      <c r="E55">
        <v>54</v>
      </c>
      <c r="F55" t="s">
        <v>39</v>
      </c>
      <c r="G55" t="s">
        <v>46</v>
      </c>
      <c r="H55" t="s">
        <v>203</v>
      </c>
      <c r="I55" t="s">
        <v>39</v>
      </c>
      <c r="J55" t="s">
        <v>28</v>
      </c>
      <c r="K55" t="s">
        <v>22</v>
      </c>
      <c r="L55" t="s">
        <v>46</v>
      </c>
      <c r="M55" t="s">
        <v>34</v>
      </c>
      <c r="N55">
        <v>77</v>
      </c>
      <c r="O55" t="str">
        <f t="shared" si="1"/>
        <v>Won By 77 Runs</v>
      </c>
      <c r="P55" t="s">
        <v>24</v>
      </c>
      <c r="Q55" t="s">
        <v>224</v>
      </c>
    </row>
    <row r="56" spans="1:17" x14ac:dyDescent="0.25">
      <c r="A56">
        <v>598052</v>
      </c>
      <c r="B56" t="s">
        <v>165</v>
      </c>
      <c r="C56" s="1">
        <v>41403</v>
      </c>
      <c r="D56">
        <v>2013</v>
      </c>
      <c r="E56">
        <v>55</v>
      </c>
      <c r="F56" t="s">
        <v>147</v>
      </c>
      <c r="G56" t="s">
        <v>18</v>
      </c>
      <c r="H56" t="s">
        <v>248</v>
      </c>
      <c r="I56" t="s">
        <v>18</v>
      </c>
      <c r="J56" t="s">
        <v>28</v>
      </c>
      <c r="K56" t="s">
        <v>22</v>
      </c>
      <c r="L56" t="s">
        <v>18</v>
      </c>
      <c r="M56" t="s">
        <v>23</v>
      </c>
      <c r="N56">
        <v>8</v>
      </c>
      <c r="O56" t="str">
        <f t="shared" si="1"/>
        <v>Won By 8 Wickets</v>
      </c>
      <c r="P56" t="s">
        <v>24</v>
      </c>
      <c r="Q56" t="s">
        <v>281</v>
      </c>
    </row>
    <row r="57" spans="1:17" x14ac:dyDescent="0.25">
      <c r="A57">
        <v>598053</v>
      </c>
      <c r="B57" t="s">
        <v>58</v>
      </c>
      <c r="C57" s="1">
        <v>41403</v>
      </c>
      <c r="D57">
        <v>2013</v>
      </c>
      <c r="E57">
        <v>56</v>
      </c>
      <c r="F57" t="s">
        <v>272</v>
      </c>
      <c r="G57" t="s">
        <v>51</v>
      </c>
      <c r="H57" t="s">
        <v>273</v>
      </c>
      <c r="I57" t="s">
        <v>51</v>
      </c>
      <c r="J57" t="s">
        <v>21</v>
      </c>
      <c r="K57" t="s">
        <v>22</v>
      </c>
      <c r="L57" t="s">
        <v>51</v>
      </c>
      <c r="M57" t="s">
        <v>34</v>
      </c>
      <c r="N57">
        <v>46</v>
      </c>
      <c r="O57" t="str">
        <f t="shared" si="1"/>
        <v>Won By 46 Runs</v>
      </c>
      <c r="P57" t="s">
        <v>24</v>
      </c>
      <c r="Q57" t="s">
        <v>219</v>
      </c>
    </row>
    <row r="58" spans="1:17" x14ac:dyDescent="0.25">
      <c r="A58">
        <v>598054</v>
      </c>
      <c r="B58" t="s">
        <v>127</v>
      </c>
      <c r="C58" s="1">
        <v>41404</v>
      </c>
      <c r="D58">
        <v>2013</v>
      </c>
      <c r="E58">
        <v>57</v>
      </c>
      <c r="F58" t="s">
        <v>191</v>
      </c>
      <c r="G58" t="s">
        <v>27</v>
      </c>
      <c r="H58" t="s">
        <v>208</v>
      </c>
      <c r="I58" t="s">
        <v>191</v>
      </c>
      <c r="J58" t="s">
        <v>28</v>
      </c>
      <c r="K58" t="s">
        <v>22</v>
      </c>
      <c r="L58" t="s">
        <v>27</v>
      </c>
      <c r="M58" t="s">
        <v>34</v>
      </c>
      <c r="N58">
        <v>4</v>
      </c>
      <c r="O58" t="str">
        <f t="shared" si="1"/>
        <v>Won By 4 Runs</v>
      </c>
      <c r="P58" t="s">
        <v>24</v>
      </c>
      <c r="Q58" t="s">
        <v>140</v>
      </c>
    </row>
    <row r="59" spans="1:17" x14ac:dyDescent="0.25">
      <c r="A59">
        <v>598055</v>
      </c>
      <c r="B59" t="s">
        <v>58</v>
      </c>
      <c r="C59" s="1">
        <v>41405</v>
      </c>
      <c r="D59">
        <v>2013</v>
      </c>
      <c r="E59">
        <v>58</v>
      </c>
      <c r="F59" t="s">
        <v>272</v>
      </c>
      <c r="G59" t="s">
        <v>44</v>
      </c>
      <c r="H59" t="s">
        <v>273</v>
      </c>
      <c r="I59" t="s">
        <v>272</v>
      </c>
      <c r="J59" t="s">
        <v>21</v>
      </c>
      <c r="K59" t="s">
        <v>22</v>
      </c>
      <c r="L59" t="s">
        <v>44</v>
      </c>
      <c r="M59" t="s">
        <v>23</v>
      </c>
      <c r="N59">
        <v>5</v>
      </c>
      <c r="O59" t="str">
        <f t="shared" si="1"/>
        <v>Won By 5 Wickets</v>
      </c>
      <c r="P59" t="s">
        <v>24</v>
      </c>
      <c r="Q59" t="s">
        <v>280</v>
      </c>
    </row>
    <row r="60" spans="1:17" x14ac:dyDescent="0.25">
      <c r="A60">
        <v>598056</v>
      </c>
      <c r="B60" t="s">
        <v>165</v>
      </c>
      <c r="C60" s="1">
        <v>41405</v>
      </c>
      <c r="D60">
        <v>2013</v>
      </c>
      <c r="E60">
        <v>59</v>
      </c>
      <c r="F60" t="s">
        <v>147</v>
      </c>
      <c r="G60" t="s">
        <v>39</v>
      </c>
      <c r="H60" t="s">
        <v>248</v>
      </c>
      <c r="I60" t="s">
        <v>147</v>
      </c>
      <c r="J60" t="s">
        <v>28</v>
      </c>
      <c r="K60" t="s">
        <v>22</v>
      </c>
      <c r="L60" t="s">
        <v>39</v>
      </c>
      <c r="M60" t="s">
        <v>34</v>
      </c>
      <c r="N60">
        <v>30</v>
      </c>
      <c r="O60" t="str">
        <f t="shared" si="1"/>
        <v>Won By 30 Runs</v>
      </c>
      <c r="P60" t="s">
        <v>24</v>
      </c>
      <c r="Q60" t="s">
        <v>179</v>
      </c>
    </row>
    <row r="61" spans="1:17" x14ac:dyDescent="0.25">
      <c r="A61">
        <v>598057</v>
      </c>
      <c r="B61" t="s">
        <v>245</v>
      </c>
      <c r="C61" s="1">
        <v>41406</v>
      </c>
      <c r="D61">
        <v>2013</v>
      </c>
      <c r="E61">
        <v>60</v>
      </c>
      <c r="F61" t="s">
        <v>51</v>
      </c>
      <c r="G61" t="s">
        <v>27</v>
      </c>
      <c r="H61" t="s">
        <v>246</v>
      </c>
      <c r="I61" t="s">
        <v>51</v>
      </c>
      <c r="J61" t="s">
        <v>28</v>
      </c>
      <c r="K61" t="s">
        <v>22</v>
      </c>
      <c r="L61" t="s">
        <v>51</v>
      </c>
      <c r="M61" t="s">
        <v>23</v>
      </c>
      <c r="N61">
        <v>5</v>
      </c>
      <c r="O61" t="str">
        <f t="shared" si="1"/>
        <v>Won By 5 Wickets</v>
      </c>
      <c r="P61" t="s">
        <v>24</v>
      </c>
      <c r="Q61" t="s">
        <v>270</v>
      </c>
    </row>
    <row r="62" spans="1:17" x14ac:dyDescent="0.25">
      <c r="A62">
        <v>598058</v>
      </c>
      <c r="B62" t="s">
        <v>175</v>
      </c>
      <c r="C62" s="1">
        <v>41406</v>
      </c>
      <c r="D62">
        <v>2013</v>
      </c>
      <c r="E62">
        <v>61</v>
      </c>
      <c r="F62" t="s">
        <v>18</v>
      </c>
      <c r="G62" t="s">
        <v>46</v>
      </c>
      <c r="H62" t="s">
        <v>176</v>
      </c>
      <c r="I62" t="s">
        <v>18</v>
      </c>
      <c r="J62" t="s">
        <v>28</v>
      </c>
      <c r="K62" t="s">
        <v>22</v>
      </c>
      <c r="L62" t="s">
        <v>18</v>
      </c>
      <c r="M62" t="s">
        <v>23</v>
      </c>
      <c r="N62">
        <v>5</v>
      </c>
      <c r="O62" t="str">
        <f t="shared" si="1"/>
        <v>Won By 5 Wickets</v>
      </c>
      <c r="P62" t="s">
        <v>24</v>
      </c>
      <c r="Q62" t="s">
        <v>154</v>
      </c>
    </row>
    <row r="63" spans="1:17" x14ac:dyDescent="0.25">
      <c r="A63">
        <v>598060</v>
      </c>
      <c r="B63" t="s">
        <v>38</v>
      </c>
      <c r="C63" s="1">
        <v>41407</v>
      </c>
      <c r="D63">
        <v>2013</v>
      </c>
      <c r="E63">
        <v>62</v>
      </c>
      <c r="F63" t="s">
        <v>44</v>
      </c>
      <c r="G63" t="s">
        <v>39</v>
      </c>
      <c r="H63" t="s">
        <v>167</v>
      </c>
      <c r="I63" t="s">
        <v>39</v>
      </c>
      <c r="J63" t="s">
        <v>21</v>
      </c>
      <c r="K63" t="s">
        <v>22</v>
      </c>
      <c r="L63" t="s">
        <v>44</v>
      </c>
      <c r="M63" t="s">
        <v>23</v>
      </c>
      <c r="N63">
        <v>7</v>
      </c>
      <c r="O63" t="str">
        <f t="shared" si="1"/>
        <v>Won By 7 Wickets</v>
      </c>
      <c r="P63" t="s">
        <v>24</v>
      </c>
      <c r="Q63" t="s">
        <v>118</v>
      </c>
    </row>
    <row r="64" spans="1:17" x14ac:dyDescent="0.25">
      <c r="A64">
        <v>598045</v>
      </c>
      <c r="B64" t="s">
        <v>204</v>
      </c>
      <c r="C64" s="1">
        <v>41408</v>
      </c>
      <c r="D64">
        <v>2013</v>
      </c>
      <c r="E64">
        <v>63</v>
      </c>
      <c r="F64" t="s">
        <v>27</v>
      </c>
      <c r="G64" t="s">
        <v>147</v>
      </c>
      <c r="H64" t="s">
        <v>205</v>
      </c>
      <c r="I64" t="s">
        <v>147</v>
      </c>
      <c r="J64" t="s">
        <v>28</v>
      </c>
      <c r="K64" t="s">
        <v>22</v>
      </c>
      <c r="L64" t="s">
        <v>147</v>
      </c>
      <c r="M64" t="s">
        <v>23</v>
      </c>
      <c r="N64">
        <v>7</v>
      </c>
      <c r="O64" t="str">
        <f t="shared" si="1"/>
        <v>Won By 7 Wickets</v>
      </c>
      <c r="P64" t="s">
        <v>24</v>
      </c>
      <c r="Q64" t="s">
        <v>279</v>
      </c>
    </row>
    <row r="65" spans="1:17" x14ac:dyDescent="0.25">
      <c r="A65">
        <v>598062</v>
      </c>
      <c r="B65" t="s">
        <v>132</v>
      </c>
      <c r="C65" s="1">
        <v>41408</v>
      </c>
      <c r="D65">
        <v>2013</v>
      </c>
      <c r="E65">
        <v>64</v>
      </c>
      <c r="F65" t="s">
        <v>46</v>
      </c>
      <c r="G65" t="s">
        <v>191</v>
      </c>
      <c r="H65" t="s">
        <v>251</v>
      </c>
      <c r="I65" t="s">
        <v>46</v>
      </c>
      <c r="J65" t="s">
        <v>21</v>
      </c>
      <c r="K65" t="s">
        <v>22</v>
      </c>
      <c r="L65" t="s">
        <v>46</v>
      </c>
      <c r="M65" t="s">
        <v>34</v>
      </c>
      <c r="N65">
        <v>33</v>
      </c>
      <c r="O65" t="str">
        <f t="shared" si="1"/>
        <v>Won By 33 Runs</v>
      </c>
      <c r="P65" t="s">
        <v>24</v>
      </c>
      <c r="Q65" t="s">
        <v>172</v>
      </c>
    </row>
    <row r="66" spans="1:17" x14ac:dyDescent="0.25">
      <c r="A66">
        <v>598061</v>
      </c>
      <c r="B66" t="s">
        <v>245</v>
      </c>
      <c r="C66" s="1">
        <v>41409</v>
      </c>
      <c r="D66">
        <v>2013</v>
      </c>
      <c r="E66">
        <v>65</v>
      </c>
      <c r="F66" t="s">
        <v>51</v>
      </c>
      <c r="G66" t="s">
        <v>272</v>
      </c>
      <c r="H66" t="s">
        <v>246</v>
      </c>
      <c r="I66" t="s">
        <v>51</v>
      </c>
      <c r="J66" t="s">
        <v>28</v>
      </c>
      <c r="K66" t="s">
        <v>22</v>
      </c>
      <c r="L66" t="s">
        <v>272</v>
      </c>
      <c r="M66" t="s">
        <v>34</v>
      </c>
      <c r="N66">
        <v>7</v>
      </c>
      <c r="O66" t="str">
        <f t="shared" ref="O66:O77" si="2">CONCATENATE("Won By"," ",N66," ",M66)</f>
        <v>Won By 7 Runs</v>
      </c>
      <c r="P66" t="s">
        <v>24</v>
      </c>
      <c r="Q66" t="s">
        <v>152</v>
      </c>
    </row>
    <row r="67" spans="1:17" x14ac:dyDescent="0.25">
      <c r="A67">
        <v>598063</v>
      </c>
      <c r="B67" t="s">
        <v>38</v>
      </c>
      <c r="C67" s="1">
        <v>41409</v>
      </c>
      <c r="D67">
        <v>2013</v>
      </c>
      <c r="E67">
        <v>66</v>
      </c>
      <c r="F67" t="s">
        <v>44</v>
      </c>
      <c r="G67" t="s">
        <v>18</v>
      </c>
      <c r="H67" t="s">
        <v>167</v>
      </c>
      <c r="I67" t="s">
        <v>18</v>
      </c>
      <c r="J67" t="s">
        <v>28</v>
      </c>
      <c r="K67" t="s">
        <v>22</v>
      </c>
      <c r="L67" t="s">
        <v>44</v>
      </c>
      <c r="M67" t="s">
        <v>34</v>
      </c>
      <c r="N67">
        <v>14</v>
      </c>
      <c r="O67" t="str">
        <f t="shared" si="2"/>
        <v>Won By 14 Runs</v>
      </c>
      <c r="P67" t="s">
        <v>24</v>
      </c>
      <c r="Q67" t="s">
        <v>278</v>
      </c>
    </row>
    <row r="68" spans="1:17" x14ac:dyDescent="0.25">
      <c r="A68">
        <v>598028</v>
      </c>
      <c r="B68" t="s">
        <v>275</v>
      </c>
      <c r="C68" s="1">
        <v>41410</v>
      </c>
      <c r="D68">
        <v>2013</v>
      </c>
      <c r="E68">
        <v>67</v>
      </c>
      <c r="F68" t="s">
        <v>147</v>
      </c>
      <c r="G68" t="s">
        <v>191</v>
      </c>
      <c r="H68" t="s">
        <v>276</v>
      </c>
      <c r="I68" t="s">
        <v>191</v>
      </c>
      <c r="J68" t="s">
        <v>28</v>
      </c>
      <c r="K68" t="s">
        <v>22</v>
      </c>
      <c r="L68" t="s">
        <v>147</v>
      </c>
      <c r="M68" t="s">
        <v>34</v>
      </c>
      <c r="N68">
        <v>7</v>
      </c>
      <c r="O68" t="str">
        <f t="shared" si="2"/>
        <v>Won By 7 Runs</v>
      </c>
      <c r="P68" t="s">
        <v>24</v>
      </c>
      <c r="Q68" t="s">
        <v>37</v>
      </c>
    </row>
    <row r="69" spans="1:17" x14ac:dyDescent="0.25">
      <c r="A69">
        <v>598065</v>
      </c>
      <c r="B69" t="s">
        <v>158</v>
      </c>
      <c r="C69" s="1">
        <v>41411</v>
      </c>
      <c r="D69">
        <v>2013</v>
      </c>
      <c r="E69">
        <v>68</v>
      </c>
      <c r="F69" t="s">
        <v>39</v>
      </c>
      <c r="G69" t="s">
        <v>18</v>
      </c>
      <c r="H69" t="s">
        <v>203</v>
      </c>
      <c r="I69" t="s">
        <v>39</v>
      </c>
      <c r="J69" t="s">
        <v>21</v>
      </c>
      <c r="K69" t="s">
        <v>22</v>
      </c>
      <c r="L69" t="s">
        <v>39</v>
      </c>
      <c r="M69" t="s">
        <v>34</v>
      </c>
      <c r="N69">
        <v>23</v>
      </c>
      <c r="O69" t="str">
        <f t="shared" si="2"/>
        <v>Won By 23 Runs</v>
      </c>
      <c r="P69" t="s">
        <v>24</v>
      </c>
      <c r="Q69" t="s">
        <v>137</v>
      </c>
    </row>
    <row r="70" spans="1:17" x14ac:dyDescent="0.25">
      <c r="A70">
        <v>598066</v>
      </c>
      <c r="B70" t="s">
        <v>275</v>
      </c>
      <c r="C70" s="1">
        <v>41412</v>
      </c>
      <c r="D70">
        <v>2013</v>
      </c>
      <c r="E70">
        <v>69</v>
      </c>
      <c r="F70" t="s">
        <v>147</v>
      </c>
      <c r="G70" t="s">
        <v>44</v>
      </c>
      <c r="H70" t="s">
        <v>276</v>
      </c>
      <c r="I70" t="s">
        <v>44</v>
      </c>
      <c r="J70" t="s">
        <v>28</v>
      </c>
      <c r="K70" t="s">
        <v>22</v>
      </c>
      <c r="L70" t="s">
        <v>147</v>
      </c>
      <c r="M70" t="s">
        <v>34</v>
      </c>
      <c r="N70">
        <v>50</v>
      </c>
      <c r="O70" t="str">
        <f t="shared" si="2"/>
        <v>Won By 50 Runs</v>
      </c>
      <c r="P70" t="s">
        <v>24</v>
      </c>
      <c r="Q70" t="s">
        <v>277</v>
      </c>
    </row>
    <row r="71" spans="1:17" x14ac:dyDescent="0.25">
      <c r="A71">
        <v>598068</v>
      </c>
      <c r="B71" t="s">
        <v>204</v>
      </c>
      <c r="C71" s="1">
        <v>41412</v>
      </c>
      <c r="D71">
        <v>2013</v>
      </c>
      <c r="E71">
        <v>70</v>
      </c>
      <c r="F71" t="s">
        <v>27</v>
      </c>
      <c r="G71" t="s">
        <v>46</v>
      </c>
      <c r="H71" t="s">
        <v>205</v>
      </c>
      <c r="I71" t="s">
        <v>46</v>
      </c>
      <c r="J71" t="s">
        <v>28</v>
      </c>
      <c r="K71" t="s">
        <v>22</v>
      </c>
      <c r="L71" t="s">
        <v>27</v>
      </c>
      <c r="M71" t="s">
        <v>34</v>
      </c>
      <c r="N71">
        <v>24</v>
      </c>
      <c r="O71" t="str">
        <f t="shared" si="2"/>
        <v>Won By 24 Runs</v>
      </c>
      <c r="P71" t="s">
        <v>24</v>
      </c>
      <c r="Q71" t="s">
        <v>49</v>
      </c>
    </row>
    <row r="72" spans="1:17" x14ac:dyDescent="0.25">
      <c r="A72">
        <v>598067</v>
      </c>
      <c r="B72" t="s">
        <v>58</v>
      </c>
      <c r="C72" s="1">
        <v>41413</v>
      </c>
      <c r="D72">
        <v>2013</v>
      </c>
      <c r="E72">
        <v>71</v>
      </c>
      <c r="F72" t="s">
        <v>272</v>
      </c>
      <c r="G72" t="s">
        <v>191</v>
      </c>
      <c r="H72" t="s">
        <v>273</v>
      </c>
      <c r="I72" t="s">
        <v>272</v>
      </c>
      <c r="J72" t="s">
        <v>21</v>
      </c>
      <c r="K72" t="s">
        <v>22</v>
      </c>
      <c r="L72" t="s">
        <v>272</v>
      </c>
      <c r="M72" t="s">
        <v>34</v>
      </c>
      <c r="N72">
        <v>38</v>
      </c>
      <c r="O72" t="str">
        <f t="shared" si="2"/>
        <v>Won By 38 Runs</v>
      </c>
      <c r="P72" t="s">
        <v>24</v>
      </c>
      <c r="Q72" t="s">
        <v>274</v>
      </c>
    </row>
    <row r="73" spans="1:17" x14ac:dyDescent="0.25">
      <c r="A73">
        <v>598069</v>
      </c>
      <c r="B73" t="s">
        <v>158</v>
      </c>
      <c r="C73" s="1">
        <v>41413</v>
      </c>
      <c r="D73">
        <v>2013</v>
      </c>
      <c r="E73">
        <v>72</v>
      </c>
      <c r="F73" t="s">
        <v>39</v>
      </c>
      <c r="G73" t="s">
        <v>51</v>
      </c>
      <c r="H73" t="s">
        <v>203</v>
      </c>
      <c r="I73" t="s">
        <v>51</v>
      </c>
      <c r="J73" t="s">
        <v>21</v>
      </c>
      <c r="K73" t="s">
        <v>22</v>
      </c>
      <c r="L73" t="s">
        <v>39</v>
      </c>
      <c r="M73" t="s">
        <v>23</v>
      </c>
      <c r="N73">
        <v>5</v>
      </c>
      <c r="O73" t="str">
        <f t="shared" si="2"/>
        <v>Won By 5 Wickets</v>
      </c>
      <c r="P73" t="s">
        <v>24</v>
      </c>
      <c r="Q73" t="s">
        <v>179</v>
      </c>
    </row>
    <row r="74" spans="1:17" x14ac:dyDescent="0.25">
      <c r="A74">
        <v>598071</v>
      </c>
      <c r="B74" t="s">
        <v>127</v>
      </c>
      <c r="C74" s="1">
        <v>41416</v>
      </c>
      <c r="D74">
        <v>2013</v>
      </c>
      <c r="E74" t="s">
        <v>31</v>
      </c>
      <c r="F74" t="s">
        <v>18</v>
      </c>
      <c r="G74" t="s">
        <v>39</v>
      </c>
      <c r="H74" t="s">
        <v>208</v>
      </c>
      <c r="I74" t="s">
        <v>39</v>
      </c>
      <c r="J74" t="s">
        <v>21</v>
      </c>
      <c r="K74" t="s">
        <v>22</v>
      </c>
      <c r="L74" t="s">
        <v>18</v>
      </c>
      <c r="M74" t="s">
        <v>23</v>
      </c>
      <c r="N74">
        <v>4</v>
      </c>
      <c r="O74" t="str">
        <f t="shared" si="2"/>
        <v>Won By 4 Wickets</v>
      </c>
      <c r="P74" t="s">
        <v>24</v>
      </c>
      <c r="Q74" t="s">
        <v>271</v>
      </c>
    </row>
    <row r="75" spans="1:17" x14ac:dyDescent="0.25">
      <c r="A75">
        <v>598073</v>
      </c>
      <c r="B75" t="s">
        <v>30</v>
      </c>
      <c r="C75" s="1">
        <v>41420</v>
      </c>
      <c r="D75">
        <v>2013</v>
      </c>
      <c r="E75" t="s">
        <v>17</v>
      </c>
      <c r="F75" t="s">
        <v>46</v>
      </c>
      <c r="G75" t="s">
        <v>44</v>
      </c>
      <c r="H75" t="s">
        <v>174</v>
      </c>
      <c r="I75" t="s">
        <v>44</v>
      </c>
      <c r="J75" t="s">
        <v>21</v>
      </c>
      <c r="K75" t="s">
        <v>22</v>
      </c>
      <c r="L75" t="s">
        <v>44</v>
      </c>
      <c r="M75" t="s">
        <v>34</v>
      </c>
      <c r="N75">
        <v>23</v>
      </c>
      <c r="O75" t="str">
        <f t="shared" si="2"/>
        <v>Won By 23 Runs</v>
      </c>
      <c r="P75" t="s">
        <v>24</v>
      </c>
      <c r="Q75" t="s">
        <v>118</v>
      </c>
    </row>
    <row r="76" spans="1:17" x14ac:dyDescent="0.25">
      <c r="A76">
        <v>598070</v>
      </c>
      <c r="B76" t="s">
        <v>127</v>
      </c>
      <c r="C76" s="1">
        <v>41415</v>
      </c>
      <c r="D76">
        <v>2013</v>
      </c>
      <c r="E76" t="s">
        <v>36</v>
      </c>
      <c r="F76" t="s">
        <v>46</v>
      </c>
      <c r="G76" t="s">
        <v>44</v>
      </c>
      <c r="H76" t="s">
        <v>208</v>
      </c>
      <c r="I76" t="s">
        <v>46</v>
      </c>
      <c r="J76" t="s">
        <v>21</v>
      </c>
      <c r="K76" t="s">
        <v>22</v>
      </c>
      <c r="L76" t="s">
        <v>46</v>
      </c>
      <c r="M76" t="s">
        <v>34</v>
      </c>
      <c r="N76">
        <v>48</v>
      </c>
      <c r="O76" t="str">
        <f t="shared" si="2"/>
        <v>Won By 48 Runs</v>
      </c>
      <c r="P76" t="s">
        <v>24</v>
      </c>
      <c r="Q76" t="s">
        <v>264</v>
      </c>
    </row>
    <row r="77" spans="1:17" x14ac:dyDescent="0.25">
      <c r="A77">
        <v>598072</v>
      </c>
      <c r="B77" t="s">
        <v>30</v>
      </c>
      <c r="C77" s="1">
        <v>41418</v>
      </c>
      <c r="D77">
        <v>2013</v>
      </c>
      <c r="E77" t="s">
        <v>26</v>
      </c>
      <c r="F77" t="s">
        <v>44</v>
      </c>
      <c r="G77" t="s">
        <v>18</v>
      </c>
      <c r="H77" t="s">
        <v>174</v>
      </c>
      <c r="I77" t="s">
        <v>18</v>
      </c>
      <c r="J77" t="s">
        <v>21</v>
      </c>
      <c r="K77" t="s">
        <v>22</v>
      </c>
      <c r="L77" t="s">
        <v>44</v>
      </c>
      <c r="M77" t="s">
        <v>23</v>
      </c>
      <c r="N77">
        <v>4</v>
      </c>
      <c r="O77" t="str">
        <f t="shared" si="2"/>
        <v>Won By 4 Wickets</v>
      </c>
      <c r="P77" t="s">
        <v>24</v>
      </c>
      <c r="Q77" t="s">
        <v>186</v>
      </c>
    </row>
  </sheetData>
  <sortState xmlns:xlrd2="http://schemas.microsoft.com/office/spreadsheetml/2017/richdata2" ref="A2:Q77">
    <sortCondition ref="E2:E77"/>
  </sortState>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Q61"/>
  <sheetViews>
    <sheetView workbookViewId="0">
      <selection activeCell="G18" sqref="G18"/>
    </sheetView>
  </sheetViews>
  <sheetFormatPr defaultRowHeight="15" x14ac:dyDescent="0.25"/>
  <cols>
    <col min="1" max="1" width="7" bestFit="1" customWidth="1"/>
    <col min="2" max="2" width="11.7109375" bestFit="1" customWidth="1"/>
    <col min="3" max="3" width="10.42578125" bestFit="1" customWidth="1"/>
    <col min="4" max="4" width="9.5703125" bestFit="1" customWidth="1"/>
    <col min="5" max="5" width="16.28515625" bestFit="1" customWidth="1"/>
    <col min="6" max="7" width="26.5703125" bestFit="1" customWidth="1"/>
    <col min="8" max="8" width="40.1406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729279</v>
      </c>
      <c r="B2" t="s">
        <v>110</v>
      </c>
      <c r="C2" s="1">
        <v>41745</v>
      </c>
      <c r="D2">
        <v>2014</v>
      </c>
      <c r="E2">
        <v>1</v>
      </c>
      <c r="F2" t="s">
        <v>44</v>
      </c>
      <c r="G2" t="s">
        <v>51</v>
      </c>
      <c r="H2" t="s">
        <v>144</v>
      </c>
      <c r="I2" t="s">
        <v>51</v>
      </c>
      <c r="J2" t="s">
        <v>21</v>
      </c>
      <c r="K2" t="s">
        <v>22</v>
      </c>
      <c r="L2" t="s">
        <v>51</v>
      </c>
      <c r="M2" t="s">
        <v>34</v>
      </c>
      <c r="N2">
        <v>41</v>
      </c>
      <c r="O2" t="str">
        <f t="shared" ref="O2:O33" si="0">CONCATENATE("Won By"," ",N2," ",M2)</f>
        <v>Won By 41 Runs</v>
      </c>
      <c r="P2" t="s">
        <v>24</v>
      </c>
      <c r="Q2" t="s">
        <v>270</v>
      </c>
    </row>
    <row r="3" spans="1:17" x14ac:dyDescent="0.25">
      <c r="A3">
        <v>729281</v>
      </c>
      <c r="B3" t="s">
        <v>24</v>
      </c>
      <c r="C3" s="1">
        <v>41746</v>
      </c>
      <c r="D3">
        <v>2014</v>
      </c>
      <c r="E3">
        <v>2</v>
      </c>
      <c r="F3" t="s">
        <v>191</v>
      </c>
      <c r="G3" t="s">
        <v>27</v>
      </c>
      <c r="H3" t="s">
        <v>106</v>
      </c>
      <c r="I3" t="s">
        <v>27</v>
      </c>
      <c r="J3" t="s">
        <v>28</v>
      </c>
      <c r="K3" t="s">
        <v>22</v>
      </c>
      <c r="L3" t="s">
        <v>27</v>
      </c>
      <c r="M3" t="s">
        <v>23</v>
      </c>
      <c r="N3">
        <v>8</v>
      </c>
      <c r="O3" t="str">
        <f t="shared" si="0"/>
        <v>Won By 8 Wickets</v>
      </c>
      <c r="P3" t="s">
        <v>24</v>
      </c>
      <c r="Q3" t="s">
        <v>88</v>
      </c>
    </row>
    <row r="4" spans="1:17" x14ac:dyDescent="0.25">
      <c r="A4">
        <v>729283</v>
      </c>
      <c r="B4" t="s">
        <v>110</v>
      </c>
      <c r="C4" s="1">
        <v>41747</v>
      </c>
      <c r="D4">
        <v>2014</v>
      </c>
      <c r="E4">
        <v>3</v>
      </c>
      <c r="F4" t="s">
        <v>46</v>
      </c>
      <c r="G4" t="s">
        <v>147</v>
      </c>
      <c r="H4" t="s">
        <v>144</v>
      </c>
      <c r="I4" t="s">
        <v>46</v>
      </c>
      <c r="J4" t="s">
        <v>21</v>
      </c>
      <c r="K4" t="s">
        <v>22</v>
      </c>
      <c r="L4" t="s">
        <v>147</v>
      </c>
      <c r="M4" t="s">
        <v>23</v>
      </c>
      <c r="N4">
        <v>6</v>
      </c>
      <c r="O4" t="str">
        <f t="shared" si="0"/>
        <v>Won By 6 Wickets</v>
      </c>
      <c r="P4" t="s">
        <v>24</v>
      </c>
      <c r="Q4" t="s">
        <v>116</v>
      </c>
    </row>
    <row r="5" spans="1:17" x14ac:dyDescent="0.25">
      <c r="A5">
        <v>729285</v>
      </c>
      <c r="B5" t="s">
        <v>110</v>
      </c>
      <c r="C5" s="1">
        <v>41747</v>
      </c>
      <c r="D5">
        <v>2014</v>
      </c>
      <c r="E5">
        <v>4</v>
      </c>
      <c r="F5" t="s">
        <v>39</v>
      </c>
      <c r="G5" t="s">
        <v>18</v>
      </c>
      <c r="H5" t="s">
        <v>144</v>
      </c>
      <c r="I5" t="s">
        <v>18</v>
      </c>
      <c r="J5" t="s">
        <v>28</v>
      </c>
      <c r="K5" t="s">
        <v>22</v>
      </c>
      <c r="L5" t="s">
        <v>18</v>
      </c>
      <c r="M5" t="s">
        <v>23</v>
      </c>
      <c r="N5">
        <v>4</v>
      </c>
      <c r="O5" t="str">
        <f t="shared" si="0"/>
        <v>Won By 4 Wickets</v>
      </c>
      <c r="P5" t="s">
        <v>24</v>
      </c>
      <c r="Q5" t="s">
        <v>240</v>
      </c>
    </row>
    <row r="6" spans="1:17" x14ac:dyDescent="0.25">
      <c r="A6">
        <v>729287</v>
      </c>
      <c r="B6" t="s">
        <v>24</v>
      </c>
      <c r="C6" s="1">
        <v>41748</v>
      </c>
      <c r="D6">
        <v>2014</v>
      </c>
      <c r="E6">
        <v>5</v>
      </c>
      <c r="F6" t="s">
        <v>27</v>
      </c>
      <c r="G6" t="s">
        <v>44</v>
      </c>
      <c r="H6" t="s">
        <v>104</v>
      </c>
      <c r="I6" t="s">
        <v>27</v>
      </c>
      <c r="J6" t="s">
        <v>28</v>
      </c>
      <c r="K6" t="s">
        <v>22</v>
      </c>
      <c r="L6" t="s">
        <v>27</v>
      </c>
      <c r="M6" t="s">
        <v>23</v>
      </c>
      <c r="N6">
        <v>7</v>
      </c>
      <c r="O6" t="str">
        <f t="shared" si="0"/>
        <v>Won By 7 Wickets</v>
      </c>
      <c r="P6" t="s">
        <v>24</v>
      </c>
      <c r="Q6" t="s">
        <v>179</v>
      </c>
    </row>
    <row r="7" spans="1:17" x14ac:dyDescent="0.25">
      <c r="A7">
        <v>729289</v>
      </c>
      <c r="B7" t="s">
        <v>24</v>
      </c>
      <c r="C7" s="1">
        <v>41748</v>
      </c>
      <c r="D7">
        <v>2014</v>
      </c>
      <c r="E7">
        <v>6</v>
      </c>
      <c r="F7" t="s">
        <v>51</v>
      </c>
      <c r="G7" t="s">
        <v>191</v>
      </c>
      <c r="H7" t="s">
        <v>104</v>
      </c>
      <c r="I7" t="s">
        <v>51</v>
      </c>
      <c r="J7" t="s">
        <v>21</v>
      </c>
      <c r="K7" t="s">
        <v>22</v>
      </c>
      <c r="L7" t="s">
        <v>191</v>
      </c>
      <c r="M7" t="s">
        <v>23</v>
      </c>
      <c r="N7">
        <v>4</v>
      </c>
      <c r="O7" t="str">
        <f t="shared" si="0"/>
        <v>Won By 4 Wickets</v>
      </c>
      <c r="P7" t="s">
        <v>24</v>
      </c>
      <c r="Q7" t="s">
        <v>258</v>
      </c>
    </row>
    <row r="8" spans="1:17" x14ac:dyDescent="0.25">
      <c r="A8">
        <v>729291</v>
      </c>
      <c r="B8" t="s">
        <v>24</v>
      </c>
      <c r="C8" s="1">
        <v>41749</v>
      </c>
      <c r="D8">
        <v>2014</v>
      </c>
      <c r="E8">
        <v>7</v>
      </c>
      <c r="F8" t="s">
        <v>18</v>
      </c>
      <c r="G8" t="s">
        <v>147</v>
      </c>
      <c r="H8" t="s">
        <v>106</v>
      </c>
      <c r="I8" t="s">
        <v>147</v>
      </c>
      <c r="J8" t="s">
        <v>28</v>
      </c>
      <c r="K8" t="s">
        <v>22</v>
      </c>
      <c r="L8" t="s">
        <v>147</v>
      </c>
      <c r="M8" t="s">
        <v>23</v>
      </c>
      <c r="N8">
        <v>7</v>
      </c>
      <c r="O8" t="str">
        <f t="shared" si="0"/>
        <v>Won By 7 Wickets</v>
      </c>
      <c r="P8" t="s">
        <v>24</v>
      </c>
      <c r="Q8" t="s">
        <v>116</v>
      </c>
    </row>
    <row r="9" spans="1:17" x14ac:dyDescent="0.25">
      <c r="A9">
        <v>729293</v>
      </c>
      <c r="B9" t="s">
        <v>110</v>
      </c>
      <c r="C9" s="1">
        <v>41750</v>
      </c>
      <c r="D9">
        <v>2014</v>
      </c>
      <c r="E9">
        <v>8</v>
      </c>
      <c r="F9" t="s">
        <v>46</v>
      </c>
      <c r="G9" t="s">
        <v>191</v>
      </c>
      <c r="H9" t="s">
        <v>144</v>
      </c>
      <c r="I9" t="s">
        <v>46</v>
      </c>
      <c r="J9" t="s">
        <v>21</v>
      </c>
      <c r="K9" t="s">
        <v>22</v>
      </c>
      <c r="L9" t="s">
        <v>46</v>
      </c>
      <c r="M9" t="s">
        <v>34</v>
      </c>
      <c r="N9">
        <v>93</v>
      </c>
      <c r="O9" t="str">
        <f t="shared" si="0"/>
        <v>Won By 93 Runs</v>
      </c>
      <c r="P9" t="s">
        <v>24</v>
      </c>
      <c r="Q9" t="s">
        <v>224</v>
      </c>
    </row>
    <row r="10" spans="1:17" x14ac:dyDescent="0.25">
      <c r="A10">
        <v>729295</v>
      </c>
      <c r="B10" t="s">
        <v>24</v>
      </c>
      <c r="C10" s="1">
        <v>41751</v>
      </c>
      <c r="D10">
        <v>2014</v>
      </c>
      <c r="E10">
        <v>9</v>
      </c>
      <c r="F10" t="s">
        <v>147</v>
      </c>
      <c r="G10" t="s">
        <v>39</v>
      </c>
      <c r="H10" t="s">
        <v>106</v>
      </c>
      <c r="I10" t="s">
        <v>39</v>
      </c>
      <c r="J10" t="s">
        <v>28</v>
      </c>
      <c r="K10" t="s">
        <v>22</v>
      </c>
      <c r="L10" t="s">
        <v>147</v>
      </c>
      <c r="M10" t="s">
        <v>34</v>
      </c>
      <c r="N10">
        <v>72</v>
      </c>
      <c r="O10" t="str">
        <f t="shared" si="0"/>
        <v>Won By 72 Runs</v>
      </c>
      <c r="P10" t="s">
        <v>24</v>
      </c>
      <c r="Q10" t="s">
        <v>116</v>
      </c>
    </row>
    <row r="11" spans="1:17" x14ac:dyDescent="0.25">
      <c r="A11">
        <v>729297</v>
      </c>
      <c r="B11" t="s">
        <v>24</v>
      </c>
      <c r="C11" s="1">
        <v>41752</v>
      </c>
      <c r="D11">
        <v>2014</v>
      </c>
      <c r="E11">
        <v>10</v>
      </c>
      <c r="F11" t="s">
        <v>18</v>
      </c>
      <c r="G11" t="s">
        <v>46</v>
      </c>
      <c r="H11" t="s">
        <v>104</v>
      </c>
      <c r="I11" t="s">
        <v>18</v>
      </c>
      <c r="J11" t="s">
        <v>28</v>
      </c>
      <c r="K11" t="s">
        <v>22</v>
      </c>
      <c r="L11" t="s">
        <v>46</v>
      </c>
      <c r="M11" t="s">
        <v>34</v>
      </c>
      <c r="N11">
        <v>7</v>
      </c>
      <c r="O11" t="str">
        <f t="shared" si="0"/>
        <v>Won By 7 Runs</v>
      </c>
      <c r="P11" t="s">
        <v>24</v>
      </c>
      <c r="Q11" t="s">
        <v>120</v>
      </c>
    </row>
    <row r="12" spans="1:17" x14ac:dyDescent="0.25">
      <c r="A12">
        <v>729299</v>
      </c>
      <c r="B12" t="s">
        <v>24</v>
      </c>
      <c r="C12" s="1">
        <v>41753</v>
      </c>
      <c r="D12">
        <v>2014</v>
      </c>
      <c r="E12">
        <v>11</v>
      </c>
      <c r="F12" t="s">
        <v>27</v>
      </c>
      <c r="G12" t="s">
        <v>51</v>
      </c>
      <c r="H12" t="s">
        <v>106</v>
      </c>
      <c r="I12" t="s">
        <v>27</v>
      </c>
      <c r="J12" t="s">
        <v>28</v>
      </c>
      <c r="K12" t="s">
        <v>22</v>
      </c>
      <c r="L12" t="s">
        <v>51</v>
      </c>
      <c r="M12" t="s">
        <v>34</v>
      </c>
      <c r="N12">
        <v>2</v>
      </c>
      <c r="O12" t="str">
        <f t="shared" si="0"/>
        <v>Won By 2 Runs</v>
      </c>
      <c r="P12" t="s">
        <v>24</v>
      </c>
      <c r="Q12" t="s">
        <v>192</v>
      </c>
    </row>
    <row r="13" spans="1:17" x14ac:dyDescent="0.25">
      <c r="A13">
        <v>729301</v>
      </c>
      <c r="B13" t="s">
        <v>24</v>
      </c>
      <c r="C13" s="1">
        <v>41754</v>
      </c>
      <c r="D13">
        <v>2014</v>
      </c>
      <c r="E13">
        <v>12</v>
      </c>
      <c r="F13" t="s">
        <v>39</v>
      </c>
      <c r="G13" t="s">
        <v>191</v>
      </c>
      <c r="H13" t="s">
        <v>104</v>
      </c>
      <c r="I13" t="s">
        <v>39</v>
      </c>
      <c r="J13" t="s">
        <v>21</v>
      </c>
      <c r="K13" t="s">
        <v>22</v>
      </c>
      <c r="L13" t="s">
        <v>39</v>
      </c>
      <c r="M13" t="s">
        <v>34</v>
      </c>
      <c r="N13">
        <v>4</v>
      </c>
      <c r="O13" t="str">
        <f t="shared" si="0"/>
        <v>Won By 4 Runs</v>
      </c>
      <c r="P13" t="s">
        <v>24</v>
      </c>
      <c r="Q13" t="s">
        <v>244</v>
      </c>
    </row>
    <row r="14" spans="1:17" x14ac:dyDescent="0.25">
      <c r="A14">
        <v>729303</v>
      </c>
      <c r="B14" t="s">
        <v>24</v>
      </c>
      <c r="C14" s="1">
        <v>41754</v>
      </c>
      <c r="D14">
        <v>2014</v>
      </c>
      <c r="E14">
        <v>13</v>
      </c>
      <c r="F14" t="s">
        <v>46</v>
      </c>
      <c r="G14" t="s">
        <v>44</v>
      </c>
      <c r="H14" t="s">
        <v>104</v>
      </c>
      <c r="I14" t="s">
        <v>44</v>
      </c>
      <c r="J14" t="s">
        <v>21</v>
      </c>
      <c r="K14" t="s">
        <v>22</v>
      </c>
      <c r="L14" t="s">
        <v>46</v>
      </c>
      <c r="M14" t="s">
        <v>23</v>
      </c>
      <c r="N14">
        <v>7</v>
      </c>
      <c r="O14" t="str">
        <f t="shared" si="0"/>
        <v>Won By 7 Wickets</v>
      </c>
      <c r="P14" t="s">
        <v>24</v>
      </c>
      <c r="Q14" t="s">
        <v>214</v>
      </c>
    </row>
    <row r="15" spans="1:17" x14ac:dyDescent="0.25">
      <c r="A15">
        <v>729305</v>
      </c>
      <c r="B15" t="s">
        <v>110</v>
      </c>
      <c r="C15" s="1">
        <v>41755</v>
      </c>
      <c r="D15">
        <v>2014</v>
      </c>
      <c r="E15">
        <v>14</v>
      </c>
      <c r="F15" t="s">
        <v>18</v>
      </c>
      <c r="G15" t="s">
        <v>27</v>
      </c>
      <c r="H15" t="s">
        <v>144</v>
      </c>
      <c r="I15" t="s">
        <v>18</v>
      </c>
      <c r="J15" t="s">
        <v>28</v>
      </c>
      <c r="K15" t="s">
        <v>22</v>
      </c>
      <c r="L15" t="s">
        <v>18</v>
      </c>
      <c r="M15" t="s">
        <v>23</v>
      </c>
      <c r="N15">
        <v>6</v>
      </c>
      <c r="O15" t="str">
        <f t="shared" si="0"/>
        <v>Won By 6 Wickets</v>
      </c>
      <c r="P15" t="s">
        <v>24</v>
      </c>
      <c r="Q15" t="s">
        <v>268</v>
      </c>
    </row>
    <row r="16" spans="1:17" x14ac:dyDescent="0.25">
      <c r="A16">
        <v>729307</v>
      </c>
      <c r="B16" t="s">
        <v>110</v>
      </c>
      <c r="C16" s="1">
        <v>41755</v>
      </c>
      <c r="D16">
        <v>2014</v>
      </c>
      <c r="E16">
        <v>15</v>
      </c>
      <c r="F16" t="s">
        <v>51</v>
      </c>
      <c r="G16" t="s">
        <v>147</v>
      </c>
      <c r="H16" t="s">
        <v>144</v>
      </c>
      <c r="I16" t="s">
        <v>51</v>
      </c>
      <c r="J16" t="s">
        <v>28</v>
      </c>
      <c r="K16" t="s">
        <v>22</v>
      </c>
      <c r="L16" t="s">
        <v>147</v>
      </c>
      <c r="M16" t="s">
        <v>34</v>
      </c>
      <c r="N16">
        <v>23</v>
      </c>
      <c r="O16" t="str">
        <f t="shared" si="0"/>
        <v>Won By 23 Runs</v>
      </c>
      <c r="P16" t="s">
        <v>24</v>
      </c>
      <c r="Q16" t="s">
        <v>148</v>
      </c>
    </row>
    <row r="17" spans="1:17" x14ac:dyDescent="0.25">
      <c r="A17">
        <v>729309</v>
      </c>
      <c r="B17" t="s">
        <v>24</v>
      </c>
      <c r="C17" s="1">
        <v>41756</v>
      </c>
      <c r="D17">
        <v>2014</v>
      </c>
      <c r="E17">
        <v>16</v>
      </c>
      <c r="F17" t="s">
        <v>191</v>
      </c>
      <c r="G17" t="s">
        <v>44</v>
      </c>
      <c r="H17" t="s">
        <v>106</v>
      </c>
      <c r="I17" t="s">
        <v>44</v>
      </c>
      <c r="J17" t="s">
        <v>21</v>
      </c>
      <c r="K17" t="s">
        <v>22</v>
      </c>
      <c r="L17" t="s">
        <v>191</v>
      </c>
      <c r="M17" t="s">
        <v>23</v>
      </c>
      <c r="N17">
        <v>6</v>
      </c>
      <c r="O17" t="str">
        <f t="shared" si="0"/>
        <v>Won By 6 Wickets</v>
      </c>
      <c r="P17" t="s">
        <v>24</v>
      </c>
      <c r="Q17" t="s">
        <v>269</v>
      </c>
    </row>
    <row r="18" spans="1:17" x14ac:dyDescent="0.25">
      <c r="A18">
        <v>729311</v>
      </c>
      <c r="B18" t="s">
        <v>24</v>
      </c>
      <c r="C18" s="1">
        <v>41756</v>
      </c>
      <c r="D18">
        <v>2014</v>
      </c>
      <c r="E18">
        <v>17</v>
      </c>
      <c r="F18" t="s">
        <v>39</v>
      </c>
      <c r="G18" t="s">
        <v>46</v>
      </c>
      <c r="H18" t="s">
        <v>106</v>
      </c>
      <c r="I18" t="s">
        <v>39</v>
      </c>
      <c r="J18" t="s">
        <v>21</v>
      </c>
      <c r="K18" t="s">
        <v>22</v>
      </c>
      <c r="L18" t="s">
        <v>46</v>
      </c>
      <c r="M18" t="s">
        <v>23</v>
      </c>
      <c r="N18">
        <v>5</v>
      </c>
      <c r="O18" t="str">
        <f t="shared" si="0"/>
        <v>Won By 5 Wickets</v>
      </c>
      <c r="P18" t="s">
        <v>24</v>
      </c>
      <c r="Q18" t="s">
        <v>215</v>
      </c>
    </row>
    <row r="19" spans="1:17" x14ac:dyDescent="0.25">
      <c r="A19">
        <v>729313</v>
      </c>
      <c r="B19" t="s">
        <v>24</v>
      </c>
      <c r="C19" s="1">
        <v>41757</v>
      </c>
      <c r="D19">
        <v>2014</v>
      </c>
      <c r="E19">
        <v>18</v>
      </c>
      <c r="F19" t="s">
        <v>147</v>
      </c>
      <c r="G19" t="s">
        <v>27</v>
      </c>
      <c r="H19" t="s">
        <v>104</v>
      </c>
      <c r="I19" t="s">
        <v>147</v>
      </c>
      <c r="J19" t="s">
        <v>28</v>
      </c>
      <c r="K19" t="s">
        <v>22</v>
      </c>
      <c r="L19" t="s">
        <v>147</v>
      </c>
      <c r="M19" t="s">
        <v>23</v>
      </c>
      <c r="N19">
        <v>5</v>
      </c>
      <c r="O19" t="str">
        <f t="shared" si="0"/>
        <v>Won By 5 Wickets</v>
      </c>
      <c r="P19" t="s">
        <v>24</v>
      </c>
      <c r="Q19" t="s">
        <v>148</v>
      </c>
    </row>
    <row r="20" spans="1:17" x14ac:dyDescent="0.25">
      <c r="A20">
        <v>729315</v>
      </c>
      <c r="B20" t="s">
        <v>110</v>
      </c>
      <c r="C20" s="1">
        <v>41758</v>
      </c>
      <c r="D20">
        <v>2014</v>
      </c>
      <c r="E20">
        <v>19</v>
      </c>
      <c r="F20" t="s">
        <v>51</v>
      </c>
      <c r="G20" t="s">
        <v>18</v>
      </c>
      <c r="H20" t="s">
        <v>144</v>
      </c>
      <c r="I20" t="s">
        <v>18</v>
      </c>
      <c r="J20" t="s">
        <v>21</v>
      </c>
      <c r="K20" t="s">
        <v>134</v>
      </c>
      <c r="L20" t="s">
        <v>18</v>
      </c>
      <c r="M20" t="s">
        <v>10</v>
      </c>
      <c r="N20" t="s">
        <v>24</v>
      </c>
      <c r="O20" t="str">
        <f t="shared" si="0"/>
        <v>Won By NA SuperOver</v>
      </c>
      <c r="P20" t="s">
        <v>24</v>
      </c>
      <c r="Q20" t="s">
        <v>261</v>
      </c>
    </row>
    <row r="21" spans="1:17" x14ac:dyDescent="0.25">
      <c r="A21">
        <v>729317</v>
      </c>
      <c r="B21" t="s">
        <v>24</v>
      </c>
      <c r="C21" s="1">
        <v>41759</v>
      </c>
      <c r="D21">
        <v>2014</v>
      </c>
      <c r="E21">
        <v>20</v>
      </c>
      <c r="F21" t="s">
        <v>44</v>
      </c>
      <c r="G21" t="s">
        <v>39</v>
      </c>
      <c r="H21" t="s">
        <v>104</v>
      </c>
      <c r="I21" t="s">
        <v>44</v>
      </c>
      <c r="J21" t="s">
        <v>28</v>
      </c>
      <c r="K21" t="s">
        <v>22</v>
      </c>
      <c r="L21" t="s">
        <v>39</v>
      </c>
      <c r="M21" t="s">
        <v>34</v>
      </c>
      <c r="N21">
        <v>15</v>
      </c>
      <c r="O21" t="str">
        <f t="shared" si="0"/>
        <v>Won By 15 Runs</v>
      </c>
      <c r="P21" t="s">
        <v>24</v>
      </c>
      <c r="Q21" t="s">
        <v>225</v>
      </c>
    </row>
    <row r="22" spans="1:17" x14ac:dyDescent="0.25">
      <c r="A22">
        <v>733971</v>
      </c>
      <c r="B22" t="s">
        <v>245</v>
      </c>
      <c r="C22" s="1">
        <v>41761</v>
      </c>
      <c r="D22">
        <v>2014</v>
      </c>
      <c r="E22">
        <v>21</v>
      </c>
      <c r="F22" t="s">
        <v>46</v>
      </c>
      <c r="G22" t="s">
        <v>51</v>
      </c>
      <c r="H22" t="s">
        <v>246</v>
      </c>
      <c r="I22" t="s">
        <v>46</v>
      </c>
      <c r="J22" t="s">
        <v>21</v>
      </c>
      <c r="K22" t="s">
        <v>22</v>
      </c>
      <c r="L22" t="s">
        <v>46</v>
      </c>
      <c r="M22" t="s">
        <v>34</v>
      </c>
      <c r="N22">
        <v>34</v>
      </c>
      <c r="O22" t="str">
        <f t="shared" si="0"/>
        <v>Won By 34 Runs</v>
      </c>
      <c r="P22" t="s">
        <v>24</v>
      </c>
      <c r="Q22" t="s">
        <v>120</v>
      </c>
    </row>
    <row r="23" spans="1:17" x14ac:dyDescent="0.25">
      <c r="A23">
        <v>733973</v>
      </c>
      <c r="B23" t="s">
        <v>38</v>
      </c>
      <c r="C23" s="1">
        <v>41762</v>
      </c>
      <c r="D23">
        <v>2014</v>
      </c>
      <c r="E23">
        <v>22</v>
      </c>
      <c r="F23" t="s">
        <v>44</v>
      </c>
      <c r="G23" t="s">
        <v>147</v>
      </c>
      <c r="H23" t="s">
        <v>167</v>
      </c>
      <c r="I23" t="s">
        <v>147</v>
      </c>
      <c r="J23" t="s">
        <v>21</v>
      </c>
      <c r="K23" t="s">
        <v>22</v>
      </c>
      <c r="L23" t="s">
        <v>44</v>
      </c>
      <c r="M23" t="s">
        <v>23</v>
      </c>
      <c r="N23">
        <v>5</v>
      </c>
      <c r="O23" t="str">
        <f t="shared" si="0"/>
        <v>Won By 5 Wickets</v>
      </c>
      <c r="P23" t="s">
        <v>24</v>
      </c>
      <c r="Q23" t="s">
        <v>226</v>
      </c>
    </row>
    <row r="24" spans="1:17" x14ac:dyDescent="0.25">
      <c r="A24">
        <v>733975</v>
      </c>
      <c r="B24" t="s">
        <v>127</v>
      </c>
      <c r="C24" s="1">
        <v>41762</v>
      </c>
      <c r="D24">
        <v>2014</v>
      </c>
      <c r="E24">
        <v>23</v>
      </c>
      <c r="F24" t="s">
        <v>191</v>
      </c>
      <c r="G24" t="s">
        <v>18</v>
      </c>
      <c r="H24" t="s">
        <v>208</v>
      </c>
      <c r="I24" t="s">
        <v>18</v>
      </c>
      <c r="J24" t="s">
        <v>28</v>
      </c>
      <c r="K24" t="s">
        <v>22</v>
      </c>
      <c r="L24" t="s">
        <v>18</v>
      </c>
      <c r="M24" t="s">
        <v>23</v>
      </c>
      <c r="N24">
        <v>7</v>
      </c>
      <c r="O24" t="str">
        <f t="shared" si="0"/>
        <v>Won By 7 Wickets</v>
      </c>
      <c r="P24" t="s">
        <v>24</v>
      </c>
      <c r="Q24" t="s">
        <v>212</v>
      </c>
    </row>
    <row r="25" spans="1:17" x14ac:dyDescent="0.25">
      <c r="A25">
        <v>733977</v>
      </c>
      <c r="B25" t="s">
        <v>204</v>
      </c>
      <c r="C25" s="1">
        <v>41763</v>
      </c>
      <c r="D25">
        <v>2014</v>
      </c>
      <c r="E25">
        <v>24</v>
      </c>
      <c r="F25" t="s">
        <v>27</v>
      </c>
      <c r="G25" t="s">
        <v>39</v>
      </c>
      <c r="H25" t="s">
        <v>205</v>
      </c>
      <c r="I25" t="s">
        <v>27</v>
      </c>
      <c r="J25" t="s">
        <v>28</v>
      </c>
      <c r="K25" t="s">
        <v>22</v>
      </c>
      <c r="L25" t="s">
        <v>27</v>
      </c>
      <c r="M25" t="s">
        <v>23</v>
      </c>
      <c r="N25">
        <v>4</v>
      </c>
      <c r="O25" t="str">
        <f t="shared" si="0"/>
        <v>Won By 4 Wickets</v>
      </c>
      <c r="P25" t="s">
        <v>24</v>
      </c>
      <c r="Q25" t="s">
        <v>130</v>
      </c>
    </row>
    <row r="26" spans="1:17" x14ac:dyDescent="0.25">
      <c r="A26">
        <v>733979</v>
      </c>
      <c r="B26" t="s">
        <v>16</v>
      </c>
      <c r="C26" s="1">
        <v>41764</v>
      </c>
      <c r="D26">
        <v>2014</v>
      </c>
      <c r="E26">
        <v>25</v>
      </c>
      <c r="F26" t="s">
        <v>18</v>
      </c>
      <c r="G26" t="s">
        <v>51</v>
      </c>
      <c r="H26" t="s">
        <v>255</v>
      </c>
      <c r="I26" t="s">
        <v>51</v>
      </c>
      <c r="J26" t="s">
        <v>28</v>
      </c>
      <c r="K26" t="s">
        <v>22</v>
      </c>
      <c r="L26" t="s">
        <v>18</v>
      </c>
      <c r="M26" t="s">
        <v>34</v>
      </c>
      <c r="N26">
        <v>10</v>
      </c>
      <c r="O26" t="str">
        <f t="shared" si="0"/>
        <v>Won By 10 Runs</v>
      </c>
      <c r="P26" t="s">
        <v>24</v>
      </c>
      <c r="Q26" t="s">
        <v>268</v>
      </c>
    </row>
    <row r="27" spans="1:17" x14ac:dyDescent="0.25">
      <c r="A27">
        <v>733981</v>
      </c>
      <c r="B27" t="s">
        <v>127</v>
      </c>
      <c r="C27" s="1">
        <v>41764</v>
      </c>
      <c r="D27">
        <v>2014</v>
      </c>
      <c r="E27">
        <v>26</v>
      </c>
      <c r="F27" t="s">
        <v>191</v>
      </c>
      <c r="G27" t="s">
        <v>46</v>
      </c>
      <c r="H27" t="s">
        <v>208</v>
      </c>
      <c r="I27" t="s">
        <v>46</v>
      </c>
      <c r="J27" t="s">
        <v>28</v>
      </c>
      <c r="K27" t="s">
        <v>22</v>
      </c>
      <c r="L27" t="s">
        <v>46</v>
      </c>
      <c r="M27" t="s">
        <v>23</v>
      </c>
      <c r="N27">
        <v>8</v>
      </c>
      <c r="O27" t="str">
        <f t="shared" si="0"/>
        <v>Won By 8 Wickets</v>
      </c>
      <c r="P27" t="s">
        <v>24</v>
      </c>
      <c r="Q27" t="s">
        <v>215</v>
      </c>
    </row>
    <row r="28" spans="1:17" x14ac:dyDescent="0.25">
      <c r="A28">
        <v>733983</v>
      </c>
      <c r="B28" t="s">
        <v>38</v>
      </c>
      <c r="C28" s="1">
        <v>41765</v>
      </c>
      <c r="D28">
        <v>2014</v>
      </c>
      <c r="E28">
        <v>27</v>
      </c>
      <c r="F28" t="s">
        <v>44</v>
      </c>
      <c r="G28" t="s">
        <v>27</v>
      </c>
      <c r="H28" t="s">
        <v>167</v>
      </c>
      <c r="I28" t="s">
        <v>27</v>
      </c>
      <c r="J28" t="s">
        <v>28</v>
      </c>
      <c r="K28" t="s">
        <v>22</v>
      </c>
      <c r="L28" t="s">
        <v>44</v>
      </c>
      <c r="M28" t="s">
        <v>34</v>
      </c>
      <c r="N28">
        <v>19</v>
      </c>
      <c r="O28" t="str">
        <f t="shared" si="0"/>
        <v>Won By 19 Runs</v>
      </c>
      <c r="P28" t="s">
        <v>24</v>
      </c>
      <c r="Q28" t="s">
        <v>156</v>
      </c>
    </row>
    <row r="29" spans="1:17" x14ac:dyDescent="0.25">
      <c r="A29">
        <v>733985</v>
      </c>
      <c r="B29" t="s">
        <v>127</v>
      </c>
      <c r="C29" s="1">
        <v>41766</v>
      </c>
      <c r="D29">
        <v>2014</v>
      </c>
      <c r="E29">
        <v>28</v>
      </c>
      <c r="F29" t="s">
        <v>191</v>
      </c>
      <c r="G29" t="s">
        <v>51</v>
      </c>
      <c r="H29" t="s">
        <v>208</v>
      </c>
      <c r="I29" t="s">
        <v>191</v>
      </c>
      <c r="J29" t="s">
        <v>21</v>
      </c>
      <c r="K29" t="s">
        <v>22</v>
      </c>
      <c r="L29" t="s">
        <v>51</v>
      </c>
      <c r="M29" t="s">
        <v>23</v>
      </c>
      <c r="N29">
        <v>8</v>
      </c>
      <c r="O29" t="str">
        <f t="shared" si="0"/>
        <v>Won By 8 Wickets</v>
      </c>
      <c r="P29" t="s">
        <v>24</v>
      </c>
      <c r="Q29" t="s">
        <v>219</v>
      </c>
    </row>
    <row r="30" spans="1:17" x14ac:dyDescent="0.25">
      <c r="A30">
        <v>733987</v>
      </c>
      <c r="B30" t="s">
        <v>265</v>
      </c>
      <c r="C30" s="1">
        <v>41766</v>
      </c>
      <c r="D30">
        <v>2014</v>
      </c>
      <c r="E30">
        <v>29</v>
      </c>
      <c r="F30" t="s">
        <v>147</v>
      </c>
      <c r="G30" t="s">
        <v>46</v>
      </c>
      <c r="H30" t="s">
        <v>266</v>
      </c>
      <c r="I30" t="s">
        <v>46</v>
      </c>
      <c r="J30" t="s">
        <v>28</v>
      </c>
      <c r="K30" t="s">
        <v>22</v>
      </c>
      <c r="L30" t="s">
        <v>147</v>
      </c>
      <c r="M30" t="s">
        <v>34</v>
      </c>
      <c r="N30">
        <v>44</v>
      </c>
      <c r="O30" t="str">
        <f t="shared" si="0"/>
        <v>Won By 44 Runs</v>
      </c>
      <c r="P30" t="s">
        <v>24</v>
      </c>
      <c r="Q30" t="s">
        <v>116</v>
      </c>
    </row>
    <row r="31" spans="1:17" x14ac:dyDescent="0.25">
      <c r="A31">
        <v>733989</v>
      </c>
      <c r="B31" t="s">
        <v>16</v>
      </c>
      <c r="C31" s="1">
        <v>41767</v>
      </c>
      <c r="D31">
        <v>2014</v>
      </c>
      <c r="E31">
        <v>30</v>
      </c>
      <c r="F31" t="s">
        <v>18</v>
      </c>
      <c r="G31" t="s">
        <v>39</v>
      </c>
      <c r="H31" t="s">
        <v>255</v>
      </c>
      <c r="I31" t="s">
        <v>18</v>
      </c>
      <c r="J31" t="s">
        <v>28</v>
      </c>
      <c r="K31" t="s">
        <v>22</v>
      </c>
      <c r="L31" t="s">
        <v>39</v>
      </c>
      <c r="M31" t="s">
        <v>34</v>
      </c>
      <c r="N31">
        <v>32</v>
      </c>
      <c r="O31" t="str">
        <f t="shared" si="0"/>
        <v>Won By 32 Runs</v>
      </c>
      <c r="P31" t="s">
        <v>24</v>
      </c>
      <c r="Q31" t="s">
        <v>225</v>
      </c>
    </row>
    <row r="32" spans="1:17" x14ac:dyDescent="0.25">
      <c r="A32">
        <v>733991</v>
      </c>
      <c r="B32" t="s">
        <v>204</v>
      </c>
      <c r="C32" s="1">
        <v>41768</v>
      </c>
      <c r="D32">
        <v>2014</v>
      </c>
      <c r="E32">
        <v>31</v>
      </c>
      <c r="F32" t="s">
        <v>27</v>
      </c>
      <c r="G32" t="s">
        <v>147</v>
      </c>
      <c r="H32" t="s">
        <v>205</v>
      </c>
      <c r="I32" t="s">
        <v>27</v>
      </c>
      <c r="J32" t="s">
        <v>28</v>
      </c>
      <c r="K32" t="s">
        <v>22</v>
      </c>
      <c r="L32" t="s">
        <v>147</v>
      </c>
      <c r="M32" t="s">
        <v>34</v>
      </c>
      <c r="N32">
        <v>32</v>
      </c>
      <c r="O32" t="str">
        <f t="shared" si="0"/>
        <v>Won By 32 Runs</v>
      </c>
      <c r="P32" t="s">
        <v>24</v>
      </c>
      <c r="Q32" t="s">
        <v>148</v>
      </c>
    </row>
    <row r="33" spans="1:17" x14ac:dyDescent="0.25">
      <c r="A33">
        <v>733993</v>
      </c>
      <c r="B33" t="s">
        <v>127</v>
      </c>
      <c r="C33" s="1">
        <v>41769</v>
      </c>
      <c r="D33">
        <v>2014</v>
      </c>
      <c r="E33">
        <v>32</v>
      </c>
      <c r="F33" t="s">
        <v>191</v>
      </c>
      <c r="G33" t="s">
        <v>39</v>
      </c>
      <c r="H33" t="s">
        <v>208</v>
      </c>
      <c r="I33" t="s">
        <v>39</v>
      </c>
      <c r="J33" t="s">
        <v>28</v>
      </c>
      <c r="K33" t="s">
        <v>22</v>
      </c>
      <c r="L33" t="s">
        <v>39</v>
      </c>
      <c r="M33" t="s">
        <v>23</v>
      </c>
      <c r="N33">
        <v>8</v>
      </c>
      <c r="O33" t="str">
        <f t="shared" si="0"/>
        <v>Won By 8 Wickets</v>
      </c>
      <c r="P33" t="s">
        <v>196</v>
      </c>
      <c r="Q33" t="s">
        <v>267</v>
      </c>
    </row>
    <row r="34" spans="1:17" x14ac:dyDescent="0.25">
      <c r="A34">
        <v>733995</v>
      </c>
      <c r="B34" t="s">
        <v>38</v>
      </c>
      <c r="C34" s="1">
        <v>41769</v>
      </c>
      <c r="D34">
        <v>2014</v>
      </c>
      <c r="E34">
        <v>33</v>
      </c>
      <c r="F34" t="s">
        <v>44</v>
      </c>
      <c r="G34" t="s">
        <v>46</v>
      </c>
      <c r="H34" t="s">
        <v>167</v>
      </c>
      <c r="I34" t="s">
        <v>46</v>
      </c>
      <c r="J34" t="s">
        <v>28</v>
      </c>
      <c r="K34" t="s">
        <v>22</v>
      </c>
      <c r="L34" t="s">
        <v>46</v>
      </c>
      <c r="M34" t="s">
        <v>23</v>
      </c>
      <c r="N34">
        <v>4</v>
      </c>
      <c r="O34" t="str">
        <f t="shared" ref="O34:O61" si="1">CONCATENATE("Won By"," ",N34," ",M34)</f>
        <v>Won By 4 Wickets</v>
      </c>
      <c r="P34" t="s">
        <v>24</v>
      </c>
      <c r="Q34" t="s">
        <v>215</v>
      </c>
    </row>
    <row r="35" spans="1:17" x14ac:dyDescent="0.25">
      <c r="A35">
        <v>733997</v>
      </c>
      <c r="B35" t="s">
        <v>265</v>
      </c>
      <c r="C35" s="1">
        <v>41770</v>
      </c>
      <c r="D35">
        <v>2014</v>
      </c>
      <c r="E35">
        <v>34</v>
      </c>
      <c r="F35" t="s">
        <v>147</v>
      </c>
      <c r="G35" t="s">
        <v>51</v>
      </c>
      <c r="H35" t="s">
        <v>266</v>
      </c>
      <c r="I35" t="s">
        <v>51</v>
      </c>
      <c r="J35" t="s">
        <v>28</v>
      </c>
      <c r="K35" t="s">
        <v>22</v>
      </c>
      <c r="L35" t="s">
        <v>51</v>
      </c>
      <c r="M35" t="s">
        <v>23</v>
      </c>
      <c r="N35">
        <v>9</v>
      </c>
      <c r="O35" t="str">
        <f t="shared" si="1"/>
        <v>Won By 9 Wickets</v>
      </c>
      <c r="P35" t="s">
        <v>24</v>
      </c>
      <c r="Q35" t="s">
        <v>219</v>
      </c>
    </row>
    <row r="36" spans="1:17" x14ac:dyDescent="0.25">
      <c r="A36">
        <v>733999</v>
      </c>
      <c r="B36" t="s">
        <v>204</v>
      </c>
      <c r="C36" s="1">
        <v>41770</v>
      </c>
      <c r="D36">
        <v>2014</v>
      </c>
      <c r="E36">
        <v>35</v>
      </c>
      <c r="F36" t="s">
        <v>27</v>
      </c>
      <c r="G36" t="s">
        <v>18</v>
      </c>
      <c r="H36" t="s">
        <v>205</v>
      </c>
      <c r="I36" t="s">
        <v>27</v>
      </c>
      <c r="J36" t="s">
        <v>21</v>
      </c>
      <c r="K36" t="s">
        <v>22</v>
      </c>
      <c r="L36" t="s">
        <v>18</v>
      </c>
      <c r="M36" t="s">
        <v>23</v>
      </c>
      <c r="N36">
        <v>5</v>
      </c>
      <c r="O36" t="str">
        <f t="shared" si="1"/>
        <v>Won By 5 Wickets</v>
      </c>
      <c r="P36" t="s">
        <v>24</v>
      </c>
      <c r="Q36" t="s">
        <v>261</v>
      </c>
    </row>
    <row r="37" spans="1:17" x14ac:dyDescent="0.25">
      <c r="A37">
        <v>734001</v>
      </c>
      <c r="B37" t="s">
        <v>158</v>
      </c>
      <c r="C37" s="1">
        <v>41771</v>
      </c>
      <c r="D37">
        <v>2014</v>
      </c>
      <c r="E37">
        <v>36</v>
      </c>
      <c r="F37" t="s">
        <v>39</v>
      </c>
      <c r="G37" t="s">
        <v>44</v>
      </c>
      <c r="H37" t="s">
        <v>203</v>
      </c>
      <c r="I37" t="s">
        <v>39</v>
      </c>
      <c r="J37" t="s">
        <v>21</v>
      </c>
      <c r="K37" t="s">
        <v>22</v>
      </c>
      <c r="L37" t="s">
        <v>44</v>
      </c>
      <c r="M37" t="s">
        <v>23</v>
      </c>
      <c r="N37">
        <v>7</v>
      </c>
      <c r="O37" t="str">
        <f t="shared" si="1"/>
        <v>Won By 7 Wickets</v>
      </c>
      <c r="P37" t="s">
        <v>24</v>
      </c>
      <c r="Q37" t="s">
        <v>157</v>
      </c>
    </row>
    <row r="38" spans="1:17" x14ac:dyDescent="0.25">
      <c r="A38">
        <v>734003</v>
      </c>
      <c r="B38" t="s">
        <v>245</v>
      </c>
      <c r="C38" s="1">
        <v>41772</v>
      </c>
      <c r="D38">
        <v>2014</v>
      </c>
      <c r="E38">
        <v>37</v>
      </c>
      <c r="F38" t="s">
        <v>46</v>
      </c>
      <c r="G38" t="s">
        <v>18</v>
      </c>
      <c r="H38" t="s">
        <v>246</v>
      </c>
      <c r="I38" t="s">
        <v>18</v>
      </c>
      <c r="J38" t="s">
        <v>21</v>
      </c>
      <c r="K38" t="s">
        <v>22</v>
      </c>
      <c r="L38" t="s">
        <v>46</v>
      </c>
      <c r="M38" t="s">
        <v>23</v>
      </c>
      <c r="N38">
        <v>5</v>
      </c>
      <c r="O38" t="str">
        <f t="shared" si="1"/>
        <v>Won By 5 Wickets</v>
      </c>
      <c r="P38" t="s">
        <v>24</v>
      </c>
      <c r="Q38" t="s">
        <v>120</v>
      </c>
    </row>
    <row r="39" spans="1:17" x14ac:dyDescent="0.25">
      <c r="A39">
        <v>734005</v>
      </c>
      <c r="B39" t="s">
        <v>204</v>
      </c>
      <c r="C39" s="1">
        <v>41772</v>
      </c>
      <c r="D39">
        <v>2014</v>
      </c>
      <c r="E39">
        <v>38</v>
      </c>
      <c r="F39" t="s">
        <v>27</v>
      </c>
      <c r="G39" t="s">
        <v>191</v>
      </c>
      <c r="H39" t="s">
        <v>205</v>
      </c>
      <c r="I39" t="s">
        <v>191</v>
      </c>
      <c r="J39" t="s">
        <v>28</v>
      </c>
      <c r="K39" t="s">
        <v>22</v>
      </c>
      <c r="L39" t="s">
        <v>27</v>
      </c>
      <c r="M39" t="s">
        <v>34</v>
      </c>
      <c r="N39">
        <v>16</v>
      </c>
      <c r="O39" t="str">
        <f t="shared" si="1"/>
        <v>Won By 16 Runs</v>
      </c>
      <c r="P39" t="s">
        <v>24</v>
      </c>
      <c r="Q39" t="s">
        <v>228</v>
      </c>
    </row>
    <row r="40" spans="1:17" x14ac:dyDescent="0.25">
      <c r="A40">
        <v>734007</v>
      </c>
      <c r="B40" t="s">
        <v>158</v>
      </c>
      <c r="C40" s="1">
        <v>41773</v>
      </c>
      <c r="D40">
        <v>2014</v>
      </c>
      <c r="E40">
        <v>39</v>
      </c>
      <c r="F40" t="s">
        <v>39</v>
      </c>
      <c r="G40" t="s">
        <v>147</v>
      </c>
      <c r="H40" t="s">
        <v>203</v>
      </c>
      <c r="I40" t="s">
        <v>147</v>
      </c>
      <c r="J40" t="s">
        <v>28</v>
      </c>
      <c r="K40" t="s">
        <v>22</v>
      </c>
      <c r="L40" t="s">
        <v>147</v>
      </c>
      <c r="M40" t="s">
        <v>23</v>
      </c>
      <c r="N40">
        <v>6</v>
      </c>
      <c r="O40" t="str">
        <f t="shared" si="1"/>
        <v>Won By 6 Wickets</v>
      </c>
      <c r="P40" t="s">
        <v>24</v>
      </c>
      <c r="Q40" t="s">
        <v>57</v>
      </c>
    </row>
    <row r="41" spans="1:17" x14ac:dyDescent="0.25">
      <c r="A41">
        <v>734009</v>
      </c>
      <c r="B41" t="s">
        <v>265</v>
      </c>
      <c r="C41" s="1">
        <v>41773</v>
      </c>
      <c r="D41">
        <v>2014</v>
      </c>
      <c r="E41">
        <v>40</v>
      </c>
      <c r="F41" t="s">
        <v>51</v>
      </c>
      <c r="G41" t="s">
        <v>44</v>
      </c>
      <c r="H41" t="s">
        <v>266</v>
      </c>
      <c r="I41" t="s">
        <v>51</v>
      </c>
      <c r="J41" t="s">
        <v>28</v>
      </c>
      <c r="K41" t="s">
        <v>22</v>
      </c>
      <c r="L41" t="s">
        <v>51</v>
      </c>
      <c r="M41" t="s">
        <v>23</v>
      </c>
      <c r="N41">
        <v>6</v>
      </c>
      <c r="O41" t="str">
        <f t="shared" si="1"/>
        <v>Won By 6 Wickets</v>
      </c>
      <c r="P41" t="s">
        <v>24</v>
      </c>
      <c r="Q41" t="s">
        <v>221</v>
      </c>
    </row>
    <row r="42" spans="1:17" x14ac:dyDescent="0.25">
      <c r="A42">
        <v>734011</v>
      </c>
      <c r="B42" t="s">
        <v>16</v>
      </c>
      <c r="C42" s="1">
        <v>41774</v>
      </c>
      <c r="D42">
        <v>2014</v>
      </c>
      <c r="E42">
        <v>41</v>
      </c>
      <c r="F42" t="s">
        <v>18</v>
      </c>
      <c r="G42" t="s">
        <v>191</v>
      </c>
      <c r="H42" t="s">
        <v>255</v>
      </c>
      <c r="I42" t="s">
        <v>191</v>
      </c>
      <c r="J42" t="s">
        <v>28</v>
      </c>
      <c r="K42" t="s">
        <v>22</v>
      </c>
      <c r="L42" t="s">
        <v>18</v>
      </c>
      <c r="M42" t="s">
        <v>34</v>
      </c>
      <c r="N42">
        <v>62</v>
      </c>
      <c r="O42" t="str">
        <f t="shared" si="1"/>
        <v>Won By 62 Runs</v>
      </c>
      <c r="P42" t="s">
        <v>24</v>
      </c>
      <c r="Q42" t="s">
        <v>240</v>
      </c>
    </row>
    <row r="43" spans="1:17" x14ac:dyDescent="0.25">
      <c r="A43">
        <v>734013</v>
      </c>
      <c r="B43" t="s">
        <v>245</v>
      </c>
      <c r="C43" s="1">
        <v>41777</v>
      </c>
      <c r="D43">
        <v>2014</v>
      </c>
      <c r="E43">
        <v>42</v>
      </c>
      <c r="F43" t="s">
        <v>46</v>
      </c>
      <c r="G43" t="s">
        <v>27</v>
      </c>
      <c r="H43" t="s">
        <v>246</v>
      </c>
      <c r="I43" t="s">
        <v>46</v>
      </c>
      <c r="J43" t="s">
        <v>21</v>
      </c>
      <c r="K43" t="s">
        <v>22</v>
      </c>
      <c r="L43" t="s">
        <v>27</v>
      </c>
      <c r="M43" t="s">
        <v>23</v>
      </c>
      <c r="N43">
        <v>5</v>
      </c>
      <c r="O43" t="str">
        <f t="shared" si="1"/>
        <v>Won By 5 Wickets</v>
      </c>
      <c r="P43" t="s">
        <v>24</v>
      </c>
      <c r="Q43" t="s">
        <v>130</v>
      </c>
    </row>
    <row r="44" spans="1:17" x14ac:dyDescent="0.25">
      <c r="A44">
        <v>734015</v>
      </c>
      <c r="B44" t="s">
        <v>158</v>
      </c>
      <c r="C44" s="1">
        <v>41777</v>
      </c>
      <c r="D44">
        <v>2014</v>
      </c>
      <c r="E44">
        <v>43</v>
      </c>
      <c r="F44" t="s">
        <v>39</v>
      </c>
      <c r="G44" t="s">
        <v>51</v>
      </c>
      <c r="H44" t="s">
        <v>203</v>
      </c>
      <c r="I44" t="s">
        <v>39</v>
      </c>
      <c r="J44" t="s">
        <v>21</v>
      </c>
      <c r="K44" t="s">
        <v>22</v>
      </c>
      <c r="L44" t="s">
        <v>51</v>
      </c>
      <c r="M44" t="s">
        <v>23</v>
      </c>
      <c r="N44">
        <v>7</v>
      </c>
      <c r="O44" t="str">
        <f t="shared" si="1"/>
        <v>Won By 7 Wickets</v>
      </c>
      <c r="P44" t="s">
        <v>24</v>
      </c>
      <c r="Q44" t="s">
        <v>98</v>
      </c>
    </row>
    <row r="45" spans="1:17" x14ac:dyDescent="0.25">
      <c r="A45">
        <v>734017</v>
      </c>
      <c r="B45" t="s">
        <v>16</v>
      </c>
      <c r="C45" s="1">
        <v>41778</v>
      </c>
      <c r="D45">
        <v>2014</v>
      </c>
      <c r="E45">
        <v>44</v>
      </c>
      <c r="F45" t="s">
        <v>18</v>
      </c>
      <c r="G45" t="s">
        <v>44</v>
      </c>
      <c r="H45" t="s">
        <v>255</v>
      </c>
      <c r="I45" t="s">
        <v>44</v>
      </c>
      <c r="J45" t="s">
        <v>21</v>
      </c>
      <c r="K45" t="s">
        <v>22</v>
      </c>
      <c r="L45" t="s">
        <v>44</v>
      </c>
      <c r="M45" t="s">
        <v>34</v>
      </c>
      <c r="N45">
        <v>25</v>
      </c>
      <c r="O45" t="str">
        <f t="shared" si="1"/>
        <v>Won By 25 Runs</v>
      </c>
      <c r="P45" t="s">
        <v>24</v>
      </c>
      <c r="Q45" t="s">
        <v>264</v>
      </c>
    </row>
    <row r="46" spans="1:17" x14ac:dyDescent="0.25">
      <c r="A46">
        <v>734019</v>
      </c>
      <c r="B46" t="s">
        <v>127</v>
      </c>
      <c r="C46" s="1">
        <v>41778</v>
      </c>
      <c r="D46">
        <v>2014</v>
      </c>
      <c r="E46">
        <v>45</v>
      </c>
      <c r="F46" t="s">
        <v>191</v>
      </c>
      <c r="G46" t="s">
        <v>147</v>
      </c>
      <c r="H46" t="s">
        <v>208</v>
      </c>
      <c r="I46" t="s">
        <v>147</v>
      </c>
      <c r="J46" t="s">
        <v>28</v>
      </c>
      <c r="K46" t="s">
        <v>22</v>
      </c>
      <c r="L46" t="s">
        <v>147</v>
      </c>
      <c r="M46" t="s">
        <v>23</v>
      </c>
      <c r="N46">
        <v>4</v>
      </c>
      <c r="O46" t="str">
        <f t="shared" si="1"/>
        <v>Won By 4 Wickets</v>
      </c>
      <c r="P46" t="s">
        <v>24</v>
      </c>
      <c r="Q46" t="s">
        <v>115</v>
      </c>
    </row>
    <row r="47" spans="1:17" x14ac:dyDescent="0.25">
      <c r="A47">
        <v>734021</v>
      </c>
      <c r="B47" t="s">
        <v>158</v>
      </c>
      <c r="C47" s="1">
        <v>41779</v>
      </c>
      <c r="D47">
        <v>2014</v>
      </c>
      <c r="E47">
        <v>46</v>
      </c>
      <c r="F47" t="s">
        <v>39</v>
      </c>
      <c r="G47" t="s">
        <v>27</v>
      </c>
      <c r="H47" t="s">
        <v>203</v>
      </c>
      <c r="I47" t="s">
        <v>27</v>
      </c>
      <c r="J47" t="s">
        <v>21</v>
      </c>
      <c r="K47" t="s">
        <v>22</v>
      </c>
      <c r="L47" t="s">
        <v>39</v>
      </c>
      <c r="M47" t="s">
        <v>23</v>
      </c>
      <c r="N47">
        <v>7</v>
      </c>
      <c r="O47" t="str">
        <f t="shared" si="1"/>
        <v>Won By 7 Wickets</v>
      </c>
      <c r="P47" t="s">
        <v>24</v>
      </c>
      <c r="Q47" t="s">
        <v>70</v>
      </c>
    </row>
    <row r="48" spans="1:17" x14ac:dyDescent="0.25">
      <c r="A48">
        <v>734023</v>
      </c>
      <c r="B48" t="s">
        <v>30</v>
      </c>
      <c r="C48" s="1">
        <v>41779</v>
      </c>
      <c r="D48">
        <v>2014</v>
      </c>
      <c r="E48">
        <v>47</v>
      </c>
      <c r="F48" t="s">
        <v>51</v>
      </c>
      <c r="G48" t="s">
        <v>46</v>
      </c>
      <c r="H48" t="s">
        <v>174</v>
      </c>
      <c r="I48" t="s">
        <v>51</v>
      </c>
      <c r="J48" t="s">
        <v>28</v>
      </c>
      <c r="K48" t="s">
        <v>22</v>
      </c>
      <c r="L48" t="s">
        <v>51</v>
      </c>
      <c r="M48" t="s">
        <v>23</v>
      </c>
      <c r="N48">
        <v>8</v>
      </c>
      <c r="O48" t="str">
        <f t="shared" si="1"/>
        <v>Won By 8 Wickets</v>
      </c>
      <c r="P48" t="s">
        <v>24</v>
      </c>
      <c r="Q48" t="s">
        <v>221</v>
      </c>
    </row>
    <row r="49" spans="1:17" x14ac:dyDescent="0.25">
      <c r="A49">
        <v>734025</v>
      </c>
      <c r="B49" t="s">
        <v>165</v>
      </c>
      <c r="C49" s="1">
        <v>41780</v>
      </c>
      <c r="D49">
        <v>2014</v>
      </c>
      <c r="E49">
        <v>48</v>
      </c>
      <c r="F49" t="s">
        <v>147</v>
      </c>
      <c r="G49" t="s">
        <v>44</v>
      </c>
      <c r="H49" t="s">
        <v>248</v>
      </c>
      <c r="I49" t="s">
        <v>44</v>
      </c>
      <c r="J49" t="s">
        <v>28</v>
      </c>
      <c r="K49" t="s">
        <v>22</v>
      </c>
      <c r="L49" t="s">
        <v>44</v>
      </c>
      <c r="M49" t="s">
        <v>23</v>
      </c>
      <c r="N49">
        <v>7</v>
      </c>
      <c r="O49" t="str">
        <f t="shared" si="1"/>
        <v>Won By 7 Wickets</v>
      </c>
      <c r="P49" t="s">
        <v>24</v>
      </c>
      <c r="Q49" t="s">
        <v>216</v>
      </c>
    </row>
    <row r="50" spans="1:17" x14ac:dyDescent="0.25">
      <c r="A50">
        <v>734027</v>
      </c>
      <c r="B50" t="s">
        <v>30</v>
      </c>
      <c r="C50" s="1">
        <v>41781</v>
      </c>
      <c r="D50">
        <v>2014</v>
      </c>
      <c r="E50">
        <v>49</v>
      </c>
      <c r="F50" t="s">
        <v>51</v>
      </c>
      <c r="G50" t="s">
        <v>27</v>
      </c>
      <c r="H50" t="s">
        <v>174</v>
      </c>
      <c r="I50" t="s">
        <v>27</v>
      </c>
      <c r="J50" t="s">
        <v>28</v>
      </c>
      <c r="K50" t="s">
        <v>22</v>
      </c>
      <c r="L50" t="s">
        <v>51</v>
      </c>
      <c r="M50" t="s">
        <v>34</v>
      </c>
      <c r="N50">
        <v>30</v>
      </c>
      <c r="O50" t="str">
        <f t="shared" si="1"/>
        <v>Won By 30 Runs</v>
      </c>
      <c r="P50" t="s">
        <v>24</v>
      </c>
      <c r="Q50" t="s">
        <v>221</v>
      </c>
    </row>
    <row r="51" spans="1:17" x14ac:dyDescent="0.25">
      <c r="A51">
        <v>734029</v>
      </c>
      <c r="B51" t="s">
        <v>245</v>
      </c>
      <c r="C51" s="1">
        <v>41781</v>
      </c>
      <c r="D51">
        <v>2014</v>
      </c>
      <c r="E51">
        <v>50</v>
      </c>
      <c r="F51" t="s">
        <v>46</v>
      </c>
      <c r="G51" t="s">
        <v>39</v>
      </c>
      <c r="H51" t="s">
        <v>246</v>
      </c>
      <c r="I51" t="s">
        <v>39</v>
      </c>
      <c r="J51" t="s">
        <v>28</v>
      </c>
      <c r="K51" t="s">
        <v>22</v>
      </c>
      <c r="L51" t="s">
        <v>39</v>
      </c>
      <c r="M51" t="s">
        <v>23</v>
      </c>
      <c r="N51">
        <v>6</v>
      </c>
      <c r="O51" t="str">
        <f t="shared" si="1"/>
        <v>Won By 6 Wickets</v>
      </c>
      <c r="P51" t="s">
        <v>24</v>
      </c>
      <c r="Q51" t="s">
        <v>70</v>
      </c>
    </row>
    <row r="52" spans="1:17" x14ac:dyDescent="0.25">
      <c r="A52">
        <v>734031</v>
      </c>
      <c r="B52" t="s">
        <v>38</v>
      </c>
      <c r="C52" s="1">
        <v>41782</v>
      </c>
      <c r="D52">
        <v>2014</v>
      </c>
      <c r="E52">
        <v>51</v>
      </c>
      <c r="F52" t="s">
        <v>44</v>
      </c>
      <c r="G52" t="s">
        <v>191</v>
      </c>
      <c r="H52" t="s">
        <v>167</v>
      </c>
      <c r="I52" t="s">
        <v>191</v>
      </c>
      <c r="J52" t="s">
        <v>28</v>
      </c>
      <c r="K52" t="s">
        <v>22</v>
      </c>
      <c r="L52" t="s">
        <v>44</v>
      </c>
      <c r="M52" t="s">
        <v>34</v>
      </c>
      <c r="N52">
        <v>15</v>
      </c>
      <c r="O52" t="str">
        <f t="shared" si="1"/>
        <v>Won By 15 Runs</v>
      </c>
      <c r="P52" t="s">
        <v>24</v>
      </c>
      <c r="Q52" t="s">
        <v>264</v>
      </c>
    </row>
    <row r="53" spans="1:17" x14ac:dyDescent="0.25">
      <c r="A53">
        <v>734033</v>
      </c>
      <c r="B53" t="s">
        <v>165</v>
      </c>
      <c r="C53" s="1">
        <v>41782</v>
      </c>
      <c r="D53">
        <v>2014</v>
      </c>
      <c r="E53">
        <v>52</v>
      </c>
      <c r="F53" t="s">
        <v>147</v>
      </c>
      <c r="G53" t="s">
        <v>18</v>
      </c>
      <c r="H53" t="s">
        <v>248</v>
      </c>
      <c r="I53" t="s">
        <v>18</v>
      </c>
      <c r="J53" t="s">
        <v>28</v>
      </c>
      <c r="K53" t="s">
        <v>22</v>
      </c>
      <c r="L53" t="s">
        <v>147</v>
      </c>
      <c r="M53" t="s">
        <v>34</v>
      </c>
      <c r="N53">
        <v>16</v>
      </c>
      <c r="O53" t="str">
        <f t="shared" si="1"/>
        <v>Won By 16 Runs</v>
      </c>
      <c r="P53" t="s">
        <v>24</v>
      </c>
      <c r="Q53" t="s">
        <v>257</v>
      </c>
    </row>
    <row r="54" spans="1:17" x14ac:dyDescent="0.25">
      <c r="A54">
        <v>734035</v>
      </c>
      <c r="B54" t="s">
        <v>204</v>
      </c>
      <c r="C54" s="1">
        <v>41783</v>
      </c>
      <c r="D54">
        <v>2014</v>
      </c>
      <c r="E54">
        <v>53</v>
      </c>
      <c r="F54" t="s">
        <v>27</v>
      </c>
      <c r="G54" t="s">
        <v>46</v>
      </c>
      <c r="H54" t="s">
        <v>205</v>
      </c>
      <c r="I54" t="s">
        <v>46</v>
      </c>
      <c r="J54" t="s">
        <v>28</v>
      </c>
      <c r="K54" t="s">
        <v>22</v>
      </c>
      <c r="L54" t="s">
        <v>46</v>
      </c>
      <c r="M54" t="s">
        <v>23</v>
      </c>
      <c r="N54">
        <v>8</v>
      </c>
      <c r="O54" t="str">
        <f t="shared" si="1"/>
        <v>Won By 8 Wickets</v>
      </c>
      <c r="P54" t="s">
        <v>24</v>
      </c>
      <c r="Q54" t="s">
        <v>172</v>
      </c>
    </row>
    <row r="55" spans="1:17" x14ac:dyDescent="0.25">
      <c r="A55">
        <v>734037</v>
      </c>
      <c r="B55" t="s">
        <v>30</v>
      </c>
      <c r="C55" s="1">
        <v>41783</v>
      </c>
      <c r="D55">
        <v>2014</v>
      </c>
      <c r="E55">
        <v>54</v>
      </c>
      <c r="F55" t="s">
        <v>51</v>
      </c>
      <c r="G55" t="s">
        <v>39</v>
      </c>
      <c r="H55" t="s">
        <v>174</v>
      </c>
      <c r="I55" t="s">
        <v>51</v>
      </c>
      <c r="J55" t="s">
        <v>28</v>
      </c>
      <c r="K55" t="s">
        <v>22</v>
      </c>
      <c r="L55" t="s">
        <v>51</v>
      </c>
      <c r="M55" t="s">
        <v>23</v>
      </c>
      <c r="N55">
        <v>4</v>
      </c>
      <c r="O55" t="str">
        <f t="shared" si="1"/>
        <v>Won By 4 Wickets</v>
      </c>
      <c r="P55" t="s">
        <v>24</v>
      </c>
      <c r="Q55" t="s">
        <v>234</v>
      </c>
    </row>
    <row r="56" spans="1:17" x14ac:dyDescent="0.25">
      <c r="A56">
        <v>734039</v>
      </c>
      <c r="B56" t="s">
        <v>165</v>
      </c>
      <c r="C56" s="1">
        <v>41784</v>
      </c>
      <c r="D56">
        <v>2014</v>
      </c>
      <c r="E56">
        <v>55</v>
      </c>
      <c r="F56" t="s">
        <v>147</v>
      </c>
      <c r="G56" t="s">
        <v>191</v>
      </c>
      <c r="H56" t="s">
        <v>248</v>
      </c>
      <c r="I56" t="s">
        <v>147</v>
      </c>
      <c r="J56" t="s">
        <v>28</v>
      </c>
      <c r="K56" t="s">
        <v>22</v>
      </c>
      <c r="L56" t="s">
        <v>147</v>
      </c>
      <c r="M56" t="s">
        <v>23</v>
      </c>
      <c r="N56">
        <v>7</v>
      </c>
      <c r="O56" t="str">
        <f t="shared" si="1"/>
        <v>Won By 7 Wickets</v>
      </c>
      <c r="P56" t="s">
        <v>24</v>
      </c>
      <c r="Q56" t="s">
        <v>243</v>
      </c>
    </row>
    <row r="57" spans="1:17" x14ac:dyDescent="0.25">
      <c r="A57">
        <v>734041</v>
      </c>
      <c r="B57" t="s">
        <v>38</v>
      </c>
      <c r="C57" s="1">
        <v>41784</v>
      </c>
      <c r="D57">
        <v>2014</v>
      </c>
      <c r="E57">
        <v>56</v>
      </c>
      <c r="F57" t="s">
        <v>44</v>
      </c>
      <c r="G57" t="s">
        <v>18</v>
      </c>
      <c r="H57" t="s">
        <v>167</v>
      </c>
      <c r="I57" t="s">
        <v>44</v>
      </c>
      <c r="J57" t="s">
        <v>28</v>
      </c>
      <c r="K57" t="s">
        <v>22</v>
      </c>
      <c r="L57" t="s">
        <v>44</v>
      </c>
      <c r="M57" t="s">
        <v>23</v>
      </c>
      <c r="N57">
        <v>5</v>
      </c>
      <c r="O57" t="str">
        <f t="shared" si="1"/>
        <v>Won By 5 Wickets</v>
      </c>
      <c r="P57" t="s">
        <v>24</v>
      </c>
      <c r="Q57" t="s">
        <v>226</v>
      </c>
    </row>
    <row r="58" spans="1:17" x14ac:dyDescent="0.25">
      <c r="A58">
        <v>734045</v>
      </c>
      <c r="B58" t="s">
        <v>38</v>
      </c>
      <c r="C58" s="1">
        <v>41787</v>
      </c>
      <c r="D58">
        <v>2014</v>
      </c>
      <c r="E58" t="s">
        <v>31</v>
      </c>
      <c r="F58" t="s">
        <v>46</v>
      </c>
      <c r="G58" t="s">
        <v>44</v>
      </c>
      <c r="H58" t="s">
        <v>247</v>
      </c>
      <c r="I58" t="s">
        <v>46</v>
      </c>
      <c r="J58" t="s">
        <v>28</v>
      </c>
      <c r="K58" t="s">
        <v>22</v>
      </c>
      <c r="L58" t="s">
        <v>46</v>
      </c>
      <c r="M58" t="s">
        <v>23</v>
      </c>
      <c r="N58">
        <v>7</v>
      </c>
      <c r="O58" t="str">
        <f t="shared" si="1"/>
        <v>Won By 7 Wickets</v>
      </c>
      <c r="P58" t="s">
        <v>24</v>
      </c>
      <c r="Q58" t="s">
        <v>224</v>
      </c>
    </row>
    <row r="59" spans="1:17" x14ac:dyDescent="0.25">
      <c r="A59">
        <v>734049</v>
      </c>
      <c r="B59" t="s">
        <v>204</v>
      </c>
      <c r="C59" s="1">
        <v>41791</v>
      </c>
      <c r="D59">
        <v>2014</v>
      </c>
      <c r="E59" t="s">
        <v>17</v>
      </c>
      <c r="F59" t="s">
        <v>51</v>
      </c>
      <c r="G59" t="s">
        <v>147</v>
      </c>
      <c r="H59" t="s">
        <v>205</v>
      </c>
      <c r="I59" t="s">
        <v>51</v>
      </c>
      <c r="J59" t="s">
        <v>28</v>
      </c>
      <c r="K59" t="s">
        <v>22</v>
      </c>
      <c r="L59" t="s">
        <v>51</v>
      </c>
      <c r="M59" t="s">
        <v>23</v>
      </c>
      <c r="N59">
        <v>3</v>
      </c>
      <c r="O59" t="str">
        <f t="shared" si="1"/>
        <v>Won By 3 Wickets</v>
      </c>
      <c r="P59" t="s">
        <v>24</v>
      </c>
      <c r="Q59" t="s">
        <v>152</v>
      </c>
    </row>
    <row r="60" spans="1:17" x14ac:dyDescent="0.25">
      <c r="A60">
        <v>734043</v>
      </c>
      <c r="B60" t="s">
        <v>30</v>
      </c>
      <c r="C60" s="1">
        <v>41786</v>
      </c>
      <c r="D60">
        <v>2014</v>
      </c>
      <c r="E60" t="s">
        <v>36</v>
      </c>
      <c r="F60" t="s">
        <v>147</v>
      </c>
      <c r="G60" t="s">
        <v>51</v>
      </c>
      <c r="H60" t="s">
        <v>174</v>
      </c>
      <c r="I60" t="s">
        <v>147</v>
      </c>
      <c r="J60" t="s">
        <v>28</v>
      </c>
      <c r="K60" t="s">
        <v>22</v>
      </c>
      <c r="L60" t="s">
        <v>51</v>
      </c>
      <c r="M60" t="s">
        <v>34</v>
      </c>
      <c r="N60">
        <v>28</v>
      </c>
      <c r="O60" t="str">
        <f t="shared" si="1"/>
        <v>Won By 28 Runs</v>
      </c>
      <c r="P60" t="s">
        <v>24</v>
      </c>
      <c r="Q60" t="s">
        <v>98</v>
      </c>
    </row>
    <row r="61" spans="1:17" x14ac:dyDescent="0.25">
      <c r="A61">
        <v>734047</v>
      </c>
      <c r="B61" t="s">
        <v>38</v>
      </c>
      <c r="C61" s="1">
        <v>41789</v>
      </c>
      <c r="D61">
        <v>2014</v>
      </c>
      <c r="E61" t="s">
        <v>26</v>
      </c>
      <c r="F61" t="s">
        <v>46</v>
      </c>
      <c r="G61" t="s">
        <v>147</v>
      </c>
      <c r="H61" t="s">
        <v>167</v>
      </c>
      <c r="I61" t="s">
        <v>46</v>
      </c>
      <c r="J61" t="s">
        <v>28</v>
      </c>
      <c r="K61" t="s">
        <v>22</v>
      </c>
      <c r="L61" t="s">
        <v>147</v>
      </c>
      <c r="M61" t="s">
        <v>34</v>
      </c>
      <c r="N61">
        <v>24</v>
      </c>
      <c r="O61" t="str">
        <f t="shared" si="1"/>
        <v>Won By 24 Runs</v>
      </c>
      <c r="P61" t="s">
        <v>24</v>
      </c>
      <c r="Q61" t="s">
        <v>263</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60"/>
  <sheetViews>
    <sheetView workbookViewId="0">
      <selection sqref="A1:Q77"/>
    </sheetView>
  </sheetViews>
  <sheetFormatPr defaultRowHeight="15" x14ac:dyDescent="0.25"/>
  <cols>
    <col min="1" max="1" width="7" bestFit="1" customWidth="1"/>
    <col min="2" max="2" width="14.7109375" bestFit="1" customWidth="1"/>
    <col min="3" max="3" width="10.42578125" bestFit="1" customWidth="1"/>
    <col min="4" max="4" width="9.5703125" bestFit="1" customWidth="1"/>
    <col min="5" max="5" width="16.28515625" bestFit="1" customWidth="1"/>
    <col min="6" max="7" width="26.5703125" bestFit="1" customWidth="1"/>
    <col min="8" max="8" width="49.57031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829705</v>
      </c>
      <c r="B2" t="s">
        <v>30</v>
      </c>
      <c r="C2" s="1">
        <v>42102</v>
      </c>
      <c r="D2">
        <v>2015</v>
      </c>
      <c r="E2">
        <v>1</v>
      </c>
      <c r="F2" t="s">
        <v>51</v>
      </c>
      <c r="G2" t="s">
        <v>44</v>
      </c>
      <c r="H2" t="s">
        <v>174</v>
      </c>
      <c r="I2" t="s">
        <v>51</v>
      </c>
      <c r="J2" t="s">
        <v>28</v>
      </c>
      <c r="K2" t="s">
        <v>22</v>
      </c>
      <c r="L2" t="s">
        <v>51</v>
      </c>
      <c r="M2" t="s">
        <v>23</v>
      </c>
      <c r="N2">
        <v>7</v>
      </c>
      <c r="O2" t="str">
        <f t="shared" ref="O2:O33" si="0">CONCATENATE("Won By"," ",N2," ",M2)</f>
        <v>Won By 7 Wickets</v>
      </c>
      <c r="P2" t="s">
        <v>24</v>
      </c>
      <c r="Q2" t="s">
        <v>262</v>
      </c>
    </row>
    <row r="3" spans="1:17" x14ac:dyDescent="0.25">
      <c r="A3">
        <v>829707</v>
      </c>
      <c r="B3" t="s">
        <v>132</v>
      </c>
      <c r="C3" s="1">
        <v>42103</v>
      </c>
      <c r="D3">
        <v>2015</v>
      </c>
      <c r="E3">
        <v>2</v>
      </c>
      <c r="F3" t="s">
        <v>46</v>
      </c>
      <c r="G3" t="s">
        <v>191</v>
      </c>
      <c r="H3" t="s">
        <v>251</v>
      </c>
      <c r="I3" t="s">
        <v>191</v>
      </c>
      <c r="J3" t="s">
        <v>28</v>
      </c>
      <c r="K3" t="s">
        <v>22</v>
      </c>
      <c r="L3" t="s">
        <v>46</v>
      </c>
      <c r="M3" t="s">
        <v>34</v>
      </c>
      <c r="N3">
        <v>1</v>
      </c>
      <c r="O3" t="str">
        <f t="shared" si="0"/>
        <v>Won By 1 Runs</v>
      </c>
      <c r="P3" t="s">
        <v>24</v>
      </c>
      <c r="Q3" t="s">
        <v>239</v>
      </c>
    </row>
    <row r="4" spans="1:17" x14ac:dyDescent="0.25">
      <c r="A4">
        <v>829709</v>
      </c>
      <c r="B4" t="s">
        <v>58</v>
      </c>
      <c r="C4" s="1">
        <v>42104</v>
      </c>
      <c r="D4">
        <v>2015</v>
      </c>
      <c r="E4">
        <v>3</v>
      </c>
      <c r="F4" t="s">
        <v>147</v>
      </c>
      <c r="G4" t="s">
        <v>18</v>
      </c>
      <c r="H4" t="s">
        <v>189</v>
      </c>
      <c r="I4" t="s">
        <v>147</v>
      </c>
      <c r="J4" t="s">
        <v>28</v>
      </c>
      <c r="K4" t="s">
        <v>22</v>
      </c>
      <c r="L4" t="s">
        <v>18</v>
      </c>
      <c r="M4" t="s">
        <v>34</v>
      </c>
      <c r="N4">
        <v>26</v>
      </c>
      <c r="O4" t="str">
        <f t="shared" si="0"/>
        <v>Won By 26 Runs</v>
      </c>
      <c r="P4" t="s">
        <v>24</v>
      </c>
      <c r="Q4" t="s">
        <v>261</v>
      </c>
    </row>
    <row r="5" spans="1:17" x14ac:dyDescent="0.25">
      <c r="A5">
        <v>829711</v>
      </c>
      <c r="B5" t="s">
        <v>132</v>
      </c>
      <c r="C5" s="1">
        <v>42105</v>
      </c>
      <c r="D5">
        <v>2015</v>
      </c>
      <c r="E5">
        <v>4</v>
      </c>
      <c r="F5" t="s">
        <v>46</v>
      </c>
      <c r="G5" t="s">
        <v>39</v>
      </c>
      <c r="H5" t="s">
        <v>251</v>
      </c>
      <c r="I5" t="s">
        <v>46</v>
      </c>
      <c r="J5" t="s">
        <v>21</v>
      </c>
      <c r="K5" t="s">
        <v>22</v>
      </c>
      <c r="L5" t="s">
        <v>46</v>
      </c>
      <c r="M5" t="s">
        <v>34</v>
      </c>
      <c r="N5">
        <v>45</v>
      </c>
      <c r="O5" t="str">
        <f t="shared" si="0"/>
        <v>Won By 45 Runs</v>
      </c>
      <c r="P5" t="s">
        <v>24</v>
      </c>
      <c r="Q5" t="s">
        <v>254</v>
      </c>
    </row>
    <row r="6" spans="1:17" x14ac:dyDescent="0.25">
      <c r="A6">
        <v>829713</v>
      </c>
      <c r="B6" t="s">
        <v>30</v>
      </c>
      <c r="C6" s="1">
        <v>42105</v>
      </c>
      <c r="D6">
        <v>2015</v>
      </c>
      <c r="E6">
        <v>5</v>
      </c>
      <c r="F6" t="s">
        <v>51</v>
      </c>
      <c r="G6" t="s">
        <v>27</v>
      </c>
      <c r="H6" t="s">
        <v>174</v>
      </c>
      <c r="I6" t="s">
        <v>27</v>
      </c>
      <c r="J6" t="s">
        <v>28</v>
      </c>
      <c r="K6" t="s">
        <v>22</v>
      </c>
      <c r="L6" t="s">
        <v>27</v>
      </c>
      <c r="M6" t="s">
        <v>23</v>
      </c>
      <c r="N6">
        <v>3</v>
      </c>
      <c r="O6" t="str">
        <f t="shared" si="0"/>
        <v>Won By 3 Wickets</v>
      </c>
      <c r="P6" t="s">
        <v>24</v>
      </c>
      <c r="Q6" t="s">
        <v>150</v>
      </c>
    </row>
    <row r="7" spans="1:17" x14ac:dyDescent="0.25">
      <c r="A7">
        <v>829715</v>
      </c>
      <c r="B7" t="s">
        <v>127</v>
      </c>
      <c r="C7" s="1">
        <v>42106</v>
      </c>
      <c r="D7">
        <v>2015</v>
      </c>
      <c r="E7">
        <v>6</v>
      </c>
      <c r="F7" t="s">
        <v>191</v>
      </c>
      <c r="G7" t="s">
        <v>18</v>
      </c>
      <c r="H7" t="s">
        <v>208</v>
      </c>
      <c r="I7" t="s">
        <v>18</v>
      </c>
      <c r="J7" t="s">
        <v>28</v>
      </c>
      <c r="K7" t="s">
        <v>22</v>
      </c>
      <c r="L7" t="s">
        <v>18</v>
      </c>
      <c r="M7" t="s">
        <v>23</v>
      </c>
      <c r="N7">
        <v>3</v>
      </c>
      <c r="O7" t="str">
        <f t="shared" si="0"/>
        <v>Won By 3 Wickets</v>
      </c>
      <c r="P7" t="s">
        <v>24</v>
      </c>
      <c r="Q7" t="s">
        <v>260</v>
      </c>
    </row>
    <row r="8" spans="1:17" x14ac:dyDescent="0.25">
      <c r="A8">
        <v>829717</v>
      </c>
      <c r="B8" t="s">
        <v>38</v>
      </c>
      <c r="C8" s="1">
        <v>42106</v>
      </c>
      <c r="D8">
        <v>2015</v>
      </c>
      <c r="E8">
        <v>7</v>
      </c>
      <c r="F8" t="s">
        <v>44</v>
      </c>
      <c r="G8" t="s">
        <v>147</v>
      </c>
      <c r="H8" t="s">
        <v>167</v>
      </c>
      <c r="I8" t="s">
        <v>44</v>
      </c>
      <c r="J8" t="s">
        <v>28</v>
      </c>
      <c r="K8" t="s">
        <v>22</v>
      </c>
      <c r="L8" t="s">
        <v>147</v>
      </c>
      <c r="M8" t="s">
        <v>34</v>
      </c>
      <c r="N8">
        <v>18</v>
      </c>
      <c r="O8" t="str">
        <f t="shared" si="0"/>
        <v>Won By 18 Runs</v>
      </c>
      <c r="P8" t="s">
        <v>24</v>
      </c>
      <c r="Q8" t="s">
        <v>259</v>
      </c>
    </row>
    <row r="9" spans="1:17" x14ac:dyDescent="0.25">
      <c r="A9">
        <v>829719</v>
      </c>
      <c r="B9" t="s">
        <v>204</v>
      </c>
      <c r="C9" s="1">
        <v>42107</v>
      </c>
      <c r="D9">
        <v>2015</v>
      </c>
      <c r="E9">
        <v>8</v>
      </c>
      <c r="F9" t="s">
        <v>27</v>
      </c>
      <c r="G9" t="s">
        <v>39</v>
      </c>
      <c r="H9" t="s">
        <v>205</v>
      </c>
      <c r="I9" t="s">
        <v>39</v>
      </c>
      <c r="J9" t="s">
        <v>28</v>
      </c>
      <c r="K9" t="s">
        <v>22</v>
      </c>
      <c r="L9" t="s">
        <v>39</v>
      </c>
      <c r="M9" t="s">
        <v>23</v>
      </c>
      <c r="N9">
        <v>8</v>
      </c>
      <c r="O9" t="str">
        <f t="shared" si="0"/>
        <v>Won By 8 Wickets</v>
      </c>
      <c r="P9" t="s">
        <v>24</v>
      </c>
      <c r="Q9" t="s">
        <v>70</v>
      </c>
    </row>
    <row r="10" spans="1:17" x14ac:dyDescent="0.25">
      <c r="A10">
        <v>829721</v>
      </c>
      <c r="B10" t="s">
        <v>16</v>
      </c>
      <c r="C10" s="1">
        <v>42108</v>
      </c>
      <c r="D10">
        <v>2015</v>
      </c>
      <c r="E10">
        <v>9</v>
      </c>
      <c r="F10" t="s">
        <v>18</v>
      </c>
      <c r="G10" t="s">
        <v>44</v>
      </c>
      <c r="H10" t="s">
        <v>255</v>
      </c>
      <c r="I10" t="s">
        <v>44</v>
      </c>
      <c r="J10" t="s">
        <v>21</v>
      </c>
      <c r="K10" t="s">
        <v>22</v>
      </c>
      <c r="L10" t="s">
        <v>18</v>
      </c>
      <c r="M10" t="s">
        <v>23</v>
      </c>
      <c r="N10">
        <v>7</v>
      </c>
      <c r="O10" t="str">
        <f t="shared" si="0"/>
        <v>Won By 7 Wickets</v>
      </c>
      <c r="P10" t="s">
        <v>24</v>
      </c>
      <c r="Q10" t="s">
        <v>180</v>
      </c>
    </row>
    <row r="11" spans="1:17" x14ac:dyDescent="0.25">
      <c r="A11">
        <v>829725</v>
      </c>
      <c r="B11" t="s">
        <v>58</v>
      </c>
      <c r="C11" s="1">
        <v>42109</v>
      </c>
      <c r="D11">
        <v>2015</v>
      </c>
      <c r="E11">
        <v>10</v>
      </c>
      <c r="F11" t="s">
        <v>147</v>
      </c>
      <c r="G11" t="s">
        <v>191</v>
      </c>
      <c r="H11" t="s">
        <v>189</v>
      </c>
      <c r="I11" t="s">
        <v>147</v>
      </c>
      <c r="J11" t="s">
        <v>21</v>
      </c>
      <c r="K11" t="s">
        <v>22</v>
      </c>
      <c r="L11" t="s">
        <v>191</v>
      </c>
      <c r="M11" t="s">
        <v>23</v>
      </c>
      <c r="N11">
        <v>5</v>
      </c>
      <c r="O11" t="str">
        <f t="shared" si="0"/>
        <v>Won By 5 Wickets</v>
      </c>
      <c r="P11" t="s">
        <v>24</v>
      </c>
      <c r="Q11" t="s">
        <v>90</v>
      </c>
    </row>
    <row r="12" spans="1:17" x14ac:dyDescent="0.25">
      <c r="A12">
        <v>829727</v>
      </c>
      <c r="B12" t="s">
        <v>160</v>
      </c>
      <c r="C12" s="1">
        <v>42110</v>
      </c>
      <c r="D12">
        <v>2015</v>
      </c>
      <c r="E12">
        <v>11</v>
      </c>
      <c r="F12" t="s">
        <v>39</v>
      </c>
      <c r="G12" t="s">
        <v>18</v>
      </c>
      <c r="H12" t="s">
        <v>162</v>
      </c>
      <c r="I12" t="s">
        <v>18</v>
      </c>
      <c r="J12" t="s">
        <v>28</v>
      </c>
      <c r="K12" t="s">
        <v>22</v>
      </c>
      <c r="L12" t="s">
        <v>18</v>
      </c>
      <c r="M12" t="s">
        <v>23</v>
      </c>
      <c r="N12">
        <v>6</v>
      </c>
      <c r="O12" t="str">
        <f t="shared" si="0"/>
        <v>Won By 6 Wickets</v>
      </c>
      <c r="P12" t="s">
        <v>24</v>
      </c>
      <c r="Q12" t="s">
        <v>240</v>
      </c>
    </row>
    <row r="13" spans="1:17" x14ac:dyDescent="0.25">
      <c r="A13">
        <v>829729</v>
      </c>
      <c r="B13" t="s">
        <v>38</v>
      </c>
      <c r="C13" s="1">
        <v>42111</v>
      </c>
      <c r="D13">
        <v>2015</v>
      </c>
      <c r="E13">
        <v>12</v>
      </c>
      <c r="F13" t="s">
        <v>44</v>
      </c>
      <c r="G13" t="s">
        <v>46</v>
      </c>
      <c r="H13" t="s">
        <v>167</v>
      </c>
      <c r="I13" t="s">
        <v>44</v>
      </c>
      <c r="J13" t="s">
        <v>21</v>
      </c>
      <c r="K13" t="s">
        <v>22</v>
      </c>
      <c r="L13" t="s">
        <v>46</v>
      </c>
      <c r="M13" t="s">
        <v>23</v>
      </c>
      <c r="N13">
        <v>6</v>
      </c>
      <c r="O13" t="str">
        <f t="shared" si="0"/>
        <v>Won By 6 Wickets</v>
      </c>
      <c r="P13" t="s">
        <v>24</v>
      </c>
      <c r="Q13" t="s">
        <v>239</v>
      </c>
    </row>
    <row r="14" spans="1:17" x14ac:dyDescent="0.25">
      <c r="A14">
        <v>829731</v>
      </c>
      <c r="B14" t="s">
        <v>160</v>
      </c>
      <c r="C14" s="1">
        <v>42112</v>
      </c>
      <c r="D14">
        <v>2015</v>
      </c>
      <c r="E14">
        <v>13</v>
      </c>
      <c r="F14" t="s">
        <v>39</v>
      </c>
      <c r="G14" t="s">
        <v>191</v>
      </c>
      <c r="H14" t="s">
        <v>162</v>
      </c>
      <c r="I14" t="s">
        <v>191</v>
      </c>
      <c r="J14" t="s">
        <v>21</v>
      </c>
      <c r="K14" t="s">
        <v>22</v>
      </c>
      <c r="L14" t="s">
        <v>191</v>
      </c>
      <c r="M14" t="s">
        <v>34</v>
      </c>
      <c r="N14">
        <v>4</v>
      </c>
      <c r="O14" t="str">
        <f t="shared" si="0"/>
        <v>Won By 4 Runs</v>
      </c>
      <c r="P14" t="s">
        <v>24</v>
      </c>
      <c r="Q14" t="s">
        <v>258</v>
      </c>
    </row>
    <row r="15" spans="1:17" x14ac:dyDescent="0.25">
      <c r="A15">
        <v>829733</v>
      </c>
      <c r="B15" t="s">
        <v>58</v>
      </c>
      <c r="C15" s="1">
        <v>42112</v>
      </c>
      <c r="D15">
        <v>2015</v>
      </c>
      <c r="E15">
        <v>14</v>
      </c>
      <c r="F15" t="s">
        <v>147</v>
      </c>
      <c r="G15" t="s">
        <v>51</v>
      </c>
      <c r="H15" t="s">
        <v>189</v>
      </c>
      <c r="I15" t="s">
        <v>51</v>
      </c>
      <c r="J15" t="s">
        <v>28</v>
      </c>
      <c r="K15" t="s">
        <v>22</v>
      </c>
      <c r="L15" t="s">
        <v>51</v>
      </c>
      <c r="M15" t="s">
        <v>23</v>
      </c>
      <c r="N15">
        <v>4</v>
      </c>
      <c r="O15" t="str">
        <f t="shared" si="0"/>
        <v>Won By 4 Wickets</v>
      </c>
      <c r="P15" t="s">
        <v>24</v>
      </c>
      <c r="Q15" t="s">
        <v>60</v>
      </c>
    </row>
    <row r="16" spans="1:17" x14ac:dyDescent="0.25">
      <c r="A16">
        <v>829735</v>
      </c>
      <c r="B16" t="s">
        <v>16</v>
      </c>
      <c r="C16" s="1">
        <v>42113</v>
      </c>
      <c r="D16">
        <v>2015</v>
      </c>
      <c r="E16">
        <v>15</v>
      </c>
      <c r="F16" t="s">
        <v>18</v>
      </c>
      <c r="G16" t="s">
        <v>46</v>
      </c>
      <c r="H16" t="s">
        <v>255</v>
      </c>
      <c r="I16" t="s">
        <v>46</v>
      </c>
      <c r="J16" t="s">
        <v>21</v>
      </c>
      <c r="K16" t="s">
        <v>22</v>
      </c>
      <c r="L16" t="s">
        <v>18</v>
      </c>
      <c r="M16" t="s">
        <v>23</v>
      </c>
      <c r="N16">
        <v>8</v>
      </c>
      <c r="O16" t="str">
        <f t="shared" si="0"/>
        <v>Won By 8 Wickets</v>
      </c>
      <c r="P16" t="s">
        <v>24</v>
      </c>
      <c r="Q16" t="s">
        <v>240</v>
      </c>
    </row>
    <row r="17" spans="1:17" x14ac:dyDescent="0.25">
      <c r="A17">
        <v>829737</v>
      </c>
      <c r="B17" t="s">
        <v>204</v>
      </c>
      <c r="C17" s="1">
        <v>42113</v>
      </c>
      <c r="D17">
        <v>2015</v>
      </c>
      <c r="E17">
        <v>16</v>
      </c>
      <c r="F17" t="s">
        <v>27</v>
      </c>
      <c r="G17" t="s">
        <v>44</v>
      </c>
      <c r="H17" t="s">
        <v>205</v>
      </c>
      <c r="I17" t="s">
        <v>27</v>
      </c>
      <c r="J17" t="s">
        <v>28</v>
      </c>
      <c r="K17" t="s">
        <v>22</v>
      </c>
      <c r="L17" t="s">
        <v>44</v>
      </c>
      <c r="M17" t="s">
        <v>34</v>
      </c>
      <c r="N17">
        <v>18</v>
      </c>
      <c r="O17" t="str">
        <f t="shared" si="0"/>
        <v>Won By 18 Runs</v>
      </c>
      <c r="P17" t="s">
        <v>24</v>
      </c>
      <c r="Q17" t="s">
        <v>186</v>
      </c>
    </row>
    <row r="18" spans="1:17" x14ac:dyDescent="0.25">
      <c r="A18">
        <v>829739</v>
      </c>
      <c r="B18" t="s">
        <v>127</v>
      </c>
      <c r="C18" s="1">
        <v>42114</v>
      </c>
      <c r="D18">
        <v>2015</v>
      </c>
      <c r="E18">
        <v>17</v>
      </c>
      <c r="F18" t="s">
        <v>191</v>
      </c>
      <c r="G18" t="s">
        <v>51</v>
      </c>
      <c r="H18" t="s">
        <v>208</v>
      </c>
      <c r="I18" t="s">
        <v>51</v>
      </c>
      <c r="J18" t="s">
        <v>28</v>
      </c>
      <c r="K18" t="s">
        <v>22</v>
      </c>
      <c r="L18" t="s">
        <v>51</v>
      </c>
      <c r="M18" t="s">
        <v>23</v>
      </c>
      <c r="N18">
        <v>6</v>
      </c>
      <c r="O18" t="str">
        <f t="shared" si="0"/>
        <v>Won By 6 Wickets</v>
      </c>
      <c r="P18" t="s">
        <v>24</v>
      </c>
      <c r="Q18" t="s">
        <v>98</v>
      </c>
    </row>
    <row r="19" spans="1:17" x14ac:dyDescent="0.25">
      <c r="A19">
        <v>829741</v>
      </c>
      <c r="B19" t="s">
        <v>16</v>
      </c>
      <c r="C19" s="1">
        <v>42115</v>
      </c>
      <c r="D19">
        <v>2015</v>
      </c>
      <c r="E19">
        <v>18</v>
      </c>
      <c r="F19" t="s">
        <v>18</v>
      </c>
      <c r="G19" t="s">
        <v>147</v>
      </c>
      <c r="H19" t="s">
        <v>255</v>
      </c>
      <c r="I19" t="s">
        <v>147</v>
      </c>
      <c r="J19" t="s">
        <v>28</v>
      </c>
      <c r="K19" t="s">
        <v>134</v>
      </c>
      <c r="L19" t="s">
        <v>147</v>
      </c>
      <c r="M19" t="s">
        <v>10</v>
      </c>
      <c r="N19" t="s">
        <v>24</v>
      </c>
      <c r="O19" t="str">
        <f t="shared" si="0"/>
        <v>Won By NA SuperOver</v>
      </c>
      <c r="P19" t="s">
        <v>24</v>
      </c>
      <c r="Q19" t="s">
        <v>257</v>
      </c>
    </row>
    <row r="20" spans="1:17" x14ac:dyDescent="0.25">
      <c r="A20">
        <v>829743</v>
      </c>
      <c r="B20" t="s">
        <v>160</v>
      </c>
      <c r="C20" s="1">
        <v>42116</v>
      </c>
      <c r="D20">
        <v>2015</v>
      </c>
      <c r="E20">
        <v>19</v>
      </c>
      <c r="F20" t="s">
        <v>39</v>
      </c>
      <c r="G20" t="s">
        <v>51</v>
      </c>
      <c r="H20" t="s">
        <v>162</v>
      </c>
      <c r="I20" t="s">
        <v>51</v>
      </c>
      <c r="J20" t="s">
        <v>28</v>
      </c>
      <c r="K20" t="s">
        <v>22</v>
      </c>
      <c r="L20" t="s">
        <v>39</v>
      </c>
      <c r="M20" t="s">
        <v>34</v>
      </c>
      <c r="N20">
        <v>16</v>
      </c>
      <c r="O20" t="str">
        <f t="shared" si="0"/>
        <v>Won By 16 Runs</v>
      </c>
      <c r="P20" t="s">
        <v>196</v>
      </c>
      <c r="Q20" t="s">
        <v>70</v>
      </c>
    </row>
    <row r="21" spans="1:17" x14ac:dyDescent="0.25">
      <c r="A21">
        <v>829745</v>
      </c>
      <c r="B21" t="s">
        <v>204</v>
      </c>
      <c r="C21" s="1">
        <v>42116</v>
      </c>
      <c r="D21">
        <v>2015</v>
      </c>
      <c r="E21">
        <v>20</v>
      </c>
      <c r="F21" t="s">
        <v>27</v>
      </c>
      <c r="G21" t="s">
        <v>46</v>
      </c>
      <c r="H21" t="s">
        <v>205</v>
      </c>
      <c r="I21" t="s">
        <v>27</v>
      </c>
      <c r="J21" t="s">
        <v>28</v>
      </c>
      <c r="K21" t="s">
        <v>22</v>
      </c>
      <c r="L21" t="s">
        <v>46</v>
      </c>
      <c r="M21" t="s">
        <v>34</v>
      </c>
      <c r="N21">
        <v>27</v>
      </c>
      <c r="O21" t="str">
        <f t="shared" si="0"/>
        <v>Won By 27 Runs</v>
      </c>
      <c r="P21" t="s">
        <v>24</v>
      </c>
      <c r="Q21" t="s">
        <v>224</v>
      </c>
    </row>
    <row r="22" spans="1:17" x14ac:dyDescent="0.25">
      <c r="A22">
        <v>829747</v>
      </c>
      <c r="B22" t="s">
        <v>127</v>
      </c>
      <c r="C22" s="1">
        <v>42117</v>
      </c>
      <c r="D22">
        <v>2015</v>
      </c>
      <c r="E22">
        <v>21</v>
      </c>
      <c r="F22" t="s">
        <v>191</v>
      </c>
      <c r="G22" t="s">
        <v>44</v>
      </c>
      <c r="H22" t="s">
        <v>208</v>
      </c>
      <c r="I22" t="s">
        <v>44</v>
      </c>
      <c r="J22" t="s">
        <v>28</v>
      </c>
      <c r="K22" t="s">
        <v>22</v>
      </c>
      <c r="L22" t="s">
        <v>191</v>
      </c>
      <c r="M22" t="s">
        <v>34</v>
      </c>
      <c r="N22">
        <v>37</v>
      </c>
      <c r="O22" t="str">
        <f t="shared" si="0"/>
        <v>Won By 37 Runs</v>
      </c>
      <c r="P22" t="s">
        <v>24</v>
      </c>
      <c r="Q22" t="s">
        <v>121</v>
      </c>
    </row>
    <row r="23" spans="1:17" x14ac:dyDescent="0.25">
      <c r="A23">
        <v>829749</v>
      </c>
      <c r="B23" t="s">
        <v>16</v>
      </c>
      <c r="C23" s="1">
        <v>42118</v>
      </c>
      <c r="D23">
        <v>2015</v>
      </c>
      <c r="E23">
        <v>22</v>
      </c>
      <c r="F23" t="s">
        <v>18</v>
      </c>
      <c r="G23" t="s">
        <v>27</v>
      </c>
      <c r="H23" t="s">
        <v>255</v>
      </c>
      <c r="I23" t="s">
        <v>27</v>
      </c>
      <c r="J23" t="s">
        <v>28</v>
      </c>
      <c r="K23" t="s">
        <v>22</v>
      </c>
      <c r="L23" t="s">
        <v>27</v>
      </c>
      <c r="M23" t="s">
        <v>23</v>
      </c>
      <c r="N23">
        <v>9</v>
      </c>
      <c r="O23" t="str">
        <f t="shared" si="0"/>
        <v>Won By 9 Wickets</v>
      </c>
      <c r="P23" t="s">
        <v>24</v>
      </c>
      <c r="Q23" t="s">
        <v>256</v>
      </c>
    </row>
    <row r="24" spans="1:17" x14ac:dyDescent="0.25">
      <c r="A24">
        <v>829751</v>
      </c>
      <c r="B24" t="s">
        <v>38</v>
      </c>
      <c r="C24" s="1">
        <v>42119</v>
      </c>
      <c r="D24">
        <v>2015</v>
      </c>
      <c r="E24">
        <v>23</v>
      </c>
      <c r="F24" t="s">
        <v>44</v>
      </c>
      <c r="G24" t="s">
        <v>39</v>
      </c>
      <c r="H24" t="s">
        <v>167</v>
      </c>
      <c r="I24" t="s">
        <v>44</v>
      </c>
      <c r="J24" t="s">
        <v>21</v>
      </c>
      <c r="K24" t="s">
        <v>22</v>
      </c>
      <c r="L24" t="s">
        <v>44</v>
      </c>
      <c r="M24" t="s">
        <v>34</v>
      </c>
      <c r="N24">
        <v>20</v>
      </c>
      <c r="O24" t="str">
        <f t="shared" si="0"/>
        <v>Won By 20 Runs</v>
      </c>
      <c r="P24" t="s">
        <v>24</v>
      </c>
      <c r="Q24" t="s">
        <v>181</v>
      </c>
    </row>
    <row r="25" spans="1:17" x14ac:dyDescent="0.25">
      <c r="A25">
        <v>829753</v>
      </c>
      <c r="B25" t="s">
        <v>132</v>
      </c>
      <c r="C25" s="1">
        <v>42119</v>
      </c>
      <c r="D25">
        <v>2015</v>
      </c>
      <c r="E25">
        <v>24</v>
      </c>
      <c r="F25" t="s">
        <v>46</v>
      </c>
      <c r="G25" t="s">
        <v>147</v>
      </c>
      <c r="H25" t="s">
        <v>251</v>
      </c>
      <c r="I25" t="s">
        <v>46</v>
      </c>
      <c r="J25" t="s">
        <v>21</v>
      </c>
      <c r="K25" t="s">
        <v>22</v>
      </c>
      <c r="L25" t="s">
        <v>46</v>
      </c>
      <c r="M25" t="s">
        <v>34</v>
      </c>
      <c r="N25">
        <v>97</v>
      </c>
      <c r="O25" t="str">
        <f t="shared" si="0"/>
        <v>Won By 97 Runs</v>
      </c>
      <c r="P25" t="s">
        <v>24</v>
      </c>
      <c r="Q25" t="s">
        <v>254</v>
      </c>
    </row>
    <row r="26" spans="1:17" x14ac:dyDescent="0.25">
      <c r="A26">
        <v>829757</v>
      </c>
      <c r="B26" t="s">
        <v>127</v>
      </c>
      <c r="C26" s="1">
        <v>42120</v>
      </c>
      <c r="D26">
        <v>2015</v>
      </c>
      <c r="E26">
        <v>26</v>
      </c>
      <c r="F26" t="s">
        <v>191</v>
      </c>
      <c r="G26" t="s">
        <v>27</v>
      </c>
      <c r="H26" t="s">
        <v>208</v>
      </c>
      <c r="I26" t="s">
        <v>27</v>
      </c>
      <c r="J26" t="s">
        <v>28</v>
      </c>
      <c r="K26" t="s">
        <v>22</v>
      </c>
      <c r="L26" t="s">
        <v>27</v>
      </c>
      <c r="M26" t="s">
        <v>23</v>
      </c>
      <c r="N26">
        <v>10</v>
      </c>
      <c r="O26" t="str">
        <f t="shared" si="0"/>
        <v>Won By 10 Wickets</v>
      </c>
      <c r="P26" t="s">
        <v>24</v>
      </c>
      <c r="Q26" t="s">
        <v>177</v>
      </c>
    </row>
    <row r="27" spans="1:17" x14ac:dyDescent="0.25">
      <c r="A27">
        <v>829759</v>
      </c>
      <c r="B27" t="s">
        <v>165</v>
      </c>
      <c r="C27" s="1">
        <v>42121</v>
      </c>
      <c r="D27">
        <v>2015</v>
      </c>
      <c r="E27">
        <v>27</v>
      </c>
      <c r="F27" t="s">
        <v>147</v>
      </c>
      <c r="G27" t="s">
        <v>39</v>
      </c>
      <c r="H27" t="s">
        <v>248</v>
      </c>
      <c r="I27" t="s">
        <v>147</v>
      </c>
      <c r="J27" t="s">
        <v>28</v>
      </c>
      <c r="K27" t="s">
        <v>22</v>
      </c>
      <c r="L27" t="s">
        <v>39</v>
      </c>
      <c r="M27" t="s">
        <v>34</v>
      </c>
      <c r="N27">
        <v>20</v>
      </c>
      <c r="O27" t="str">
        <f t="shared" si="0"/>
        <v>Won By 20 Runs</v>
      </c>
      <c r="P27" t="s">
        <v>24</v>
      </c>
      <c r="Q27" t="s">
        <v>56</v>
      </c>
    </row>
    <row r="28" spans="1:17" x14ac:dyDescent="0.25">
      <c r="A28">
        <v>829765</v>
      </c>
      <c r="B28" t="s">
        <v>132</v>
      </c>
      <c r="C28" s="1">
        <v>42122</v>
      </c>
      <c r="D28">
        <v>2015</v>
      </c>
      <c r="E28">
        <v>28</v>
      </c>
      <c r="F28" t="s">
        <v>46</v>
      </c>
      <c r="G28" t="s">
        <v>51</v>
      </c>
      <c r="H28" t="s">
        <v>251</v>
      </c>
      <c r="I28" t="s">
        <v>51</v>
      </c>
      <c r="J28" t="s">
        <v>28</v>
      </c>
      <c r="K28" t="s">
        <v>22</v>
      </c>
      <c r="L28" t="s">
        <v>46</v>
      </c>
      <c r="M28" t="s">
        <v>34</v>
      </c>
      <c r="N28">
        <v>2</v>
      </c>
      <c r="O28" t="str">
        <f t="shared" si="0"/>
        <v>Won By 2 Runs</v>
      </c>
      <c r="P28" t="s">
        <v>24</v>
      </c>
      <c r="Q28" t="s">
        <v>123</v>
      </c>
    </row>
    <row r="29" spans="1:17" x14ac:dyDescent="0.25">
      <c r="A29">
        <v>829763</v>
      </c>
      <c r="B29" t="s">
        <v>204</v>
      </c>
      <c r="C29" s="1">
        <v>42123</v>
      </c>
      <c r="D29">
        <v>2015</v>
      </c>
      <c r="E29">
        <v>29</v>
      </c>
      <c r="F29" t="s">
        <v>27</v>
      </c>
      <c r="G29" t="s">
        <v>18</v>
      </c>
      <c r="H29" t="s">
        <v>205</v>
      </c>
      <c r="I29" t="s">
        <v>18</v>
      </c>
      <c r="J29" t="s">
        <v>28</v>
      </c>
      <c r="K29" t="s">
        <v>24</v>
      </c>
      <c r="L29" t="s">
        <v>24</v>
      </c>
      <c r="M29" t="s">
        <v>173</v>
      </c>
      <c r="N29" t="s">
        <v>24</v>
      </c>
      <c r="O29" t="str">
        <f t="shared" si="0"/>
        <v>Won By NA NoResults</v>
      </c>
      <c r="P29" t="s">
        <v>24</v>
      </c>
      <c r="Q29" t="s">
        <v>24</v>
      </c>
    </row>
    <row r="30" spans="1:17" x14ac:dyDescent="0.25">
      <c r="A30">
        <v>829723</v>
      </c>
      <c r="B30" t="s">
        <v>30</v>
      </c>
      <c r="C30" s="1">
        <v>42124</v>
      </c>
      <c r="D30">
        <v>2015</v>
      </c>
      <c r="E30">
        <v>30</v>
      </c>
      <c r="F30" t="s">
        <v>51</v>
      </c>
      <c r="G30" t="s">
        <v>46</v>
      </c>
      <c r="H30" t="s">
        <v>174</v>
      </c>
      <c r="I30" t="s">
        <v>51</v>
      </c>
      <c r="J30" t="s">
        <v>28</v>
      </c>
      <c r="K30" t="s">
        <v>22</v>
      </c>
      <c r="L30" t="s">
        <v>51</v>
      </c>
      <c r="M30" t="s">
        <v>23</v>
      </c>
      <c r="N30">
        <v>7</v>
      </c>
      <c r="O30" t="str">
        <f t="shared" si="0"/>
        <v>Won By 7 Wickets</v>
      </c>
      <c r="P30" t="s">
        <v>24</v>
      </c>
      <c r="Q30" t="s">
        <v>60</v>
      </c>
    </row>
    <row r="31" spans="1:17" x14ac:dyDescent="0.25">
      <c r="A31">
        <v>829767</v>
      </c>
      <c r="B31" t="s">
        <v>127</v>
      </c>
      <c r="C31" s="1">
        <v>42125</v>
      </c>
      <c r="D31">
        <v>2015</v>
      </c>
      <c r="E31">
        <v>31</v>
      </c>
      <c r="F31" t="s">
        <v>191</v>
      </c>
      <c r="G31" t="s">
        <v>147</v>
      </c>
      <c r="H31" t="s">
        <v>208</v>
      </c>
      <c r="I31" t="s">
        <v>191</v>
      </c>
      <c r="J31" t="s">
        <v>28</v>
      </c>
      <c r="K31" t="s">
        <v>22</v>
      </c>
      <c r="L31" t="s">
        <v>191</v>
      </c>
      <c r="M31" t="s">
        <v>23</v>
      </c>
      <c r="N31">
        <v>9</v>
      </c>
      <c r="O31" t="str">
        <f t="shared" si="0"/>
        <v>Won By 9 Wickets</v>
      </c>
      <c r="P31" t="s">
        <v>24</v>
      </c>
      <c r="Q31" t="s">
        <v>114</v>
      </c>
    </row>
    <row r="32" spans="1:17" x14ac:dyDescent="0.25">
      <c r="A32">
        <v>829769</v>
      </c>
      <c r="B32" t="s">
        <v>38</v>
      </c>
      <c r="C32" s="1">
        <v>42125</v>
      </c>
      <c r="D32">
        <v>2015</v>
      </c>
      <c r="E32">
        <v>32</v>
      </c>
      <c r="F32" t="s">
        <v>44</v>
      </c>
      <c r="G32" t="s">
        <v>18</v>
      </c>
      <c r="H32" t="s">
        <v>167</v>
      </c>
      <c r="I32" t="s">
        <v>18</v>
      </c>
      <c r="J32" t="s">
        <v>28</v>
      </c>
      <c r="K32" t="s">
        <v>22</v>
      </c>
      <c r="L32" t="s">
        <v>44</v>
      </c>
      <c r="M32" t="s">
        <v>34</v>
      </c>
      <c r="N32">
        <v>8</v>
      </c>
      <c r="O32" t="str">
        <f t="shared" si="0"/>
        <v>Won By 8 Runs</v>
      </c>
      <c r="P32" t="s">
        <v>24</v>
      </c>
      <c r="Q32" t="s">
        <v>157</v>
      </c>
    </row>
    <row r="33" spans="1:17" x14ac:dyDescent="0.25">
      <c r="A33">
        <v>829771</v>
      </c>
      <c r="B33" t="s">
        <v>204</v>
      </c>
      <c r="C33" s="1">
        <v>42126</v>
      </c>
      <c r="D33">
        <v>2015</v>
      </c>
      <c r="E33">
        <v>33</v>
      </c>
      <c r="F33" t="s">
        <v>27</v>
      </c>
      <c r="G33" t="s">
        <v>51</v>
      </c>
      <c r="H33" t="s">
        <v>205</v>
      </c>
      <c r="I33" t="s">
        <v>27</v>
      </c>
      <c r="J33" t="s">
        <v>28</v>
      </c>
      <c r="K33" t="s">
        <v>22</v>
      </c>
      <c r="L33" t="s">
        <v>27</v>
      </c>
      <c r="M33" t="s">
        <v>23</v>
      </c>
      <c r="N33">
        <v>7</v>
      </c>
      <c r="O33" t="str">
        <f t="shared" si="0"/>
        <v>Won By 7 Wickets</v>
      </c>
      <c r="P33" t="s">
        <v>24</v>
      </c>
      <c r="Q33" t="s">
        <v>253</v>
      </c>
    </row>
    <row r="34" spans="1:17" x14ac:dyDescent="0.25">
      <c r="A34">
        <v>829773</v>
      </c>
      <c r="B34" t="s">
        <v>158</v>
      </c>
      <c r="C34" s="1">
        <v>42126</v>
      </c>
      <c r="D34">
        <v>2015</v>
      </c>
      <c r="E34">
        <v>34</v>
      </c>
      <c r="F34" t="s">
        <v>39</v>
      </c>
      <c r="G34" t="s">
        <v>46</v>
      </c>
      <c r="H34" t="s">
        <v>203</v>
      </c>
      <c r="I34" t="s">
        <v>46</v>
      </c>
      <c r="J34" t="s">
        <v>28</v>
      </c>
      <c r="K34" t="s">
        <v>22</v>
      </c>
      <c r="L34" t="s">
        <v>39</v>
      </c>
      <c r="M34" t="s">
        <v>34</v>
      </c>
      <c r="N34">
        <v>22</v>
      </c>
      <c r="O34" t="str">
        <f t="shared" ref="O34:O60" si="1">CONCATENATE("Won By"," ",N34," ",M34)</f>
        <v>Won By 22 Runs</v>
      </c>
      <c r="P34" t="s">
        <v>24</v>
      </c>
      <c r="Q34" t="s">
        <v>70</v>
      </c>
    </row>
    <row r="35" spans="1:17" x14ac:dyDescent="0.25">
      <c r="A35">
        <v>829775</v>
      </c>
      <c r="B35" t="s">
        <v>165</v>
      </c>
      <c r="C35" s="1">
        <v>42127</v>
      </c>
      <c r="D35">
        <v>2015</v>
      </c>
      <c r="E35">
        <v>35</v>
      </c>
      <c r="F35" t="s">
        <v>147</v>
      </c>
      <c r="G35" t="s">
        <v>44</v>
      </c>
      <c r="H35" t="s">
        <v>248</v>
      </c>
      <c r="I35" t="s">
        <v>44</v>
      </c>
      <c r="J35" t="s">
        <v>21</v>
      </c>
      <c r="K35" t="s">
        <v>22</v>
      </c>
      <c r="L35" t="s">
        <v>44</v>
      </c>
      <c r="M35" t="s">
        <v>34</v>
      </c>
      <c r="N35">
        <v>23</v>
      </c>
      <c r="O35" t="str">
        <f t="shared" si="1"/>
        <v>Won By 23 Runs</v>
      </c>
      <c r="P35" t="s">
        <v>24</v>
      </c>
      <c r="Q35" t="s">
        <v>216</v>
      </c>
    </row>
    <row r="36" spans="1:17" x14ac:dyDescent="0.25">
      <c r="A36">
        <v>829777</v>
      </c>
      <c r="B36" t="s">
        <v>38</v>
      </c>
      <c r="C36" s="1">
        <v>42127</v>
      </c>
      <c r="D36">
        <v>2015</v>
      </c>
      <c r="E36">
        <v>36</v>
      </c>
      <c r="F36" t="s">
        <v>18</v>
      </c>
      <c r="G36" t="s">
        <v>191</v>
      </c>
      <c r="H36" t="s">
        <v>247</v>
      </c>
      <c r="I36" t="s">
        <v>191</v>
      </c>
      <c r="J36" t="s">
        <v>28</v>
      </c>
      <c r="K36" t="s">
        <v>22</v>
      </c>
      <c r="L36" t="s">
        <v>18</v>
      </c>
      <c r="M36" t="s">
        <v>34</v>
      </c>
      <c r="N36">
        <v>14</v>
      </c>
      <c r="O36" t="str">
        <f t="shared" si="1"/>
        <v>Won By 14 Runs</v>
      </c>
      <c r="P36" t="s">
        <v>24</v>
      </c>
      <c r="Q36" t="s">
        <v>240</v>
      </c>
    </row>
    <row r="37" spans="1:17" x14ac:dyDescent="0.25">
      <c r="A37">
        <v>829779</v>
      </c>
      <c r="B37" t="s">
        <v>132</v>
      </c>
      <c r="C37" s="1">
        <v>42128</v>
      </c>
      <c r="D37">
        <v>2015</v>
      </c>
      <c r="E37">
        <v>37</v>
      </c>
      <c r="F37" t="s">
        <v>46</v>
      </c>
      <c r="G37" t="s">
        <v>27</v>
      </c>
      <c r="H37" t="s">
        <v>251</v>
      </c>
      <c r="I37" t="s">
        <v>46</v>
      </c>
      <c r="J37" t="s">
        <v>21</v>
      </c>
      <c r="K37" t="s">
        <v>22</v>
      </c>
      <c r="L37" t="s">
        <v>46</v>
      </c>
      <c r="M37" t="s">
        <v>34</v>
      </c>
      <c r="N37">
        <v>24</v>
      </c>
      <c r="O37" t="str">
        <f t="shared" si="1"/>
        <v>Won By 24 Runs</v>
      </c>
      <c r="P37" t="s">
        <v>24</v>
      </c>
      <c r="Q37" t="s">
        <v>224</v>
      </c>
    </row>
    <row r="38" spans="1:17" x14ac:dyDescent="0.25">
      <c r="A38">
        <v>829781</v>
      </c>
      <c r="B38" t="s">
        <v>30</v>
      </c>
      <c r="C38" s="1">
        <v>42128</v>
      </c>
      <c r="D38">
        <v>2015</v>
      </c>
      <c r="E38">
        <v>38</v>
      </c>
      <c r="F38" t="s">
        <v>51</v>
      </c>
      <c r="G38" t="s">
        <v>39</v>
      </c>
      <c r="H38" t="s">
        <v>174</v>
      </c>
      <c r="I38" t="s">
        <v>39</v>
      </c>
      <c r="J38" t="s">
        <v>28</v>
      </c>
      <c r="K38" t="s">
        <v>22</v>
      </c>
      <c r="L38" t="s">
        <v>51</v>
      </c>
      <c r="M38" t="s">
        <v>34</v>
      </c>
      <c r="N38">
        <v>35</v>
      </c>
      <c r="O38" t="str">
        <f t="shared" si="1"/>
        <v>Won By 35 Runs</v>
      </c>
      <c r="P38" t="s">
        <v>24</v>
      </c>
      <c r="Q38" t="s">
        <v>98</v>
      </c>
    </row>
    <row r="39" spans="1:17" x14ac:dyDescent="0.25">
      <c r="A39">
        <v>829783</v>
      </c>
      <c r="B39" t="s">
        <v>38</v>
      </c>
      <c r="C39" s="1">
        <v>42129</v>
      </c>
      <c r="D39">
        <v>2015</v>
      </c>
      <c r="E39">
        <v>39</v>
      </c>
      <c r="F39" t="s">
        <v>44</v>
      </c>
      <c r="G39" t="s">
        <v>191</v>
      </c>
      <c r="H39" t="s">
        <v>167</v>
      </c>
      <c r="I39" t="s">
        <v>191</v>
      </c>
      <c r="J39" t="s">
        <v>21</v>
      </c>
      <c r="K39" t="s">
        <v>22</v>
      </c>
      <c r="L39" t="s">
        <v>44</v>
      </c>
      <c r="M39" t="s">
        <v>23</v>
      </c>
      <c r="N39">
        <v>5</v>
      </c>
      <c r="O39" t="str">
        <f t="shared" si="1"/>
        <v>Won By 5 Wickets</v>
      </c>
      <c r="P39" t="s">
        <v>24</v>
      </c>
      <c r="Q39" t="s">
        <v>186</v>
      </c>
    </row>
    <row r="40" spans="1:17" x14ac:dyDescent="0.25">
      <c r="A40">
        <v>829785</v>
      </c>
      <c r="B40" t="s">
        <v>204</v>
      </c>
      <c r="C40" s="1">
        <v>42130</v>
      </c>
      <c r="D40">
        <v>2015</v>
      </c>
      <c r="E40">
        <v>40</v>
      </c>
      <c r="F40" t="s">
        <v>27</v>
      </c>
      <c r="G40" t="s">
        <v>147</v>
      </c>
      <c r="H40" t="s">
        <v>205</v>
      </c>
      <c r="I40" t="s">
        <v>147</v>
      </c>
      <c r="J40" t="s">
        <v>28</v>
      </c>
      <c r="K40" t="s">
        <v>22</v>
      </c>
      <c r="L40" t="s">
        <v>27</v>
      </c>
      <c r="M40" t="s">
        <v>34</v>
      </c>
      <c r="N40">
        <v>138</v>
      </c>
      <c r="O40" t="str">
        <f t="shared" si="1"/>
        <v>Won By 138 Runs</v>
      </c>
      <c r="P40" t="s">
        <v>24</v>
      </c>
      <c r="Q40" t="s">
        <v>150</v>
      </c>
    </row>
    <row r="41" spans="1:17" x14ac:dyDescent="0.25">
      <c r="A41">
        <v>829787</v>
      </c>
      <c r="B41" t="s">
        <v>38</v>
      </c>
      <c r="C41" s="1">
        <v>42131</v>
      </c>
      <c r="D41">
        <v>2015</v>
      </c>
      <c r="E41">
        <v>41</v>
      </c>
      <c r="F41" t="s">
        <v>18</v>
      </c>
      <c r="G41" t="s">
        <v>39</v>
      </c>
      <c r="H41" t="s">
        <v>247</v>
      </c>
      <c r="I41" t="s">
        <v>18</v>
      </c>
      <c r="J41" t="s">
        <v>28</v>
      </c>
      <c r="K41" t="s">
        <v>22</v>
      </c>
      <c r="L41" t="s">
        <v>39</v>
      </c>
      <c r="M41" t="s">
        <v>34</v>
      </c>
      <c r="N41">
        <v>7</v>
      </c>
      <c r="O41" t="str">
        <f t="shared" si="1"/>
        <v>Won By 7 Runs</v>
      </c>
      <c r="P41" t="s">
        <v>24</v>
      </c>
      <c r="Q41" t="s">
        <v>131</v>
      </c>
    </row>
    <row r="42" spans="1:17" x14ac:dyDescent="0.25">
      <c r="A42">
        <v>829761</v>
      </c>
      <c r="B42" t="s">
        <v>30</v>
      </c>
      <c r="C42" s="1">
        <v>42131</v>
      </c>
      <c r="D42">
        <v>2015</v>
      </c>
      <c r="E42">
        <v>42</v>
      </c>
      <c r="F42" t="s">
        <v>51</v>
      </c>
      <c r="G42" t="s">
        <v>191</v>
      </c>
      <c r="H42" t="s">
        <v>174</v>
      </c>
      <c r="I42" t="s">
        <v>51</v>
      </c>
      <c r="J42" t="s">
        <v>21</v>
      </c>
      <c r="K42" t="s">
        <v>22</v>
      </c>
      <c r="L42" t="s">
        <v>51</v>
      </c>
      <c r="M42" t="s">
        <v>34</v>
      </c>
      <c r="N42">
        <v>13</v>
      </c>
      <c r="O42" t="str">
        <f t="shared" si="1"/>
        <v>Won By 13 Runs</v>
      </c>
      <c r="P42" t="s">
        <v>24</v>
      </c>
      <c r="Q42" t="s">
        <v>252</v>
      </c>
    </row>
    <row r="43" spans="1:17" x14ac:dyDescent="0.25">
      <c r="A43">
        <v>829789</v>
      </c>
      <c r="B43" t="s">
        <v>132</v>
      </c>
      <c r="C43" s="1">
        <v>42132</v>
      </c>
      <c r="D43">
        <v>2015</v>
      </c>
      <c r="E43">
        <v>43</v>
      </c>
      <c r="F43" t="s">
        <v>46</v>
      </c>
      <c r="G43" t="s">
        <v>44</v>
      </c>
      <c r="H43" t="s">
        <v>251</v>
      </c>
      <c r="I43" t="s">
        <v>46</v>
      </c>
      <c r="J43" t="s">
        <v>21</v>
      </c>
      <c r="K43" t="s">
        <v>22</v>
      </c>
      <c r="L43" t="s">
        <v>44</v>
      </c>
      <c r="M43" t="s">
        <v>23</v>
      </c>
      <c r="N43">
        <v>6</v>
      </c>
      <c r="O43" t="str">
        <f t="shared" si="1"/>
        <v>Won By 6 Wickets</v>
      </c>
      <c r="P43" t="s">
        <v>24</v>
      </c>
      <c r="Q43" t="s">
        <v>25</v>
      </c>
    </row>
    <row r="44" spans="1:17" x14ac:dyDescent="0.25">
      <c r="A44">
        <v>829791</v>
      </c>
      <c r="B44" t="s">
        <v>30</v>
      </c>
      <c r="C44" s="1">
        <v>42133</v>
      </c>
      <c r="D44">
        <v>2015</v>
      </c>
      <c r="E44">
        <v>44</v>
      </c>
      <c r="F44" t="s">
        <v>51</v>
      </c>
      <c r="G44" t="s">
        <v>147</v>
      </c>
      <c r="H44" t="s">
        <v>174</v>
      </c>
      <c r="I44" t="s">
        <v>147</v>
      </c>
      <c r="J44" t="s">
        <v>21</v>
      </c>
      <c r="K44" t="s">
        <v>22</v>
      </c>
      <c r="L44" t="s">
        <v>51</v>
      </c>
      <c r="M44" t="s">
        <v>23</v>
      </c>
      <c r="N44">
        <v>1</v>
      </c>
      <c r="O44" t="str">
        <f t="shared" si="1"/>
        <v>Won By 1 Wickets</v>
      </c>
      <c r="P44" t="s">
        <v>24</v>
      </c>
      <c r="Q44" t="s">
        <v>60</v>
      </c>
    </row>
    <row r="45" spans="1:17" x14ac:dyDescent="0.25">
      <c r="A45">
        <v>829793</v>
      </c>
      <c r="B45" t="s">
        <v>232</v>
      </c>
      <c r="C45" s="1">
        <v>42133</v>
      </c>
      <c r="D45">
        <v>2015</v>
      </c>
      <c r="E45">
        <v>45</v>
      </c>
      <c r="F45" t="s">
        <v>191</v>
      </c>
      <c r="G45" t="s">
        <v>39</v>
      </c>
      <c r="H45" t="s">
        <v>233</v>
      </c>
      <c r="I45" t="s">
        <v>39</v>
      </c>
      <c r="J45" t="s">
        <v>21</v>
      </c>
      <c r="K45" t="s">
        <v>22</v>
      </c>
      <c r="L45" t="s">
        <v>39</v>
      </c>
      <c r="M45" t="s">
        <v>34</v>
      </c>
      <c r="N45">
        <v>6</v>
      </c>
      <c r="O45" t="str">
        <f t="shared" si="1"/>
        <v>Won By 6 Runs</v>
      </c>
      <c r="P45" t="s">
        <v>24</v>
      </c>
      <c r="Q45" t="s">
        <v>231</v>
      </c>
    </row>
    <row r="46" spans="1:17" x14ac:dyDescent="0.25">
      <c r="A46">
        <v>829795</v>
      </c>
      <c r="B46" t="s">
        <v>38</v>
      </c>
      <c r="C46" s="1">
        <v>42134</v>
      </c>
      <c r="D46">
        <v>2015</v>
      </c>
      <c r="E46">
        <v>46</v>
      </c>
      <c r="F46" t="s">
        <v>44</v>
      </c>
      <c r="G46" t="s">
        <v>27</v>
      </c>
      <c r="H46" t="s">
        <v>167</v>
      </c>
      <c r="I46" t="s">
        <v>27</v>
      </c>
      <c r="J46" t="s">
        <v>21</v>
      </c>
      <c r="K46" t="s">
        <v>22</v>
      </c>
      <c r="L46" t="s">
        <v>27</v>
      </c>
      <c r="M46" t="s">
        <v>34</v>
      </c>
      <c r="N46">
        <v>39</v>
      </c>
      <c r="O46" t="str">
        <f t="shared" si="1"/>
        <v>Won By 39 Runs</v>
      </c>
      <c r="P46" t="s">
        <v>24</v>
      </c>
      <c r="Q46" t="s">
        <v>130</v>
      </c>
    </row>
    <row r="47" spans="1:17" x14ac:dyDescent="0.25">
      <c r="A47">
        <v>829797</v>
      </c>
      <c r="B47" t="s">
        <v>132</v>
      </c>
      <c r="C47" s="1">
        <v>42134</v>
      </c>
      <c r="D47">
        <v>2015</v>
      </c>
      <c r="E47">
        <v>47</v>
      </c>
      <c r="F47" t="s">
        <v>46</v>
      </c>
      <c r="G47" t="s">
        <v>18</v>
      </c>
      <c r="H47" t="s">
        <v>251</v>
      </c>
      <c r="I47" t="s">
        <v>46</v>
      </c>
      <c r="J47" t="s">
        <v>21</v>
      </c>
      <c r="K47" t="s">
        <v>22</v>
      </c>
      <c r="L47" t="s">
        <v>46</v>
      </c>
      <c r="M47" t="s">
        <v>34</v>
      </c>
      <c r="N47">
        <v>12</v>
      </c>
      <c r="O47" t="str">
        <f t="shared" si="1"/>
        <v>Won By 12 Runs</v>
      </c>
      <c r="P47" t="s">
        <v>24</v>
      </c>
      <c r="Q47" t="s">
        <v>120</v>
      </c>
    </row>
    <row r="48" spans="1:17" x14ac:dyDescent="0.25">
      <c r="A48">
        <v>829799</v>
      </c>
      <c r="B48" t="s">
        <v>158</v>
      </c>
      <c r="C48" s="1">
        <v>42135</v>
      </c>
      <c r="D48">
        <v>2015</v>
      </c>
      <c r="E48">
        <v>48</v>
      </c>
      <c r="F48" t="s">
        <v>39</v>
      </c>
      <c r="G48" t="s">
        <v>147</v>
      </c>
      <c r="H48" t="s">
        <v>203</v>
      </c>
      <c r="I48" t="s">
        <v>39</v>
      </c>
      <c r="J48" t="s">
        <v>21</v>
      </c>
      <c r="K48" t="s">
        <v>22</v>
      </c>
      <c r="L48" t="s">
        <v>39</v>
      </c>
      <c r="M48" t="s">
        <v>34</v>
      </c>
      <c r="N48">
        <v>5</v>
      </c>
      <c r="O48" t="str">
        <f t="shared" si="1"/>
        <v>Won By 5 Runs</v>
      </c>
      <c r="P48" t="s">
        <v>24</v>
      </c>
      <c r="Q48" t="s">
        <v>70</v>
      </c>
    </row>
    <row r="49" spans="1:17" x14ac:dyDescent="0.25">
      <c r="A49">
        <v>829801</v>
      </c>
      <c r="B49" t="s">
        <v>232</v>
      </c>
      <c r="C49" s="1">
        <v>42136</v>
      </c>
      <c r="D49">
        <v>2015</v>
      </c>
      <c r="E49">
        <v>49</v>
      </c>
      <c r="F49" t="s">
        <v>191</v>
      </c>
      <c r="G49" t="s">
        <v>46</v>
      </c>
      <c r="H49" t="s">
        <v>233</v>
      </c>
      <c r="I49" t="s">
        <v>46</v>
      </c>
      <c r="J49" t="s">
        <v>21</v>
      </c>
      <c r="K49" t="s">
        <v>22</v>
      </c>
      <c r="L49" t="s">
        <v>191</v>
      </c>
      <c r="M49" t="s">
        <v>23</v>
      </c>
      <c r="N49">
        <v>6</v>
      </c>
      <c r="O49" t="str">
        <f t="shared" si="1"/>
        <v>Won By 6 Wickets</v>
      </c>
      <c r="P49" t="s">
        <v>24</v>
      </c>
      <c r="Q49" t="s">
        <v>250</v>
      </c>
    </row>
    <row r="50" spans="1:17" x14ac:dyDescent="0.25">
      <c r="A50">
        <v>829803</v>
      </c>
      <c r="B50" t="s">
        <v>165</v>
      </c>
      <c r="C50" s="1">
        <v>42137</v>
      </c>
      <c r="D50">
        <v>2015</v>
      </c>
      <c r="E50">
        <v>50</v>
      </c>
      <c r="F50" t="s">
        <v>147</v>
      </c>
      <c r="G50" t="s">
        <v>27</v>
      </c>
      <c r="H50" t="s">
        <v>248</v>
      </c>
      <c r="I50" t="s">
        <v>27</v>
      </c>
      <c r="J50" t="s">
        <v>28</v>
      </c>
      <c r="K50" t="s">
        <v>22</v>
      </c>
      <c r="L50" t="s">
        <v>147</v>
      </c>
      <c r="M50" t="s">
        <v>34</v>
      </c>
      <c r="N50">
        <v>22</v>
      </c>
      <c r="O50" t="str">
        <f t="shared" si="1"/>
        <v>Won By 22 Runs</v>
      </c>
      <c r="P50" t="s">
        <v>24</v>
      </c>
      <c r="Q50" t="s">
        <v>115</v>
      </c>
    </row>
    <row r="51" spans="1:17" x14ac:dyDescent="0.25">
      <c r="A51">
        <v>829805</v>
      </c>
      <c r="B51" t="s">
        <v>38</v>
      </c>
      <c r="C51" s="1">
        <v>42138</v>
      </c>
      <c r="D51">
        <v>2015</v>
      </c>
      <c r="E51">
        <v>51</v>
      </c>
      <c r="F51" t="s">
        <v>44</v>
      </c>
      <c r="G51" t="s">
        <v>51</v>
      </c>
      <c r="H51" t="s">
        <v>167</v>
      </c>
      <c r="I51" t="s">
        <v>51</v>
      </c>
      <c r="J51" t="s">
        <v>28</v>
      </c>
      <c r="K51" t="s">
        <v>22</v>
      </c>
      <c r="L51" t="s">
        <v>44</v>
      </c>
      <c r="M51" t="s">
        <v>34</v>
      </c>
      <c r="N51">
        <v>5</v>
      </c>
      <c r="O51" t="str">
        <f t="shared" si="1"/>
        <v>Won By 5 Runs</v>
      </c>
      <c r="P51" t="s">
        <v>24</v>
      </c>
      <c r="Q51" t="s">
        <v>25</v>
      </c>
    </row>
    <row r="52" spans="1:17" x14ac:dyDescent="0.25">
      <c r="A52">
        <v>829807</v>
      </c>
      <c r="B52" t="s">
        <v>158</v>
      </c>
      <c r="C52" s="1">
        <v>42139</v>
      </c>
      <c r="D52">
        <v>2015</v>
      </c>
      <c r="E52">
        <v>52</v>
      </c>
      <c r="F52" t="s">
        <v>39</v>
      </c>
      <c r="G52" t="s">
        <v>27</v>
      </c>
      <c r="H52" t="s">
        <v>203</v>
      </c>
      <c r="I52" t="s">
        <v>39</v>
      </c>
      <c r="J52" t="s">
        <v>21</v>
      </c>
      <c r="K52" t="s">
        <v>22</v>
      </c>
      <c r="L52" t="s">
        <v>27</v>
      </c>
      <c r="M52" t="s">
        <v>23</v>
      </c>
      <c r="N52">
        <v>6</v>
      </c>
      <c r="O52" t="str">
        <f t="shared" si="1"/>
        <v>Won By 6 Wickets</v>
      </c>
      <c r="P52" t="s">
        <v>196</v>
      </c>
      <c r="Q52" t="s">
        <v>49</v>
      </c>
    </row>
    <row r="53" spans="1:17" x14ac:dyDescent="0.25">
      <c r="A53">
        <v>829809</v>
      </c>
      <c r="B53" t="s">
        <v>165</v>
      </c>
      <c r="C53" s="1">
        <v>42140</v>
      </c>
      <c r="D53">
        <v>2015</v>
      </c>
      <c r="E53">
        <v>53</v>
      </c>
      <c r="F53" t="s">
        <v>147</v>
      </c>
      <c r="G53" t="s">
        <v>46</v>
      </c>
      <c r="H53" t="s">
        <v>248</v>
      </c>
      <c r="I53" t="s">
        <v>147</v>
      </c>
      <c r="J53" t="s">
        <v>21</v>
      </c>
      <c r="K53" t="s">
        <v>22</v>
      </c>
      <c r="L53" t="s">
        <v>46</v>
      </c>
      <c r="M53" t="s">
        <v>23</v>
      </c>
      <c r="N53">
        <v>7</v>
      </c>
      <c r="O53" t="str">
        <f t="shared" si="1"/>
        <v>Won By 7 Wickets</v>
      </c>
      <c r="P53" t="s">
        <v>24</v>
      </c>
      <c r="Q53" t="s">
        <v>249</v>
      </c>
    </row>
    <row r="54" spans="1:17" x14ac:dyDescent="0.25">
      <c r="A54">
        <v>829811</v>
      </c>
      <c r="B54" t="s">
        <v>38</v>
      </c>
      <c r="C54" s="1">
        <v>42140</v>
      </c>
      <c r="D54">
        <v>2015</v>
      </c>
      <c r="E54">
        <v>54</v>
      </c>
      <c r="F54" t="s">
        <v>18</v>
      </c>
      <c r="G54" t="s">
        <v>51</v>
      </c>
      <c r="H54" t="s">
        <v>247</v>
      </c>
      <c r="I54" t="s">
        <v>18</v>
      </c>
      <c r="J54" t="s">
        <v>21</v>
      </c>
      <c r="K54" t="s">
        <v>22</v>
      </c>
      <c r="L54" t="s">
        <v>18</v>
      </c>
      <c r="M54" t="s">
        <v>34</v>
      </c>
      <c r="N54">
        <v>9</v>
      </c>
      <c r="O54" t="str">
        <f t="shared" si="1"/>
        <v>Won By 9 Runs</v>
      </c>
      <c r="P54" t="s">
        <v>24</v>
      </c>
      <c r="Q54" t="s">
        <v>154</v>
      </c>
    </row>
    <row r="55" spans="1:17" x14ac:dyDescent="0.25">
      <c r="A55">
        <v>829813</v>
      </c>
      <c r="B55" t="s">
        <v>204</v>
      </c>
      <c r="C55" s="1">
        <v>42141</v>
      </c>
      <c r="D55">
        <v>2015</v>
      </c>
      <c r="E55">
        <v>55</v>
      </c>
      <c r="F55" t="s">
        <v>27</v>
      </c>
      <c r="G55" t="s">
        <v>191</v>
      </c>
      <c r="H55" t="s">
        <v>205</v>
      </c>
      <c r="I55" t="s">
        <v>27</v>
      </c>
      <c r="J55" t="s">
        <v>28</v>
      </c>
      <c r="K55" t="s">
        <v>24</v>
      </c>
      <c r="L55" t="s">
        <v>24</v>
      </c>
      <c r="M55" t="s">
        <v>173</v>
      </c>
      <c r="N55" t="s">
        <v>24</v>
      </c>
      <c r="O55" t="str">
        <f t="shared" si="1"/>
        <v>Won By NA NoResults</v>
      </c>
      <c r="P55" t="s">
        <v>24</v>
      </c>
      <c r="Q55" t="s">
        <v>24</v>
      </c>
    </row>
    <row r="56" spans="1:17" x14ac:dyDescent="0.25">
      <c r="A56">
        <v>829815</v>
      </c>
      <c r="B56" t="s">
        <v>158</v>
      </c>
      <c r="C56" s="1">
        <v>42141</v>
      </c>
      <c r="D56">
        <v>2015</v>
      </c>
      <c r="E56">
        <v>56</v>
      </c>
      <c r="F56" t="s">
        <v>39</v>
      </c>
      <c r="G56" t="s">
        <v>44</v>
      </c>
      <c r="H56" t="s">
        <v>203</v>
      </c>
      <c r="I56" t="s">
        <v>39</v>
      </c>
      <c r="J56" t="s">
        <v>21</v>
      </c>
      <c r="K56" t="s">
        <v>22</v>
      </c>
      <c r="L56" t="s">
        <v>44</v>
      </c>
      <c r="M56" t="s">
        <v>23</v>
      </c>
      <c r="N56">
        <v>9</v>
      </c>
      <c r="O56" t="str">
        <f t="shared" si="1"/>
        <v>Won By 9 Wickets</v>
      </c>
      <c r="P56" t="s">
        <v>24</v>
      </c>
      <c r="Q56" t="s">
        <v>223</v>
      </c>
    </row>
    <row r="57" spans="1:17" x14ac:dyDescent="0.25">
      <c r="A57">
        <v>829819</v>
      </c>
      <c r="B57" t="s">
        <v>58</v>
      </c>
      <c r="C57" s="1">
        <v>42144</v>
      </c>
      <c r="D57">
        <v>2015</v>
      </c>
      <c r="E57" t="s">
        <v>31</v>
      </c>
      <c r="F57" t="s">
        <v>27</v>
      </c>
      <c r="G57" t="s">
        <v>18</v>
      </c>
      <c r="H57" t="s">
        <v>189</v>
      </c>
      <c r="I57" t="s">
        <v>27</v>
      </c>
      <c r="J57" t="s">
        <v>21</v>
      </c>
      <c r="K57" t="s">
        <v>22</v>
      </c>
      <c r="L57" t="s">
        <v>27</v>
      </c>
      <c r="M57" t="s">
        <v>34</v>
      </c>
      <c r="N57">
        <v>71</v>
      </c>
      <c r="O57" t="str">
        <f t="shared" si="1"/>
        <v>Won By 71 Runs</v>
      </c>
      <c r="P57" t="s">
        <v>24</v>
      </c>
      <c r="Q57" t="s">
        <v>130</v>
      </c>
    </row>
    <row r="58" spans="1:17" x14ac:dyDescent="0.25">
      <c r="A58">
        <v>829823</v>
      </c>
      <c r="B58" t="s">
        <v>30</v>
      </c>
      <c r="C58" s="1">
        <v>42148</v>
      </c>
      <c r="D58">
        <v>2015</v>
      </c>
      <c r="E58" t="s">
        <v>17</v>
      </c>
      <c r="F58" t="s">
        <v>44</v>
      </c>
      <c r="G58" t="s">
        <v>46</v>
      </c>
      <c r="H58" t="s">
        <v>174</v>
      </c>
      <c r="I58" t="s">
        <v>46</v>
      </c>
      <c r="J58" t="s">
        <v>28</v>
      </c>
      <c r="K58" t="s">
        <v>22</v>
      </c>
      <c r="L58" t="s">
        <v>44</v>
      </c>
      <c r="M58" t="s">
        <v>34</v>
      </c>
      <c r="N58">
        <v>41</v>
      </c>
      <c r="O58" t="str">
        <f t="shared" si="1"/>
        <v>Won By 41 Runs</v>
      </c>
      <c r="P58" t="s">
        <v>24</v>
      </c>
      <c r="Q58" t="s">
        <v>156</v>
      </c>
    </row>
    <row r="59" spans="1:17" x14ac:dyDescent="0.25">
      <c r="A59">
        <v>829817</v>
      </c>
      <c r="B59" t="s">
        <v>38</v>
      </c>
      <c r="C59" s="1">
        <v>42143</v>
      </c>
      <c r="D59">
        <v>2015</v>
      </c>
      <c r="E59" t="s">
        <v>36</v>
      </c>
      <c r="F59" t="s">
        <v>46</v>
      </c>
      <c r="G59" t="s">
        <v>44</v>
      </c>
      <c r="H59" t="s">
        <v>167</v>
      </c>
      <c r="I59" t="s">
        <v>44</v>
      </c>
      <c r="J59" t="s">
        <v>21</v>
      </c>
      <c r="K59" t="s">
        <v>22</v>
      </c>
      <c r="L59" t="s">
        <v>44</v>
      </c>
      <c r="M59" t="s">
        <v>34</v>
      </c>
      <c r="N59">
        <v>25</v>
      </c>
      <c r="O59" t="str">
        <f t="shared" si="1"/>
        <v>Won By 25 Runs</v>
      </c>
      <c r="P59" t="s">
        <v>24</v>
      </c>
      <c r="Q59" t="s">
        <v>118</v>
      </c>
    </row>
    <row r="60" spans="1:17" x14ac:dyDescent="0.25">
      <c r="A60">
        <v>829821</v>
      </c>
      <c r="B60" t="s">
        <v>245</v>
      </c>
      <c r="C60" s="1">
        <v>42146</v>
      </c>
      <c r="D60">
        <v>2015</v>
      </c>
      <c r="E60" t="s">
        <v>26</v>
      </c>
      <c r="F60" t="s">
        <v>46</v>
      </c>
      <c r="G60" t="s">
        <v>27</v>
      </c>
      <c r="H60" t="s">
        <v>246</v>
      </c>
      <c r="I60" t="s">
        <v>46</v>
      </c>
      <c r="J60" t="s">
        <v>28</v>
      </c>
      <c r="K60" t="s">
        <v>22</v>
      </c>
      <c r="L60" t="s">
        <v>46</v>
      </c>
      <c r="M60" t="s">
        <v>23</v>
      </c>
      <c r="N60">
        <v>3</v>
      </c>
      <c r="O60" t="str">
        <f t="shared" si="1"/>
        <v>Won By 3 Wickets</v>
      </c>
      <c r="P60" t="s">
        <v>24</v>
      </c>
      <c r="Q60" t="s">
        <v>239</v>
      </c>
    </row>
  </sheetData>
  <sortState xmlns:xlrd2="http://schemas.microsoft.com/office/spreadsheetml/2017/richdata2" ref="A2:Q60">
    <sortCondition ref="E2:E60"/>
  </sortState>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61"/>
  <sheetViews>
    <sheetView workbookViewId="0">
      <selection sqref="A1:Q77"/>
    </sheetView>
  </sheetViews>
  <sheetFormatPr defaultRowHeight="15" x14ac:dyDescent="0.25"/>
  <cols>
    <col min="1" max="1" width="7" bestFit="1" customWidth="1"/>
    <col min="2" max="2" width="14.7109375" bestFit="1" customWidth="1"/>
    <col min="3" max="3" width="10.42578125" bestFit="1" customWidth="1"/>
    <col min="4" max="4" width="9.5703125" bestFit="1" customWidth="1"/>
    <col min="5" max="5" width="16.28515625" bestFit="1" customWidth="1"/>
    <col min="6" max="7" width="26.5703125" bestFit="1" customWidth="1"/>
    <col min="8" max="8" width="49.5703125" bestFit="1" customWidth="1"/>
    <col min="9" max="9" width="26.5703125" bestFit="1" customWidth="1"/>
    <col min="10" max="10" width="14.7109375" bestFit="1" customWidth="1"/>
    <col min="11" max="11" width="12.7109375" bestFit="1" customWidth="1"/>
    <col min="12" max="12" width="26.5703125" bestFit="1" customWidth="1"/>
    <col min="13" max="13" width="9.7109375" bestFit="1" customWidth="1"/>
    <col min="14" max="14" width="9.5703125" bestFit="1" customWidth="1"/>
    <col min="15" max="15" width="17.85546875"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980901</v>
      </c>
      <c r="B2" t="s">
        <v>38</v>
      </c>
      <c r="C2" s="1">
        <v>42469</v>
      </c>
      <c r="D2">
        <v>2016</v>
      </c>
      <c r="E2">
        <v>1</v>
      </c>
      <c r="F2" t="s">
        <v>44</v>
      </c>
      <c r="G2" t="s">
        <v>235</v>
      </c>
      <c r="H2" t="s">
        <v>167</v>
      </c>
      <c r="I2" t="s">
        <v>44</v>
      </c>
      <c r="J2" t="s">
        <v>21</v>
      </c>
      <c r="K2" t="s">
        <v>22</v>
      </c>
      <c r="L2" t="s">
        <v>235</v>
      </c>
      <c r="M2" t="s">
        <v>23</v>
      </c>
      <c r="N2">
        <v>9</v>
      </c>
      <c r="O2" t="str">
        <f t="shared" ref="O2:O33" si="0">CONCATENATE("Won By"," ",N2," ",M2)</f>
        <v>Won By 9 Wickets</v>
      </c>
      <c r="P2" t="s">
        <v>24</v>
      </c>
      <c r="Q2" t="s">
        <v>240</v>
      </c>
    </row>
    <row r="3" spans="1:17" x14ac:dyDescent="0.25">
      <c r="A3">
        <v>980903</v>
      </c>
      <c r="B3" t="s">
        <v>30</v>
      </c>
      <c r="C3" s="1">
        <v>42470</v>
      </c>
      <c r="D3">
        <v>2016</v>
      </c>
      <c r="E3">
        <v>2</v>
      </c>
      <c r="F3" t="s">
        <v>51</v>
      </c>
      <c r="G3" t="s">
        <v>191</v>
      </c>
      <c r="H3" t="s">
        <v>174</v>
      </c>
      <c r="I3" t="s">
        <v>51</v>
      </c>
      <c r="J3" t="s">
        <v>28</v>
      </c>
      <c r="K3" t="s">
        <v>22</v>
      </c>
      <c r="L3" t="s">
        <v>51</v>
      </c>
      <c r="M3" t="s">
        <v>23</v>
      </c>
      <c r="N3">
        <v>9</v>
      </c>
      <c r="O3" t="str">
        <f t="shared" si="0"/>
        <v>Won By 9 Wickets</v>
      </c>
      <c r="P3" t="s">
        <v>24</v>
      </c>
      <c r="Q3" t="s">
        <v>60</v>
      </c>
    </row>
    <row r="4" spans="1:17" x14ac:dyDescent="0.25">
      <c r="A4">
        <v>980905</v>
      </c>
      <c r="B4" t="s">
        <v>165</v>
      </c>
      <c r="C4" s="1">
        <v>42471</v>
      </c>
      <c r="D4">
        <v>2016</v>
      </c>
      <c r="E4">
        <v>3</v>
      </c>
      <c r="F4" t="s">
        <v>147</v>
      </c>
      <c r="G4" t="s">
        <v>210</v>
      </c>
      <c r="H4" t="s">
        <v>213</v>
      </c>
      <c r="I4" t="s">
        <v>210</v>
      </c>
      <c r="J4" t="s">
        <v>28</v>
      </c>
      <c r="K4" t="s">
        <v>22</v>
      </c>
      <c r="L4" t="s">
        <v>210</v>
      </c>
      <c r="M4" t="s">
        <v>23</v>
      </c>
      <c r="N4">
        <v>5</v>
      </c>
      <c r="O4" t="str">
        <f t="shared" si="0"/>
        <v>Won By 5 Wickets</v>
      </c>
      <c r="P4" t="s">
        <v>24</v>
      </c>
      <c r="Q4" t="s">
        <v>244</v>
      </c>
    </row>
    <row r="5" spans="1:17" x14ac:dyDescent="0.25">
      <c r="A5">
        <v>980907</v>
      </c>
      <c r="B5" t="s">
        <v>204</v>
      </c>
      <c r="C5" s="1">
        <v>42472</v>
      </c>
      <c r="D5">
        <v>2016</v>
      </c>
      <c r="E5">
        <v>4</v>
      </c>
      <c r="F5" t="s">
        <v>27</v>
      </c>
      <c r="G5" t="s">
        <v>39</v>
      </c>
      <c r="H5" t="s">
        <v>205</v>
      </c>
      <c r="I5" t="s">
        <v>39</v>
      </c>
      <c r="J5" t="s">
        <v>28</v>
      </c>
      <c r="K5" t="s">
        <v>22</v>
      </c>
      <c r="L5" t="s">
        <v>27</v>
      </c>
      <c r="M5" t="s">
        <v>34</v>
      </c>
      <c r="N5">
        <v>45</v>
      </c>
      <c r="O5" t="str">
        <f t="shared" si="0"/>
        <v>Won By 45 Runs</v>
      </c>
      <c r="P5" t="s">
        <v>24</v>
      </c>
      <c r="Q5" t="s">
        <v>130</v>
      </c>
    </row>
    <row r="6" spans="1:17" x14ac:dyDescent="0.25">
      <c r="A6">
        <v>980909</v>
      </c>
      <c r="B6" t="s">
        <v>30</v>
      </c>
      <c r="C6" s="1">
        <v>42473</v>
      </c>
      <c r="D6">
        <v>2016</v>
      </c>
      <c r="E6">
        <v>5</v>
      </c>
      <c r="F6" t="s">
        <v>51</v>
      </c>
      <c r="G6" t="s">
        <v>44</v>
      </c>
      <c r="H6" t="s">
        <v>174</v>
      </c>
      <c r="I6" t="s">
        <v>44</v>
      </c>
      <c r="J6" t="s">
        <v>28</v>
      </c>
      <c r="K6" t="s">
        <v>22</v>
      </c>
      <c r="L6" t="s">
        <v>44</v>
      </c>
      <c r="M6" t="s">
        <v>23</v>
      </c>
      <c r="N6">
        <v>6</v>
      </c>
      <c r="O6" t="str">
        <f t="shared" si="0"/>
        <v>Won By 6 Wickets</v>
      </c>
      <c r="P6" t="s">
        <v>24</v>
      </c>
      <c r="Q6" t="s">
        <v>156</v>
      </c>
    </row>
    <row r="7" spans="1:17" x14ac:dyDescent="0.25">
      <c r="A7">
        <v>980911</v>
      </c>
      <c r="B7" t="s">
        <v>217</v>
      </c>
      <c r="C7" s="1">
        <v>42474</v>
      </c>
      <c r="D7">
        <v>2016</v>
      </c>
      <c r="E7">
        <v>6</v>
      </c>
      <c r="F7" t="s">
        <v>210</v>
      </c>
      <c r="G7" t="s">
        <v>235</v>
      </c>
      <c r="H7" t="s">
        <v>218</v>
      </c>
      <c r="I7" t="s">
        <v>235</v>
      </c>
      <c r="J7" t="s">
        <v>21</v>
      </c>
      <c r="K7" t="s">
        <v>22</v>
      </c>
      <c r="L7" t="s">
        <v>210</v>
      </c>
      <c r="M7" t="s">
        <v>23</v>
      </c>
      <c r="N7">
        <v>7</v>
      </c>
      <c r="O7" t="str">
        <f t="shared" si="0"/>
        <v>Won By 7 Wickets</v>
      </c>
      <c r="P7" t="s">
        <v>24</v>
      </c>
      <c r="Q7" t="s">
        <v>244</v>
      </c>
    </row>
    <row r="8" spans="1:17" x14ac:dyDescent="0.25">
      <c r="A8">
        <v>980913</v>
      </c>
      <c r="B8" t="s">
        <v>127</v>
      </c>
      <c r="C8" s="1">
        <v>42475</v>
      </c>
      <c r="D8">
        <v>2016</v>
      </c>
      <c r="E8">
        <v>7</v>
      </c>
      <c r="F8" t="s">
        <v>191</v>
      </c>
      <c r="G8" t="s">
        <v>147</v>
      </c>
      <c r="H8" t="s">
        <v>208</v>
      </c>
      <c r="I8" t="s">
        <v>191</v>
      </c>
      <c r="J8" t="s">
        <v>28</v>
      </c>
      <c r="K8" t="s">
        <v>22</v>
      </c>
      <c r="L8" t="s">
        <v>191</v>
      </c>
      <c r="M8" t="s">
        <v>23</v>
      </c>
      <c r="N8">
        <v>8</v>
      </c>
      <c r="O8" t="str">
        <f t="shared" si="0"/>
        <v>Won By 8 Wickets</v>
      </c>
      <c r="P8" t="s">
        <v>24</v>
      </c>
      <c r="Q8" t="s">
        <v>137</v>
      </c>
    </row>
    <row r="9" spans="1:17" x14ac:dyDescent="0.25">
      <c r="A9">
        <v>980915</v>
      </c>
      <c r="B9" t="s">
        <v>158</v>
      </c>
      <c r="C9" s="1">
        <v>42476</v>
      </c>
      <c r="D9">
        <v>2016</v>
      </c>
      <c r="E9">
        <v>8</v>
      </c>
      <c r="F9" t="s">
        <v>39</v>
      </c>
      <c r="G9" t="s">
        <v>51</v>
      </c>
      <c r="H9" t="s">
        <v>203</v>
      </c>
      <c r="I9" t="s">
        <v>39</v>
      </c>
      <c r="J9" t="s">
        <v>21</v>
      </c>
      <c r="K9" t="s">
        <v>22</v>
      </c>
      <c r="L9" t="s">
        <v>51</v>
      </c>
      <c r="M9" t="s">
        <v>23</v>
      </c>
      <c r="N9">
        <v>8</v>
      </c>
      <c r="O9" t="str">
        <f t="shared" si="0"/>
        <v>Won By 8 Wickets</v>
      </c>
      <c r="P9" t="s">
        <v>24</v>
      </c>
      <c r="Q9" t="s">
        <v>219</v>
      </c>
    </row>
    <row r="10" spans="1:17" x14ac:dyDescent="0.25">
      <c r="A10">
        <v>980917</v>
      </c>
      <c r="B10" t="s">
        <v>38</v>
      </c>
      <c r="C10" s="1">
        <v>42476</v>
      </c>
      <c r="D10">
        <v>2016</v>
      </c>
      <c r="E10">
        <v>9</v>
      </c>
      <c r="F10" t="s">
        <v>44</v>
      </c>
      <c r="G10" t="s">
        <v>210</v>
      </c>
      <c r="H10" t="s">
        <v>167</v>
      </c>
      <c r="I10" t="s">
        <v>210</v>
      </c>
      <c r="J10" t="s">
        <v>28</v>
      </c>
      <c r="K10" t="s">
        <v>22</v>
      </c>
      <c r="L10" t="s">
        <v>210</v>
      </c>
      <c r="M10" t="s">
        <v>23</v>
      </c>
      <c r="N10">
        <v>3</v>
      </c>
      <c r="O10" t="str">
        <f t="shared" si="0"/>
        <v>Won By 3 Wickets</v>
      </c>
      <c r="P10" t="s">
        <v>24</v>
      </c>
      <c r="Q10" t="s">
        <v>244</v>
      </c>
    </row>
    <row r="11" spans="1:17" x14ac:dyDescent="0.25">
      <c r="A11">
        <v>980919</v>
      </c>
      <c r="B11" t="s">
        <v>165</v>
      </c>
      <c r="C11" s="1">
        <v>42477</v>
      </c>
      <c r="D11">
        <v>2016</v>
      </c>
      <c r="E11">
        <v>10</v>
      </c>
      <c r="F11" t="s">
        <v>147</v>
      </c>
      <c r="G11" t="s">
        <v>235</v>
      </c>
      <c r="H11" t="s">
        <v>213</v>
      </c>
      <c r="I11" t="s">
        <v>235</v>
      </c>
      <c r="J11" t="s">
        <v>21</v>
      </c>
      <c r="K11" t="s">
        <v>22</v>
      </c>
      <c r="L11" t="s">
        <v>147</v>
      </c>
      <c r="M11" t="s">
        <v>23</v>
      </c>
      <c r="N11">
        <v>6</v>
      </c>
      <c r="O11" t="str">
        <f t="shared" si="0"/>
        <v>Won By 6 Wickets</v>
      </c>
      <c r="P11" t="s">
        <v>24</v>
      </c>
      <c r="Q11" t="s">
        <v>243</v>
      </c>
    </row>
    <row r="12" spans="1:17" x14ac:dyDescent="0.25">
      <c r="A12">
        <v>980921</v>
      </c>
      <c r="B12" t="s">
        <v>204</v>
      </c>
      <c r="C12" s="1">
        <v>42477</v>
      </c>
      <c r="D12">
        <v>2016</v>
      </c>
      <c r="E12">
        <v>11</v>
      </c>
      <c r="F12" t="s">
        <v>27</v>
      </c>
      <c r="G12" t="s">
        <v>191</v>
      </c>
      <c r="H12" t="s">
        <v>205</v>
      </c>
      <c r="I12" t="s">
        <v>191</v>
      </c>
      <c r="J12" t="s">
        <v>28</v>
      </c>
      <c r="K12" t="s">
        <v>22</v>
      </c>
      <c r="L12" t="s">
        <v>191</v>
      </c>
      <c r="M12" t="s">
        <v>23</v>
      </c>
      <c r="N12">
        <v>7</v>
      </c>
      <c r="O12" t="str">
        <f t="shared" si="0"/>
        <v>Won By 7 Wickets</v>
      </c>
      <c r="P12" t="s">
        <v>24</v>
      </c>
      <c r="Q12" t="s">
        <v>53</v>
      </c>
    </row>
    <row r="13" spans="1:17" x14ac:dyDescent="0.25">
      <c r="A13">
        <v>980923</v>
      </c>
      <c r="B13" t="s">
        <v>158</v>
      </c>
      <c r="C13" s="1">
        <v>42478</v>
      </c>
      <c r="D13">
        <v>2016</v>
      </c>
      <c r="E13">
        <v>12</v>
      </c>
      <c r="F13" t="s">
        <v>39</v>
      </c>
      <c r="G13" t="s">
        <v>44</v>
      </c>
      <c r="H13" t="s">
        <v>203</v>
      </c>
      <c r="I13" t="s">
        <v>39</v>
      </c>
      <c r="J13" t="s">
        <v>28</v>
      </c>
      <c r="K13" t="s">
        <v>22</v>
      </c>
      <c r="L13" t="s">
        <v>39</v>
      </c>
      <c r="M13" t="s">
        <v>23</v>
      </c>
      <c r="N13">
        <v>7</v>
      </c>
      <c r="O13" t="str">
        <f t="shared" si="0"/>
        <v>Won By 7 Wickets</v>
      </c>
      <c r="P13" t="s">
        <v>24</v>
      </c>
      <c r="Q13" t="s">
        <v>70</v>
      </c>
    </row>
    <row r="14" spans="1:17" x14ac:dyDescent="0.25">
      <c r="A14">
        <v>980925</v>
      </c>
      <c r="B14" t="s">
        <v>165</v>
      </c>
      <c r="C14" s="1">
        <v>42479</v>
      </c>
      <c r="D14">
        <v>2016</v>
      </c>
      <c r="E14">
        <v>13</v>
      </c>
      <c r="F14" t="s">
        <v>147</v>
      </c>
      <c r="G14" t="s">
        <v>51</v>
      </c>
      <c r="H14" t="s">
        <v>213</v>
      </c>
      <c r="I14" t="s">
        <v>51</v>
      </c>
      <c r="J14" t="s">
        <v>28</v>
      </c>
      <c r="K14" t="s">
        <v>22</v>
      </c>
      <c r="L14" t="s">
        <v>51</v>
      </c>
      <c r="M14" t="s">
        <v>23</v>
      </c>
      <c r="N14">
        <v>6</v>
      </c>
      <c r="O14" t="str">
        <f t="shared" si="0"/>
        <v>Won By 6 Wickets</v>
      </c>
      <c r="P14" t="s">
        <v>24</v>
      </c>
      <c r="Q14" t="s">
        <v>221</v>
      </c>
    </row>
    <row r="15" spans="1:17" x14ac:dyDescent="0.25">
      <c r="A15">
        <v>980927</v>
      </c>
      <c r="B15" t="s">
        <v>38</v>
      </c>
      <c r="C15" s="1">
        <v>42480</v>
      </c>
      <c r="D15">
        <v>2016</v>
      </c>
      <c r="E15">
        <v>14</v>
      </c>
      <c r="F15" t="s">
        <v>44</v>
      </c>
      <c r="G15" t="s">
        <v>27</v>
      </c>
      <c r="H15" t="s">
        <v>167</v>
      </c>
      <c r="I15" t="s">
        <v>44</v>
      </c>
      <c r="J15" t="s">
        <v>28</v>
      </c>
      <c r="K15" t="s">
        <v>22</v>
      </c>
      <c r="L15" t="s">
        <v>44</v>
      </c>
      <c r="M15" t="s">
        <v>23</v>
      </c>
      <c r="N15">
        <v>6</v>
      </c>
      <c r="O15" t="str">
        <f t="shared" si="0"/>
        <v>Won By 6 Wickets</v>
      </c>
      <c r="P15" t="s">
        <v>24</v>
      </c>
      <c r="Q15" t="s">
        <v>156</v>
      </c>
    </row>
    <row r="16" spans="1:17" x14ac:dyDescent="0.25">
      <c r="A16">
        <v>980929</v>
      </c>
      <c r="B16" t="s">
        <v>217</v>
      </c>
      <c r="C16" s="1">
        <v>42481</v>
      </c>
      <c r="D16">
        <v>2016</v>
      </c>
      <c r="E16">
        <v>15</v>
      </c>
      <c r="F16" t="s">
        <v>210</v>
      </c>
      <c r="G16" t="s">
        <v>39</v>
      </c>
      <c r="H16" t="s">
        <v>218</v>
      </c>
      <c r="I16" t="s">
        <v>39</v>
      </c>
      <c r="J16" t="s">
        <v>28</v>
      </c>
      <c r="K16" t="s">
        <v>22</v>
      </c>
      <c r="L16" t="s">
        <v>39</v>
      </c>
      <c r="M16" t="s">
        <v>23</v>
      </c>
      <c r="N16">
        <v>10</v>
      </c>
      <c r="O16" t="str">
        <f t="shared" si="0"/>
        <v>Won By 10 Wickets</v>
      </c>
      <c r="P16" t="s">
        <v>24</v>
      </c>
      <c r="Q16" t="s">
        <v>225</v>
      </c>
    </row>
    <row r="17" spans="1:17" x14ac:dyDescent="0.25">
      <c r="A17">
        <v>980931</v>
      </c>
      <c r="B17" t="s">
        <v>58</v>
      </c>
      <c r="C17" s="1">
        <v>42482</v>
      </c>
      <c r="D17">
        <v>2016</v>
      </c>
      <c r="E17">
        <v>16</v>
      </c>
      <c r="F17" t="s">
        <v>235</v>
      </c>
      <c r="G17" t="s">
        <v>27</v>
      </c>
      <c r="H17" t="s">
        <v>189</v>
      </c>
      <c r="I17" t="s">
        <v>235</v>
      </c>
      <c r="J17" t="s">
        <v>28</v>
      </c>
      <c r="K17" t="s">
        <v>22</v>
      </c>
      <c r="L17" t="s">
        <v>27</v>
      </c>
      <c r="M17" t="s">
        <v>34</v>
      </c>
      <c r="N17">
        <v>13</v>
      </c>
      <c r="O17" t="str">
        <f t="shared" si="0"/>
        <v>Won By 13 Runs</v>
      </c>
      <c r="P17" t="s">
        <v>24</v>
      </c>
      <c r="Q17" t="s">
        <v>130</v>
      </c>
    </row>
    <row r="18" spans="1:17" x14ac:dyDescent="0.25">
      <c r="A18">
        <v>980933</v>
      </c>
      <c r="B18" t="s">
        <v>127</v>
      </c>
      <c r="C18" s="1">
        <v>42483</v>
      </c>
      <c r="D18">
        <v>2016</v>
      </c>
      <c r="E18">
        <v>17</v>
      </c>
      <c r="F18" t="s">
        <v>191</v>
      </c>
      <c r="G18" t="s">
        <v>44</v>
      </c>
      <c r="H18" t="s">
        <v>208</v>
      </c>
      <c r="I18" t="s">
        <v>44</v>
      </c>
      <c r="J18" t="s">
        <v>28</v>
      </c>
      <c r="K18" t="s">
        <v>22</v>
      </c>
      <c r="L18" t="s">
        <v>191</v>
      </c>
      <c r="M18" t="s">
        <v>34</v>
      </c>
      <c r="N18">
        <v>10</v>
      </c>
      <c r="O18" t="str">
        <f t="shared" si="0"/>
        <v>Won By 10 Runs</v>
      </c>
      <c r="P18" t="s">
        <v>24</v>
      </c>
      <c r="Q18" t="s">
        <v>100</v>
      </c>
    </row>
    <row r="19" spans="1:17" x14ac:dyDescent="0.25">
      <c r="A19">
        <v>980935</v>
      </c>
      <c r="B19" t="s">
        <v>158</v>
      </c>
      <c r="C19" s="1">
        <v>42483</v>
      </c>
      <c r="D19">
        <v>2016</v>
      </c>
      <c r="E19">
        <v>18</v>
      </c>
      <c r="F19" t="s">
        <v>39</v>
      </c>
      <c r="G19" t="s">
        <v>147</v>
      </c>
      <c r="H19" t="s">
        <v>203</v>
      </c>
      <c r="I19" t="s">
        <v>39</v>
      </c>
      <c r="J19" t="s">
        <v>28</v>
      </c>
      <c r="K19" t="s">
        <v>22</v>
      </c>
      <c r="L19" t="s">
        <v>39</v>
      </c>
      <c r="M19" t="s">
        <v>23</v>
      </c>
      <c r="N19">
        <v>5</v>
      </c>
      <c r="O19" t="str">
        <f t="shared" si="0"/>
        <v>Won By 5 Wickets</v>
      </c>
      <c r="P19" t="s">
        <v>24</v>
      </c>
      <c r="Q19" t="s">
        <v>242</v>
      </c>
    </row>
    <row r="20" spans="1:17" x14ac:dyDescent="0.25">
      <c r="A20">
        <v>980937</v>
      </c>
      <c r="B20" t="s">
        <v>217</v>
      </c>
      <c r="C20" s="1">
        <v>42484</v>
      </c>
      <c r="D20">
        <v>2016</v>
      </c>
      <c r="E20">
        <v>19</v>
      </c>
      <c r="F20" t="s">
        <v>210</v>
      </c>
      <c r="G20" t="s">
        <v>27</v>
      </c>
      <c r="H20" t="s">
        <v>218</v>
      </c>
      <c r="I20" t="s">
        <v>27</v>
      </c>
      <c r="J20" t="s">
        <v>21</v>
      </c>
      <c r="K20" t="s">
        <v>22</v>
      </c>
      <c r="L20" t="s">
        <v>210</v>
      </c>
      <c r="M20" t="s">
        <v>23</v>
      </c>
      <c r="N20">
        <v>6</v>
      </c>
      <c r="O20" t="str">
        <f t="shared" si="0"/>
        <v>Won By 6 Wickets</v>
      </c>
      <c r="P20" t="s">
        <v>24</v>
      </c>
      <c r="Q20" t="s">
        <v>49</v>
      </c>
    </row>
    <row r="21" spans="1:17" x14ac:dyDescent="0.25">
      <c r="A21">
        <v>980939</v>
      </c>
      <c r="B21" t="s">
        <v>58</v>
      </c>
      <c r="C21" s="1">
        <v>42484</v>
      </c>
      <c r="D21">
        <v>2016</v>
      </c>
      <c r="E21">
        <v>20</v>
      </c>
      <c r="F21" t="s">
        <v>235</v>
      </c>
      <c r="G21" t="s">
        <v>51</v>
      </c>
      <c r="H21" t="s">
        <v>189</v>
      </c>
      <c r="I21" t="s">
        <v>51</v>
      </c>
      <c r="J21" t="s">
        <v>28</v>
      </c>
      <c r="K21" t="s">
        <v>22</v>
      </c>
      <c r="L21" t="s">
        <v>51</v>
      </c>
      <c r="M21" t="s">
        <v>23</v>
      </c>
      <c r="N21">
        <v>2</v>
      </c>
      <c r="O21" t="str">
        <f t="shared" si="0"/>
        <v>Won By 2 Wickets</v>
      </c>
      <c r="P21" t="s">
        <v>24</v>
      </c>
      <c r="Q21" t="s">
        <v>76</v>
      </c>
    </row>
    <row r="22" spans="1:17" x14ac:dyDescent="0.25">
      <c r="A22">
        <v>980941</v>
      </c>
      <c r="B22" t="s">
        <v>165</v>
      </c>
      <c r="C22" s="1">
        <v>42485</v>
      </c>
      <c r="D22">
        <v>2016</v>
      </c>
      <c r="E22">
        <v>21</v>
      </c>
      <c r="F22" t="s">
        <v>147</v>
      </c>
      <c r="G22" t="s">
        <v>44</v>
      </c>
      <c r="H22" t="s">
        <v>213</v>
      </c>
      <c r="I22" t="s">
        <v>147</v>
      </c>
      <c r="J22" t="s">
        <v>28</v>
      </c>
      <c r="K22" t="s">
        <v>22</v>
      </c>
      <c r="L22" t="s">
        <v>44</v>
      </c>
      <c r="M22" t="s">
        <v>34</v>
      </c>
      <c r="N22">
        <v>25</v>
      </c>
      <c r="O22" t="str">
        <f t="shared" si="0"/>
        <v>Won By 25 Runs</v>
      </c>
      <c r="P22" t="s">
        <v>24</v>
      </c>
      <c r="Q22" t="s">
        <v>179</v>
      </c>
    </row>
    <row r="23" spans="1:17" x14ac:dyDescent="0.25">
      <c r="A23">
        <v>980943</v>
      </c>
      <c r="B23" t="s">
        <v>158</v>
      </c>
      <c r="C23" s="1">
        <v>42486</v>
      </c>
      <c r="D23">
        <v>2016</v>
      </c>
      <c r="E23">
        <v>22</v>
      </c>
      <c r="F23" t="s">
        <v>39</v>
      </c>
      <c r="G23" t="s">
        <v>235</v>
      </c>
      <c r="H23" t="s">
        <v>203</v>
      </c>
      <c r="I23" t="s">
        <v>235</v>
      </c>
      <c r="J23" t="s">
        <v>28</v>
      </c>
      <c r="K23" t="s">
        <v>22</v>
      </c>
      <c r="L23" t="s">
        <v>235</v>
      </c>
      <c r="M23" t="s">
        <v>34</v>
      </c>
      <c r="N23">
        <v>34</v>
      </c>
      <c r="O23" t="str">
        <f t="shared" si="0"/>
        <v>Won By 34 Runs</v>
      </c>
      <c r="P23" t="s">
        <v>196</v>
      </c>
      <c r="Q23" t="s">
        <v>236</v>
      </c>
    </row>
    <row r="24" spans="1:17" x14ac:dyDescent="0.25">
      <c r="A24">
        <v>980945</v>
      </c>
      <c r="B24" t="s">
        <v>127</v>
      </c>
      <c r="C24" s="1">
        <v>42487</v>
      </c>
      <c r="D24">
        <v>2016</v>
      </c>
      <c r="E24">
        <v>23</v>
      </c>
      <c r="F24" t="s">
        <v>191</v>
      </c>
      <c r="G24" t="s">
        <v>210</v>
      </c>
      <c r="H24" t="s">
        <v>208</v>
      </c>
      <c r="I24" t="s">
        <v>191</v>
      </c>
      <c r="J24" t="s">
        <v>28</v>
      </c>
      <c r="K24" t="s">
        <v>22</v>
      </c>
      <c r="L24" t="s">
        <v>210</v>
      </c>
      <c r="M24" t="s">
        <v>34</v>
      </c>
      <c r="N24">
        <v>1</v>
      </c>
      <c r="O24" t="str">
        <f t="shared" si="0"/>
        <v>Won By 1 Runs</v>
      </c>
      <c r="P24" t="s">
        <v>24</v>
      </c>
      <c r="Q24" t="s">
        <v>135</v>
      </c>
    </row>
    <row r="25" spans="1:17" x14ac:dyDescent="0.25">
      <c r="A25">
        <v>980947</v>
      </c>
      <c r="B25" t="s">
        <v>38</v>
      </c>
      <c r="C25" s="1">
        <v>42488</v>
      </c>
      <c r="D25">
        <v>2016</v>
      </c>
      <c r="E25">
        <v>24</v>
      </c>
      <c r="F25" t="s">
        <v>44</v>
      </c>
      <c r="G25" t="s">
        <v>51</v>
      </c>
      <c r="H25" t="s">
        <v>167</v>
      </c>
      <c r="I25" t="s">
        <v>44</v>
      </c>
      <c r="J25" t="s">
        <v>28</v>
      </c>
      <c r="K25" t="s">
        <v>22</v>
      </c>
      <c r="L25" t="s">
        <v>44</v>
      </c>
      <c r="M25" t="s">
        <v>23</v>
      </c>
      <c r="N25">
        <v>6</v>
      </c>
      <c r="O25" t="str">
        <f t="shared" si="0"/>
        <v>Won By 6 Wickets</v>
      </c>
      <c r="P25" t="s">
        <v>24</v>
      </c>
      <c r="Q25" t="s">
        <v>156</v>
      </c>
    </row>
    <row r="26" spans="1:17" x14ac:dyDescent="0.25">
      <c r="A26">
        <v>980949</v>
      </c>
      <c r="B26" t="s">
        <v>58</v>
      </c>
      <c r="C26" s="1">
        <v>42489</v>
      </c>
      <c r="D26">
        <v>2016</v>
      </c>
      <c r="E26">
        <v>25</v>
      </c>
      <c r="F26" t="s">
        <v>235</v>
      </c>
      <c r="G26" t="s">
        <v>210</v>
      </c>
      <c r="H26" t="s">
        <v>189</v>
      </c>
      <c r="I26" t="s">
        <v>210</v>
      </c>
      <c r="J26" t="s">
        <v>28</v>
      </c>
      <c r="K26" t="s">
        <v>22</v>
      </c>
      <c r="L26" t="s">
        <v>210</v>
      </c>
      <c r="M26" t="s">
        <v>23</v>
      </c>
      <c r="N26">
        <v>3</v>
      </c>
      <c r="O26" t="str">
        <f t="shared" si="0"/>
        <v>Won By 3 Wickets</v>
      </c>
      <c r="P26" t="s">
        <v>24</v>
      </c>
      <c r="Q26" t="s">
        <v>215</v>
      </c>
    </row>
    <row r="27" spans="1:17" x14ac:dyDescent="0.25">
      <c r="A27">
        <v>980951</v>
      </c>
      <c r="B27" t="s">
        <v>127</v>
      </c>
      <c r="C27" s="1">
        <v>42490</v>
      </c>
      <c r="D27">
        <v>2016</v>
      </c>
      <c r="E27">
        <v>26</v>
      </c>
      <c r="F27" t="s">
        <v>191</v>
      </c>
      <c r="G27" t="s">
        <v>51</v>
      </c>
      <c r="H27" t="s">
        <v>208</v>
      </c>
      <c r="I27" t="s">
        <v>51</v>
      </c>
      <c r="J27" t="s">
        <v>28</v>
      </c>
      <c r="K27" t="s">
        <v>22</v>
      </c>
      <c r="L27" t="s">
        <v>191</v>
      </c>
      <c r="M27" t="s">
        <v>34</v>
      </c>
      <c r="N27">
        <v>27</v>
      </c>
      <c r="O27" t="str">
        <f t="shared" si="0"/>
        <v>Won By 27 Runs</v>
      </c>
      <c r="P27" t="s">
        <v>24</v>
      </c>
      <c r="Q27" t="s">
        <v>241</v>
      </c>
    </row>
    <row r="28" spans="1:17" x14ac:dyDescent="0.25">
      <c r="A28">
        <v>980953</v>
      </c>
      <c r="B28" t="s">
        <v>158</v>
      </c>
      <c r="C28" s="1">
        <v>42490</v>
      </c>
      <c r="D28">
        <v>2016</v>
      </c>
      <c r="E28">
        <v>27</v>
      </c>
      <c r="F28" t="s">
        <v>39</v>
      </c>
      <c r="G28" t="s">
        <v>27</v>
      </c>
      <c r="H28" t="s">
        <v>203</v>
      </c>
      <c r="I28" t="s">
        <v>27</v>
      </c>
      <c r="J28" t="s">
        <v>28</v>
      </c>
      <c r="K28" t="s">
        <v>22</v>
      </c>
      <c r="L28" t="s">
        <v>39</v>
      </c>
      <c r="M28" t="s">
        <v>34</v>
      </c>
      <c r="N28">
        <v>15</v>
      </c>
      <c r="O28" t="str">
        <f t="shared" si="0"/>
        <v>Won By 15 Runs</v>
      </c>
      <c r="P28" t="s">
        <v>24</v>
      </c>
      <c r="Q28" t="s">
        <v>70</v>
      </c>
    </row>
    <row r="29" spans="1:17" x14ac:dyDescent="0.25">
      <c r="A29">
        <v>980955</v>
      </c>
      <c r="B29" t="s">
        <v>217</v>
      </c>
      <c r="C29" s="1">
        <v>42491</v>
      </c>
      <c r="D29">
        <v>2016</v>
      </c>
      <c r="E29">
        <v>28</v>
      </c>
      <c r="F29" t="s">
        <v>210</v>
      </c>
      <c r="G29" t="s">
        <v>147</v>
      </c>
      <c r="H29" t="s">
        <v>218</v>
      </c>
      <c r="I29" t="s">
        <v>210</v>
      </c>
      <c r="J29" t="s">
        <v>28</v>
      </c>
      <c r="K29" t="s">
        <v>22</v>
      </c>
      <c r="L29" t="s">
        <v>147</v>
      </c>
      <c r="M29" t="s">
        <v>34</v>
      </c>
      <c r="N29">
        <v>23</v>
      </c>
      <c r="O29" t="str">
        <f t="shared" si="0"/>
        <v>Won By 23 Runs</v>
      </c>
      <c r="P29" t="s">
        <v>24</v>
      </c>
      <c r="Q29" t="s">
        <v>115</v>
      </c>
    </row>
    <row r="30" spans="1:17" x14ac:dyDescent="0.25">
      <c r="A30">
        <v>980957</v>
      </c>
      <c r="B30" t="s">
        <v>58</v>
      </c>
      <c r="C30" s="1">
        <v>42491</v>
      </c>
      <c r="D30">
        <v>2016</v>
      </c>
      <c r="E30">
        <v>29</v>
      </c>
      <c r="F30" t="s">
        <v>235</v>
      </c>
      <c r="G30" t="s">
        <v>44</v>
      </c>
      <c r="H30" t="s">
        <v>189</v>
      </c>
      <c r="I30" t="s">
        <v>44</v>
      </c>
      <c r="J30" t="s">
        <v>28</v>
      </c>
      <c r="K30" t="s">
        <v>22</v>
      </c>
      <c r="L30" t="s">
        <v>44</v>
      </c>
      <c r="M30" t="s">
        <v>23</v>
      </c>
      <c r="N30">
        <v>8</v>
      </c>
      <c r="O30" t="str">
        <f t="shared" si="0"/>
        <v>Won By 8 Wickets</v>
      </c>
      <c r="P30" t="s">
        <v>24</v>
      </c>
      <c r="Q30" t="s">
        <v>156</v>
      </c>
    </row>
    <row r="31" spans="1:17" x14ac:dyDescent="0.25">
      <c r="A31">
        <v>980959</v>
      </c>
      <c r="B31" t="s">
        <v>204</v>
      </c>
      <c r="C31" s="1">
        <v>42492</v>
      </c>
      <c r="D31">
        <v>2016</v>
      </c>
      <c r="E31">
        <v>30</v>
      </c>
      <c r="F31" t="s">
        <v>27</v>
      </c>
      <c r="G31" t="s">
        <v>51</v>
      </c>
      <c r="H31" t="s">
        <v>205</v>
      </c>
      <c r="I31" t="s">
        <v>51</v>
      </c>
      <c r="J31" t="s">
        <v>28</v>
      </c>
      <c r="K31" t="s">
        <v>22</v>
      </c>
      <c r="L31" t="s">
        <v>51</v>
      </c>
      <c r="M31" t="s">
        <v>23</v>
      </c>
      <c r="N31">
        <v>5</v>
      </c>
      <c r="O31" t="str">
        <f t="shared" si="0"/>
        <v>Won By 5 Wickets</v>
      </c>
      <c r="P31" t="s">
        <v>24</v>
      </c>
      <c r="Q31" t="s">
        <v>60</v>
      </c>
    </row>
    <row r="32" spans="1:17" x14ac:dyDescent="0.25">
      <c r="A32">
        <v>980961</v>
      </c>
      <c r="B32" t="s">
        <v>217</v>
      </c>
      <c r="C32" s="1">
        <v>42493</v>
      </c>
      <c r="D32">
        <v>2016</v>
      </c>
      <c r="E32">
        <v>31</v>
      </c>
      <c r="F32" t="s">
        <v>210</v>
      </c>
      <c r="G32" t="s">
        <v>191</v>
      </c>
      <c r="H32" t="s">
        <v>218</v>
      </c>
      <c r="I32" t="s">
        <v>191</v>
      </c>
      <c r="J32" t="s">
        <v>28</v>
      </c>
      <c r="K32" t="s">
        <v>22</v>
      </c>
      <c r="L32" t="s">
        <v>191</v>
      </c>
      <c r="M32" t="s">
        <v>23</v>
      </c>
      <c r="N32">
        <v>8</v>
      </c>
      <c r="O32" t="str">
        <f t="shared" si="0"/>
        <v>Won By 8 Wickets</v>
      </c>
      <c r="P32" t="s">
        <v>24</v>
      </c>
      <c r="Q32" t="s">
        <v>163</v>
      </c>
    </row>
    <row r="33" spans="1:17" x14ac:dyDescent="0.25">
      <c r="A33">
        <v>980963</v>
      </c>
      <c r="B33" t="s">
        <v>30</v>
      </c>
      <c r="C33" s="1">
        <v>42494</v>
      </c>
      <c r="D33">
        <v>2016</v>
      </c>
      <c r="E33">
        <v>32</v>
      </c>
      <c r="F33" t="s">
        <v>51</v>
      </c>
      <c r="G33" t="s">
        <v>147</v>
      </c>
      <c r="H33" t="s">
        <v>174</v>
      </c>
      <c r="I33" t="s">
        <v>147</v>
      </c>
      <c r="J33" t="s">
        <v>28</v>
      </c>
      <c r="K33" t="s">
        <v>22</v>
      </c>
      <c r="L33" t="s">
        <v>51</v>
      </c>
      <c r="M33" t="s">
        <v>34</v>
      </c>
      <c r="N33">
        <v>7</v>
      </c>
      <c r="O33" t="str">
        <f t="shared" si="0"/>
        <v>Won By 7 Runs</v>
      </c>
      <c r="P33" t="s">
        <v>24</v>
      </c>
      <c r="Q33" t="s">
        <v>60</v>
      </c>
    </row>
    <row r="34" spans="1:17" x14ac:dyDescent="0.25">
      <c r="A34">
        <v>980965</v>
      </c>
      <c r="B34" t="s">
        <v>127</v>
      </c>
      <c r="C34" s="1">
        <v>42495</v>
      </c>
      <c r="D34">
        <v>2016</v>
      </c>
      <c r="E34">
        <v>33</v>
      </c>
      <c r="F34" t="s">
        <v>191</v>
      </c>
      <c r="G34" t="s">
        <v>235</v>
      </c>
      <c r="H34" t="s">
        <v>208</v>
      </c>
      <c r="I34" t="s">
        <v>235</v>
      </c>
      <c r="J34" t="s">
        <v>28</v>
      </c>
      <c r="K34" t="s">
        <v>22</v>
      </c>
      <c r="L34" t="s">
        <v>235</v>
      </c>
      <c r="M34" t="s">
        <v>23</v>
      </c>
      <c r="N34">
        <v>7</v>
      </c>
      <c r="O34" t="str">
        <f t="shared" ref="O34:O61" si="1">CONCATENATE("Won By"," ",N34," ",M34)</f>
        <v>Won By 7 Wickets</v>
      </c>
      <c r="P34" t="s">
        <v>24</v>
      </c>
      <c r="Q34" t="s">
        <v>240</v>
      </c>
    </row>
    <row r="35" spans="1:17" x14ac:dyDescent="0.25">
      <c r="A35">
        <v>980967</v>
      </c>
      <c r="B35" t="s">
        <v>158</v>
      </c>
      <c r="C35" s="1">
        <v>42496</v>
      </c>
      <c r="D35">
        <v>2016</v>
      </c>
      <c r="E35">
        <v>34</v>
      </c>
      <c r="F35" t="s">
        <v>39</v>
      </c>
      <c r="G35" t="s">
        <v>210</v>
      </c>
      <c r="H35" t="s">
        <v>203</v>
      </c>
      <c r="I35" t="s">
        <v>39</v>
      </c>
      <c r="J35" t="s">
        <v>28</v>
      </c>
      <c r="K35" t="s">
        <v>22</v>
      </c>
      <c r="L35" t="s">
        <v>39</v>
      </c>
      <c r="M35" t="s">
        <v>23</v>
      </c>
      <c r="N35">
        <v>5</v>
      </c>
      <c r="O35" t="str">
        <f t="shared" si="1"/>
        <v>Won By 5 Wickets</v>
      </c>
      <c r="P35" t="s">
        <v>24</v>
      </c>
      <c r="Q35" t="s">
        <v>225</v>
      </c>
    </row>
    <row r="36" spans="1:17" x14ac:dyDescent="0.25">
      <c r="A36">
        <v>980969</v>
      </c>
      <c r="B36" t="s">
        <v>204</v>
      </c>
      <c r="C36" s="1">
        <v>42497</v>
      </c>
      <c r="D36">
        <v>2016</v>
      </c>
      <c r="E36">
        <v>35</v>
      </c>
      <c r="F36" t="s">
        <v>27</v>
      </c>
      <c r="G36" t="s">
        <v>235</v>
      </c>
      <c r="H36" t="s">
        <v>205</v>
      </c>
      <c r="I36" t="s">
        <v>27</v>
      </c>
      <c r="J36" t="s">
        <v>28</v>
      </c>
      <c r="K36" t="s">
        <v>22</v>
      </c>
      <c r="L36" t="s">
        <v>27</v>
      </c>
      <c r="M36" t="s">
        <v>23</v>
      </c>
      <c r="N36">
        <v>7</v>
      </c>
      <c r="O36" t="str">
        <f t="shared" si="1"/>
        <v>Won By 7 Wickets</v>
      </c>
      <c r="P36" t="s">
        <v>24</v>
      </c>
      <c r="Q36" t="s">
        <v>49</v>
      </c>
    </row>
    <row r="37" spans="1:17" x14ac:dyDescent="0.25">
      <c r="A37">
        <v>980971</v>
      </c>
      <c r="B37" t="s">
        <v>165</v>
      </c>
      <c r="C37" s="1">
        <v>42497</v>
      </c>
      <c r="D37">
        <v>2016</v>
      </c>
      <c r="E37">
        <v>36</v>
      </c>
      <c r="F37" t="s">
        <v>147</v>
      </c>
      <c r="G37" t="s">
        <v>191</v>
      </c>
      <c r="H37" t="s">
        <v>213</v>
      </c>
      <c r="I37" t="s">
        <v>191</v>
      </c>
      <c r="J37" t="s">
        <v>28</v>
      </c>
      <c r="K37" t="s">
        <v>22</v>
      </c>
      <c r="L37" t="s">
        <v>147</v>
      </c>
      <c r="M37" t="s">
        <v>34</v>
      </c>
      <c r="N37">
        <v>9</v>
      </c>
      <c r="O37" t="str">
        <f t="shared" si="1"/>
        <v>Won By 9 Runs</v>
      </c>
      <c r="P37" t="s">
        <v>24</v>
      </c>
      <c r="Q37" t="s">
        <v>145</v>
      </c>
    </row>
    <row r="38" spans="1:17" x14ac:dyDescent="0.25">
      <c r="A38">
        <v>980973</v>
      </c>
      <c r="B38" t="s">
        <v>160</v>
      </c>
      <c r="C38" s="1">
        <v>42498</v>
      </c>
      <c r="D38">
        <v>2016</v>
      </c>
      <c r="E38">
        <v>37</v>
      </c>
      <c r="F38" t="s">
        <v>44</v>
      </c>
      <c r="G38" t="s">
        <v>39</v>
      </c>
      <c r="H38" t="s">
        <v>162</v>
      </c>
      <c r="I38" t="s">
        <v>44</v>
      </c>
      <c r="J38" t="s">
        <v>28</v>
      </c>
      <c r="K38" t="s">
        <v>22</v>
      </c>
      <c r="L38" t="s">
        <v>39</v>
      </c>
      <c r="M38" t="s">
        <v>34</v>
      </c>
      <c r="N38">
        <v>85</v>
      </c>
      <c r="O38" t="str">
        <f t="shared" si="1"/>
        <v>Won By 85 Runs</v>
      </c>
      <c r="P38" t="s">
        <v>24</v>
      </c>
      <c r="Q38" t="s">
        <v>239</v>
      </c>
    </row>
    <row r="39" spans="1:17" x14ac:dyDescent="0.25">
      <c r="A39">
        <v>980975</v>
      </c>
      <c r="B39" t="s">
        <v>30</v>
      </c>
      <c r="C39" s="1">
        <v>42498</v>
      </c>
      <c r="D39">
        <v>2016</v>
      </c>
      <c r="E39">
        <v>38</v>
      </c>
      <c r="F39" t="s">
        <v>51</v>
      </c>
      <c r="G39" t="s">
        <v>210</v>
      </c>
      <c r="H39" t="s">
        <v>174</v>
      </c>
      <c r="I39" t="s">
        <v>210</v>
      </c>
      <c r="J39" t="s">
        <v>28</v>
      </c>
      <c r="K39" t="s">
        <v>22</v>
      </c>
      <c r="L39" t="s">
        <v>210</v>
      </c>
      <c r="M39" t="s">
        <v>23</v>
      </c>
      <c r="N39">
        <v>5</v>
      </c>
      <c r="O39" t="str">
        <f t="shared" si="1"/>
        <v>Won By 5 Wickets</v>
      </c>
      <c r="P39" t="s">
        <v>24</v>
      </c>
      <c r="Q39" t="s">
        <v>238</v>
      </c>
    </row>
    <row r="40" spans="1:17" x14ac:dyDescent="0.25">
      <c r="A40">
        <v>980977</v>
      </c>
      <c r="B40" t="s">
        <v>165</v>
      </c>
      <c r="C40" s="1">
        <v>42499</v>
      </c>
      <c r="D40">
        <v>2016</v>
      </c>
      <c r="E40">
        <v>39</v>
      </c>
      <c r="F40" t="s">
        <v>147</v>
      </c>
      <c r="G40" t="s">
        <v>27</v>
      </c>
      <c r="H40" t="s">
        <v>213</v>
      </c>
      <c r="I40" t="s">
        <v>147</v>
      </c>
      <c r="J40" t="s">
        <v>28</v>
      </c>
      <c r="K40" t="s">
        <v>22</v>
      </c>
      <c r="L40" t="s">
        <v>27</v>
      </c>
      <c r="M40" t="s">
        <v>34</v>
      </c>
      <c r="N40">
        <v>1</v>
      </c>
      <c r="O40" t="str">
        <f t="shared" si="1"/>
        <v>Won By 1 Runs</v>
      </c>
      <c r="P40" t="s">
        <v>24</v>
      </c>
      <c r="Q40" t="s">
        <v>154</v>
      </c>
    </row>
    <row r="41" spans="1:17" x14ac:dyDescent="0.25">
      <c r="A41">
        <v>980979</v>
      </c>
      <c r="B41" t="s">
        <v>160</v>
      </c>
      <c r="C41" s="1">
        <v>42500</v>
      </c>
      <c r="D41">
        <v>2016</v>
      </c>
      <c r="E41">
        <v>40</v>
      </c>
      <c r="F41" t="s">
        <v>235</v>
      </c>
      <c r="G41" t="s">
        <v>39</v>
      </c>
      <c r="H41" t="s">
        <v>162</v>
      </c>
      <c r="I41" t="s">
        <v>39</v>
      </c>
      <c r="J41" t="s">
        <v>21</v>
      </c>
      <c r="K41" t="s">
        <v>22</v>
      </c>
      <c r="L41" t="s">
        <v>39</v>
      </c>
      <c r="M41" t="s">
        <v>34</v>
      </c>
      <c r="N41">
        <v>4</v>
      </c>
      <c r="O41" t="str">
        <f t="shared" si="1"/>
        <v>Won By 4 Runs</v>
      </c>
      <c r="P41" t="s">
        <v>24</v>
      </c>
      <c r="Q41" t="s">
        <v>237</v>
      </c>
    </row>
    <row r="42" spans="1:17" x14ac:dyDescent="0.25">
      <c r="A42">
        <v>980981</v>
      </c>
      <c r="B42" t="s">
        <v>204</v>
      </c>
      <c r="C42" s="1">
        <v>42501</v>
      </c>
      <c r="D42">
        <v>2016</v>
      </c>
      <c r="E42">
        <v>41</v>
      </c>
      <c r="F42" t="s">
        <v>27</v>
      </c>
      <c r="G42" t="s">
        <v>44</v>
      </c>
      <c r="H42" t="s">
        <v>205</v>
      </c>
      <c r="I42" t="s">
        <v>44</v>
      </c>
      <c r="J42" t="s">
        <v>28</v>
      </c>
      <c r="K42" t="s">
        <v>22</v>
      </c>
      <c r="L42" t="s">
        <v>44</v>
      </c>
      <c r="M42" t="s">
        <v>23</v>
      </c>
      <c r="N42">
        <v>6</v>
      </c>
      <c r="O42" t="str">
        <f t="shared" si="1"/>
        <v>Won By 6 Wickets</v>
      </c>
      <c r="P42" t="s">
        <v>24</v>
      </c>
      <c r="Q42" t="s">
        <v>78</v>
      </c>
    </row>
    <row r="43" spans="1:17" x14ac:dyDescent="0.25">
      <c r="A43">
        <v>980983</v>
      </c>
      <c r="B43" t="s">
        <v>158</v>
      </c>
      <c r="C43" s="1">
        <v>42502</v>
      </c>
      <c r="D43">
        <v>2016</v>
      </c>
      <c r="E43">
        <v>42</v>
      </c>
      <c r="F43" t="s">
        <v>39</v>
      </c>
      <c r="G43" t="s">
        <v>191</v>
      </c>
      <c r="H43" t="s">
        <v>203</v>
      </c>
      <c r="I43" t="s">
        <v>191</v>
      </c>
      <c r="J43" t="s">
        <v>28</v>
      </c>
      <c r="K43" t="s">
        <v>22</v>
      </c>
      <c r="L43" t="s">
        <v>191</v>
      </c>
      <c r="M43" t="s">
        <v>23</v>
      </c>
      <c r="N43">
        <v>7</v>
      </c>
      <c r="O43" t="str">
        <f t="shared" si="1"/>
        <v>Won By 7 Wickets</v>
      </c>
      <c r="P43" t="s">
        <v>24</v>
      </c>
      <c r="Q43" t="s">
        <v>135</v>
      </c>
    </row>
    <row r="44" spans="1:17" x14ac:dyDescent="0.25">
      <c r="A44">
        <v>980985</v>
      </c>
      <c r="B44" t="s">
        <v>160</v>
      </c>
      <c r="C44" s="1">
        <v>42503</v>
      </c>
      <c r="D44">
        <v>2016</v>
      </c>
      <c r="E44">
        <v>43</v>
      </c>
      <c r="F44" t="s">
        <v>44</v>
      </c>
      <c r="G44" t="s">
        <v>147</v>
      </c>
      <c r="H44" t="s">
        <v>162</v>
      </c>
      <c r="I44" t="s">
        <v>44</v>
      </c>
      <c r="J44" t="s">
        <v>21</v>
      </c>
      <c r="K44" t="s">
        <v>22</v>
      </c>
      <c r="L44" t="s">
        <v>147</v>
      </c>
      <c r="M44" t="s">
        <v>23</v>
      </c>
      <c r="N44">
        <v>7</v>
      </c>
      <c r="O44" t="str">
        <f t="shared" si="1"/>
        <v>Won By 7 Wickets</v>
      </c>
      <c r="P44" t="s">
        <v>24</v>
      </c>
      <c r="Q44" t="s">
        <v>145</v>
      </c>
    </row>
    <row r="45" spans="1:17" x14ac:dyDescent="0.25">
      <c r="A45">
        <v>980987</v>
      </c>
      <c r="B45" t="s">
        <v>204</v>
      </c>
      <c r="C45" s="1">
        <v>42504</v>
      </c>
      <c r="D45">
        <v>2016</v>
      </c>
      <c r="E45">
        <v>44</v>
      </c>
      <c r="F45" t="s">
        <v>27</v>
      </c>
      <c r="G45" t="s">
        <v>210</v>
      </c>
      <c r="H45" t="s">
        <v>205</v>
      </c>
      <c r="I45" t="s">
        <v>210</v>
      </c>
      <c r="J45" t="s">
        <v>28</v>
      </c>
      <c r="K45" t="s">
        <v>22</v>
      </c>
      <c r="L45" t="s">
        <v>27</v>
      </c>
      <c r="M45" t="s">
        <v>34</v>
      </c>
      <c r="N45">
        <v>144</v>
      </c>
      <c r="O45" t="str">
        <f t="shared" si="1"/>
        <v>Won By 144 Runs</v>
      </c>
      <c r="P45" t="s">
        <v>24</v>
      </c>
      <c r="Q45" t="s">
        <v>130</v>
      </c>
    </row>
    <row r="46" spans="1:17" x14ac:dyDescent="0.25">
      <c r="A46">
        <v>980989</v>
      </c>
      <c r="B46" t="s">
        <v>30</v>
      </c>
      <c r="C46" s="1">
        <v>42504</v>
      </c>
      <c r="D46">
        <v>2016</v>
      </c>
      <c r="E46">
        <v>45</v>
      </c>
      <c r="F46" t="s">
        <v>51</v>
      </c>
      <c r="G46" t="s">
        <v>235</v>
      </c>
      <c r="H46" t="s">
        <v>174</v>
      </c>
      <c r="I46" t="s">
        <v>235</v>
      </c>
      <c r="J46" t="s">
        <v>21</v>
      </c>
      <c r="K46" t="s">
        <v>22</v>
      </c>
      <c r="L46" t="s">
        <v>51</v>
      </c>
      <c r="M46" t="s">
        <v>23</v>
      </c>
      <c r="N46">
        <v>8</v>
      </c>
      <c r="O46" t="str">
        <f t="shared" si="1"/>
        <v>Won By 8 Wickets</v>
      </c>
      <c r="P46" t="s">
        <v>196</v>
      </c>
      <c r="Q46" t="s">
        <v>234</v>
      </c>
    </row>
    <row r="47" spans="1:17" x14ac:dyDescent="0.25">
      <c r="A47">
        <v>980991</v>
      </c>
      <c r="B47" t="s">
        <v>165</v>
      </c>
      <c r="C47" s="1">
        <v>42505</v>
      </c>
      <c r="D47">
        <v>2016</v>
      </c>
      <c r="E47">
        <v>46</v>
      </c>
      <c r="F47" t="s">
        <v>147</v>
      </c>
      <c r="G47" t="s">
        <v>39</v>
      </c>
      <c r="H47" t="s">
        <v>213</v>
      </c>
      <c r="I47" t="s">
        <v>147</v>
      </c>
      <c r="J47" t="s">
        <v>21</v>
      </c>
      <c r="K47" t="s">
        <v>22</v>
      </c>
      <c r="L47" t="s">
        <v>39</v>
      </c>
      <c r="M47" t="s">
        <v>23</v>
      </c>
      <c r="N47">
        <v>7</v>
      </c>
      <c r="O47" t="str">
        <f t="shared" si="1"/>
        <v>Won By 7 Wickets</v>
      </c>
      <c r="P47" t="s">
        <v>24</v>
      </c>
      <c r="Q47" t="s">
        <v>222</v>
      </c>
    </row>
    <row r="48" spans="1:17" x14ac:dyDescent="0.25">
      <c r="A48">
        <v>980993</v>
      </c>
      <c r="B48" t="s">
        <v>160</v>
      </c>
      <c r="C48" s="1">
        <v>42505</v>
      </c>
      <c r="D48">
        <v>2016</v>
      </c>
      <c r="E48">
        <v>47</v>
      </c>
      <c r="F48" t="s">
        <v>44</v>
      </c>
      <c r="G48" t="s">
        <v>191</v>
      </c>
      <c r="H48" t="s">
        <v>162</v>
      </c>
      <c r="I48" t="s">
        <v>191</v>
      </c>
      <c r="J48" t="s">
        <v>28</v>
      </c>
      <c r="K48" t="s">
        <v>22</v>
      </c>
      <c r="L48" t="s">
        <v>44</v>
      </c>
      <c r="M48" t="s">
        <v>34</v>
      </c>
      <c r="N48">
        <v>80</v>
      </c>
      <c r="O48" t="str">
        <f t="shared" si="1"/>
        <v>Won By 80 Runs</v>
      </c>
      <c r="P48" t="s">
        <v>24</v>
      </c>
      <c r="Q48" t="s">
        <v>78</v>
      </c>
    </row>
    <row r="49" spans="1:17" x14ac:dyDescent="0.25">
      <c r="A49">
        <v>980995</v>
      </c>
      <c r="B49" t="s">
        <v>30</v>
      </c>
      <c r="C49" s="1">
        <v>42506</v>
      </c>
      <c r="D49">
        <v>2016</v>
      </c>
      <c r="E49">
        <v>48</v>
      </c>
      <c r="F49" t="s">
        <v>51</v>
      </c>
      <c r="G49" t="s">
        <v>27</v>
      </c>
      <c r="H49" t="s">
        <v>174</v>
      </c>
      <c r="I49" t="s">
        <v>27</v>
      </c>
      <c r="J49" t="s">
        <v>28</v>
      </c>
      <c r="K49" t="s">
        <v>22</v>
      </c>
      <c r="L49" t="s">
        <v>27</v>
      </c>
      <c r="M49" t="s">
        <v>23</v>
      </c>
      <c r="N49">
        <v>9</v>
      </c>
      <c r="O49" t="str">
        <f t="shared" si="1"/>
        <v>Won By 9 Wickets</v>
      </c>
      <c r="P49" t="s">
        <v>24</v>
      </c>
      <c r="Q49" t="s">
        <v>49</v>
      </c>
    </row>
    <row r="50" spans="1:17" x14ac:dyDescent="0.25">
      <c r="A50">
        <v>980997</v>
      </c>
      <c r="B50" t="s">
        <v>160</v>
      </c>
      <c r="C50" s="1">
        <v>42507</v>
      </c>
      <c r="D50">
        <v>2016</v>
      </c>
      <c r="E50">
        <v>49</v>
      </c>
      <c r="F50" t="s">
        <v>235</v>
      </c>
      <c r="G50" t="s">
        <v>191</v>
      </c>
      <c r="H50" t="s">
        <v>162</v>
      </c>
      <c r="I50" t="s">
        <v>235</v>
      </c>
      <c r="J50" t="s">
        <v>28</v>
      </c>
      <c r="K50" t="s">
        <v>22</v>
      </c>
      <c r="L50" t="s">
        <v>235</v>
      </c>
      <c r="M50" t="s">
        <v>34</v>
      </c>
      <c r="N50">
        <v>19</v>
      </c>
      <c r="O50" t="str">
        <f t="shared" si="1"/>
        <v>Won By 19 Runs</v>
      </c>
      <c r="P50" t="s">
        <v>196</v>
      </c>
      <c r="Q50" t="s">
        <v>236</v>
      </c>
    </row>
    <row r="51" spans="1:17" x14ac:dyDescent="0.25">
      <c r="A51">
        <v>980999</v>
      </c>
      <c r="B51" t="s">
        <v>204</v>
      </c>
      <c r="C51" s="1">
        <v>42508</v>
      </c>
      <c r="D51">
        <v>2016</v>
      </c>
      <c r="E51">
        <v>50</v>
      </c>
      <c r="F51" t="s">
        <v>27</v>
      </c>
      <c r="G51" t="s">
        <v>147</v>
      </c>
      <c r="H51" t="s">
        <v>205</v>
      </c>
      <c r="I51" t="s">
        <v>147</v>
      </c>
      <c r="J51" t="s">
        <v>28</v>
      </c>
      <c r="K51" t="s">
        <v>22</v>
      </c>
      <c r="L51" t="s">
        <v>27</v>
      </c>
      <c r="M51" t="s">
        <v>34</v>
      </c>
      <c r="N51">
        <v>82</v>
      </c>
      <c r="O51" t="str">
        <f t="shared" si="1"/>
        <v>Won By 82 Runs</v>
      </c>
      <c r="P51" t="s">
        <v>196</v>
      </c>
      <c r="Q51" t="s">
        <v>49</v>
      </c>
    </row>
    <row r="52" spans="1:17" x14ac:dyDescent="0.25">
      <c r="A52">
        <v>981001</v>
      </c>
      <c r="B52" t="s">
        <v>209</v>
      </c>
      <c r="C52" s="1">
        <v>42509</v>
      </c>
      <c r="D52">
        <v>2016</v>
      </c>
      <c r="E52">
        <v>51</v>
      </c>
      <c r="F52" t="s">
        <v>210</v>
      </c>
      <c r="G52" t="s">
        <v>51</v>
      </c>
      <c r="H52" t="s">
        <v>211</v>
      </c>
      <c r="I52" t="s">
        <v>210</v>
      </c>
      <c r="J52" t="s">
        <v>28</v>
      </c>
      <c r="K52" t="s">
        <v>22</v>
      </c>
      <c r="L52" t="s">
        <v>210</v>
      </c>
      <c r="M52" t="s">
        <v>23</v>
      </c>
      <c r="N52">
        <v>6</v>
      </c>
      <c r="O52" t="str">
        <f t="shared" si="1"/>
        <v>Won By 6 Wickets</v>
      </c>
      <c r="P52" t="s">
        <v>24</v>
      </c>
      <c r="Q52" t="s">
        <v>215</v>
      </c>
    </row>
    <row r="53" spans="1:17" x14ac:dyDescent="0.25">
      <c r="A53">
        <v>981003</v>
      </c>
      <c r="B53" t="s">
        <v>232</v>
      </c>
      <c r="C53" s="1">
        <v>42510</v>
      </c>
      <c r="D53">
        <v>2016</v>
      </c>
      <c r="E53">
        <v>52</v>
      </c>
      <c r="F53" t="s">
        <v>191</v>
      </c>
      <c r="G53" t="s">
        <v>39</v>
      </c>
      <c r="H53" t="s">
        <v>233</v>
      </c>
      <c r="I53" t="s">
        <v>191</v>
      </c>
      <c r="J53" t="s">
        <v>28</v>
      </c>
      <c r="K53" t="s">
        <v>22</v>
      </c>
      <c r="L53" t="s">
        <v>191</v>
      </c>
      <c r="M53" t="s">
        <v>23</v>
      </c>
      <c r="N53">
        <v>6</v>
      </c>
      <c r="O53" t="str">
        <f t="shared" si="1"/>
        <v>Won By 6 Wickets</v>
      </c>
      <c r="P53" t="s">
        <v>24</v>
      </c>
      <c r="Q53" t="s">
        <v>212</v>
      </c>
    </row>
    <row r="54" spans="1:17" x14ac:dyDescent="0.25">
      <c r="A54">
        <v>981005</v>
      </c>
      <c r="B54" t="s">
        <v>160</v>
      </c>
      <c r="C54" s="1">
        <v>42511</v>
      </c>
      <c r="D54">
        <v>2016</v>
      </c>
      <c r="E54">
        <v>53</v>
      </c>
      <c r="F54" t="s">
        <v>235</v>
      </c>
      <c r="G54" t="s">
        <v>147</v>
      </c>
      <c r="H54" t="s">
        <v>162</v>
      </c>
      <c r="I54" t="s">
        <v>147</v>
      </c>
      <c r="J54" t="s">
        <v>21</v>
      </c>
      <c r="K54" t="s">
        <v>22</v>
      </c>
      <c r="L54" t="s">
        <v>235</v>
      </c>
      <c r="M54" t="s">
        <v>23</v>
      </c>
      <c r="N54">
        <v>4</v>
      </c>
      <c r="O54" t="str">
        <f t="shared" si="1"/>
        <v>Won By 4 Wickets</v>
      </c>
      <c r="P54" t="s">
        <v>24</v>
      </c>
      <c r="Q54" t="s">
        <v>172</v>
      </c>
    </row>
    <row r="55" spans="1:17" x14ac:dyDescent="0.25">
      <c r="A55">
        <v>981007</v>
      </c>
      <c r="B55" t="s">
        <v>209</v>
      </c>
      <c r="C55" s="1">
        <v>42511</v>
      </c>
      <c r="D55">
        <v>2016</v>
      </c>
      <c r="E55">
        <v>54</v>
      </c>
      <c r="F55" t="s">
        <v>210</v>
      </c>
      <c r="G55" t="s">
        <v>44</v>
      </c>
      <c r="H55" t="s">
        <v>211</v>
      </c>
      <c r="I55" t="s">
        <v>210</v>
      </c>
      <c r="J55" t="s">
        <v>28</v>
      </c>
      <c r="K55" t="s">
        <v>22</v>
      </c>
      <c r="L55" t="s">
        <v>210</v>
      </c>
      <c r="M55" t="s">
        <v>23</v>
      </c>
      <c r="N55">
        <v>6</v>
      </c>
      <c r="O55" t="str">
        <f t="shared" si="1"/>
        <v>Won By 6 Wickets</v>
      </c>
      <c r="P55" t="s">
        <v>24</v>
      </c>
      <c r="Q55" t="s">
        <v>224</v>
      </c>
    </row>
    <row r="56" spans="1:17" x14ac:dyDescent="0.25">
      <c r="A56">
        <v>981009</v>
      </c>
      <c r="B56" t="s">
        <v>30</v>
      </c>
      <c r="C56" s="1">
        <v>42512</v>
      </c>
      <c r="D56">
        <v>2016</v>
      </c>
      <c r="E56">
        <v>55</v>
      </c>
      <c r="F56" t="s">
        <v>51</v>
      </c>
      <c r="G56" t="s">
        <v>39</v>
      </c>
      <c r="H56" t="s">
        <v>174</v>
      </c>
      <c r="I56" t="s">
        <v>39</v>
      </c>
      <c r="J56" t="s">
        <v>28</v>
      </c>
      <c r="K56" t="s">
        <v>22</v>
      </c>
      <c r="L56" t="s">
        <v>51</v>
      </c>
      <c r="M56" t="s">
        <v>34</v>
      </c>
      <c r="N56">
        <v>22</v>
      </c>
      <c r="O56" t="str">
        <f t="shared" si="1"/>
        <v>Won By 22 Runs</v>
      </c>
      <c r="P56" t="s">
        <v>24</v>
      </c>
      <c r="Q56" t="s">
        <v>234</v>
      </c>
    </row>
    <row r="57" spans="1:17" x14ac:dyDescent="0.25">
      <c r="A57">
        <v>981011</v>
      </c>
      <c r="B57" t="s">
        <v>232</v>
      </c>
      <c r="C57" s="1">
        <v>42512</v>
      </c>
      <c r="D57">
        <v>2016</v>
      </c>
      <c r="E57">
        <v>56</v>
      </c>
      <c r="F57" t="s">
        <v>191</v>
      </c>
      <c r="G57" t="s">
        <v>27</v>
      </c>
      <c r="H57" t="s">
        <v>233</v>
      </c>
      <c r="I57" t="s">
        <v>27</v>
      </c>
      <c r="J57" t="s">
        <v>28</v>
      </c>
      <c r="K57" t="s">
        <v>22</v>
      </c>
      <c r="L57" t="s">
        <v>27</v>
      </c>
      <c r="M57" t="s">
        <v>23</v>
      </c>
      <c r="N57">
        <v>6</v>
      </c>
      <c r="O57" t="str">
        <f t="shared" si="1"/>
        <v>Won By 6 Wickets</v>
      </c>
      <c r="P57" t="s">
        <v>24</v>
      </c>
      <c r="Q57" t="s">
        <v>49</v>
      </c>
    </row>
    <row r="58" spans="1:17" x14ac:dyDescent="0.25">
      <c r="A58">
        <v>981015</v>
      </c>
      <c r="B58" t="s">
        <v>127</v>
      </c>
      <c r="C58" s="1">
        <v>42515</v>
      </c>
      <c r="D58">
        <v>2016</v>
      </c>
      <c r="E58" t="s">
        <v>230</v>
      </c>
      <c r="F58" t="s">
        <v>39</v>
      </c>
      <c r="G58" t="s">
        <v>51</v>
      </c>
      <c r="H58" t="s">
        <v>208</v>
      </c>
      <c r="I58" t="s">
        <v>51</v>
      </c>
      <c r="J58" t="s">
        <v>28</v>
      </c>
      <c r="K58" t="s">
        <v>22</v>
      </c>
      <c r="L58" t="s">
        <v>39</v>
      </c>
      <c r="M58" t="s">
        <v>34</v>
      </c>
      <c r="N58">
        <v>22</v>
      </c>
      <c r="O58" t="str">
        <f t="shared" si="1"/>
        <v>Won By 22 Runs</v>
      </c>
      <c r="P58" t="s">
        <v>24</v>
      </c>
      <c r="Q58" t="s">
        <v>231</v>
      </c>
    </row>
    <row r="59" spans="1:17" x14ac:dyDescent="0.25">
      <c r="A59">
        <v>981019</v>
      </c>
      <c r="B59" t="s">
        <v>204</v>
      </c>
      <c r="C59" s="1">
        <v>42519</v>
      </c>
      <c r="D59">
        <v>2016</v>
      </c>
      <c r="E59" t="s">
        <v>17</v>
      </c>
      <c r="F59" t="s">
        <v>27</v>
      </c>
      <c r="G59" t="s">
        <v>39</v>
      </c>
      <c r="H59" t="s">
        <v>205</v>
      </c>
      <c r="I59" t="s">
        <v>39</v>
      </c>
      <c r="J59" t="s">
        <v>21</v>
      </c>
      <c r="K59" t="s">
        <v>22</v>
      </c>
      <c r="L59" t="s">
        <v>39</v>
      </c>
      <c r="M59" t="s">
        <v>34</v>
      </c>
      <c r="N59">
        <v>8</v>
      </c>
      <c r="O59" t="str">
        <f t="shared" si="1"/>
        <v>Won By 8 Runs</v>
      </c>
      <c r="P59" t="s">
        <v>24</v>
      </c>
      <c r="Q59" t="s">
        <v>229</v>
      </c>
    </row>
    <row r="60" spans="1:17" x14ac:dyDescent="0.25">
      <c r="A60">
        <v>981013</v>
      </c>
      <c r="B60" t="s">
        <v>204</v>
      </c>
      <c r="C60" s="1">
        <v>42514</v>
      </c>
      <c r="D60">
        <v>2016</v>
      </c>
      <c r="E60" t="s">
        <v>36</v>
      </c>
      <c r="F60" t="s">
        <v>210</v>
      </c>
      <c r="G60" t="s">
        <v>27</v>
      </c>
      <c r="H60" t="s">
        <v>205</v>
      </c>
      <c r="I60" t="s">
        <v>27</v>
      </c>
      <c r="J60" t="s">
        <v>28</v>
      </c>
      <c r="K60" t="s">
        <v>22</v>
      </c>
      <c r="L60" t="s">
        <v>27</v>
      </c>
      <c r="M60" t="s">
        <v>23</v>
      </c>
      <c r="N60">
        <v>4</v>
      </c>
      <c r="O60" t="str">
        <f t="shared" si="1"/>
        <v>Won By 4 Wickets</v>
      </c>
      <c r="P60" t="s">
        <v>24</v>
      </c>
      <c r="Q60" t="s">
        <v>130</v>
      </c>
    </row>
    <row r="61" spans="1:17" x14ac:dyDescent="0.25">
      <c r="A61">
        <v>981017</v>
      </c>
      <c r="B61" t="s">
        <v>127</v>
      </c>
      <c r="C61" s="1">
        <v>42517</v>
      </c>
      <c r="D61">
        <v>2016</v>
      </c>
      <c r="E61" t="s">
        <v>26</v>
      </c>
      <c r="F61" t="s">
        <v>210</v>
      </c>
      <c r="G61" t="s">
        <v>39</v>
      </c>
      <c r="H61" t="s">
        <v>208</v>
      </c>
      <c r="I61" t="s">
        <v>39</v>
      </c>
      <c r="J61" t="s">
        <v>28</v>
      </c>
      <c r="K61" t="s">
        <v>22</v>
      </c>
      <c r="L61" t="s">
        <v>39</v>
      </c>
      <c r="M61" t="s">
        <v>23</v>
      </c>
      <c r="N61">
        <v>4</v>
      </c>
      <c r="O61" t="str">
        <f t="shared" si="1"/>
        <v>Won By 4 Wickets</v>
      </c>
      <c r="P61" t="s">
        <v>24</v>
      </c>
      <c r="Q61" t="s">
        <v>70</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Q60"/>
  <sheetViews>
    <sheetView workbookViewId="0">
      <selection sqref="A1:Q77"/>
    </sheetView>
  </sheetViews>
  <sheetFormatPr defaultRowHeight="15" x14ac:dyDescent="0.25"/>
  <cols>
    <col min="1" max="1" width="8" bestFit="1" customWidth="1"/>
    <col min="2" max="2" width="11" bestFit="1" customWidth="1"/>
    <col min="3" max="3" width="10.42578125" bestFit="1" customWidth="1"/>
    <col min="4" max="4" width="9.5703125" bestFit="1" customWidth="1"/>
    <col min="5" max="5" width="16.28515625" bestFit="1" customWidth="1"/>
    <col min="6" max="7" width="26.5703125" bestFit="1" customWidth="1"/>
    <col min="8" max="8" width="48.57031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1082591</v>
      </c>
      <c r="B2" t="s">
        <v>158</v>
      </c>
      <c r="C2" s="1">
        <v>42830</v>
      </c>
      <c r="D2">
        <v>2017</v>
      </c>
      <c r="E2">
        <v>1</v>
      </c>
      <c r="F2" t="s">
        <v>39</v>
      </c>
      <c r="G2" t="s">
        <v>27</v>
      </c>
      <c r="H2" t="s">
        <v>203</v>
      </c>
      <c r="I2" t="s">
        <v>27</v>
      </c>
      <c r="J2" t="s">
        <v>28</v>
      </c>
      <c r="K2" t="s">
        <v>22</v>
      </c>
      <c r="L2" t="s">
        <v>39</v>
      </c>
      <c r="M2" t="s">
        <v>34</v>
      </c>
      <c r="N2">
        <v>35</v>
      </c>
      <c r="O2" t="str">
        <f t="shared" ref="O2:O33" si="0">CONCATENATE("Won By"," ",N2," ",M2)</f>
        <v>Won By 35 Runs</v>
      </c>
      <c r="P2" t="s">
        <v>24</v>
      </c>
      <c r="Q2" t="s">
        <v>228</v>
      </c>
    </row>
    <row r="3" spans="1:17" x14ac:dyDescent="0.25">
      <c r="A3">
        <v>1082592</v>
      </c>
      <c r="B3" t="s">
        <v>58</v>
      </c>
      <c r="C3" s="1">
        <v>42831</v>
      </c>
      <c r="D3">
        <v>2017</v>
      </c>
      <c r="E3">
        <v>2</v>
      </c>
      <c r="F3" t="s">
        <v>202</v>
      </c>
      <c r="G3" t="s">
        <v>44</v>
      </c>
      <c r="H3" t="s">
        <v>189</v>
      </c>
      <c r="I3" t="s">
        <v>202</v>
      </c>
      <c r="J3" t="s">
        <v>28</v>
      </c>
      <c r="K3" t="s">
        <v>22</v>
      </c>
      <c r="L3" t="s">
        <v>202</v>
      </c>
      <c r="M3" t="s">
        <v>23</v>
      </c>
      <c r="N3">
        <v>7</v>
      </c>
      <c r="O3" t="str">
        <f t="shared" si="0"/>
        <v>Won By 7 Wickets</v>
      </c>
      <c r="P3" t="s">
        <v>24</v>
      </c>
      <c r="Q3" t="s">
        <v>180</v>
      </c>
    </row>
    <row r="4" spans="1:17" x14ac:dyDescent="0.25">
      <c r="A4">
        <v>1082593</v>
      </c>
      <c r="B4" t="s">
        <v>217</v>
      </c>
      <c r="C4" s="1">
        <v>42832</v>
      </c>
      <c r="D4">
        <v>2017</v>
      </c>
      <c r="E4">
        <v>3</v>
      </c>
      <c r="F4" t="s">
        <v>210</v>
      </c>
      <c r="G4" t="s">
        <v>51</v>
      </c>
      <c r="H4" t="s">
        <v>218</v>
      </c>
      <c r="I4" t="s">
        <v>51</v>
      </c>
      <c r="J4" t="s">
        <v>28</v>
      </c>
      <c r="K4" t="s">
        <v>22</v>
      </c>
      <c r="L4" t="s">
        <v>51</v>
      </c>
      <c r="M4" t="s">
        <v>23</v>
      </c>
      <c r="N4">
        <v>10</v>
      </c>
      <c r="O4" t="str">
        <f t="shared" si="0"/>
        <v>Won By 10 Wickets</v>
      </c>
      <c r="P4" t="s">
        <v>24</v>
      </c>
      <c r="Q4" t="s">
        <v>192</v>
      </c>
    </row>
    <row r="5" spans="1:17" x14ac:dyDescent="0.25">
      <c r="A5">
        <v>1082594</v>
      </c>
      <c r="B5" t="s">
        <v>193</v>
      </c>
      <c r="C5" s="1">
        <v>42833</v>
      </c>
      <c r="D5">
        <v>2017</v>
      </c>
      <c r="E5">
        <v>4</v>
      </c>
      <c r="F5" t="s">
        <v>147</v>
      </c>
      <c r="G5" t="s">
        <v>202</v>
      </c>
      <c r="H5" t="s">
        <v>194</v>
      </c>
      <c r="I5" t="s">
        <v>147</v>
      </c>
      <c r="J5" t="s">
        <v>28</v>
      </c>
      <c r="K5" t="s">
        <v>22</v>
      </c>
      <c r="L5" t="s">
        <v>147</v>
      </c>
      <c r="M5" t="s">
        <v>23</v>
      </c>
      <c r="N5">
        <v>6</v>
      </c>
      <c r="O5" t="str">
        <f t="shared" si="0"/>
        <v>Won By 6 Wickets</v>
      </c>
      <c r="P5" t="s">
        <v>24</v>
      </c>
      <c r="Q5" t="s">
        <v>116</v>
      </c>
    </row>
    <row r="6" spans="1:17" x14ac:dyDescent="0.25">
      <c r="A6">
        <v>1082595</v>
      </c>
      <c r="B6" t="s">
        <v>168</v>
      </c>
      <c r="C6" s="1">
        <v>42833</v>
      </c>
      <c r="D6">
        <v>2017</v>
      </c>
      <c r="E6">
        <v>5</v>
      </c>
      <c r="F6" t="s">
        <v>27</v>
      </c>
      <c r="G6" t="s">
        <v>191</v>
      </c>
      <c r="H6" t="s">
        <v>169</v>
      </c>
      <c r="I6" t="s">
        <v>27</v>
      </c>
      <c r="J6" t="s">
        <v>21</v>
      </c>
      <c r="K6" t="s">
        <v>22</v>
      </c>
      <c r="L6" t="s">
        <v>27</v>
      </c>
      <c r="M6" t="s">
        <v>34</v>
      </c>
      <c r="N6">
        <v>15</v>
      </c>
      <c r="O6" t="str">
        <f t="shared" si="0"/>
        <v>Won By 15 Runs</v>
      </c>
      <c r="P6" t="s">
        <v>24</v>
      </c>
      <c r="Q6" t="s">
        <v>227</v>
      </c>
    </row>
    <row r="7" spans="1:17" x14ac:dyDescent="0.25">
      <c r="A7">
        <v>1082596</v>
      </c>
      <c r="B7" t="s">
        <v>158</v>
      </c>
      <c r="C7" s="1">
        <v>42834</v>
      </c>
      <c r="D7">
        <v>2017</v>
      </c>
      <c r="E7">
        <v>6</v>
      </c>
      <c r="F7" t="s">
        <v>39</v>
      </c>
      <c r="G7" t="s">
        <v>210</v>
      </c>
      <c r="H7" t="s">
        <v>203</v>
      </c>
      <c r="I7" t="s">
        <v>39</v>
      </c>
      <c r="J7" t="s">
        <v>28</v>
      </c>
      <c r="K7" t="s">
        <v>22</v>
      </c>
      <c r="L7" t="s">
        <v>39</v>
      </c>
      <c r="M7" t="s">
        <v>23</v>
      </c>
      <c r="N7">
        <v>9</v>
      </c>
      <c r="O7" t="str">
        <f t="shared" si="0"/>
        <v>Won By 9 Wickets</v>
      </c>
      <c r="P7" t="s">
        <v>24</v>
      </c>
      <c r="Q7" t="s">
        <v>85</v>
      </c>
    </row>
    <row r="8" spans="1:17" x14ac:dyDescent="0.25">
      <c r="A8">
        <v>1082597</v>
      </c>
      <c r="B8" t="s">
        <v>38</v>
      </c>
      <c r="C8" s="1">
        <v>42834</v>
      </c>
      <c r="D8">
        <v>2017</v>
      </c>
      <c r="E8">
        <v>7</v>
      </c>
      <c r="F8" t="s">
        <v>44</v>
      </c>
      <c r="G8" t="s">
        <v>51</v>
      </c>
      <c r="H8" t="s">
        <v>167</v>
      </c>
      <c r="I8" t="s">
        <v>44</v>
      </c>
      <c r="J8" t="s">
        <v>28</v>
      </c>
      <c r="K8" t="s">
        <v>22</v>
      </c>
      <c r="L8" t="s">
        <v>44</v>
      </c>
      <c r="M8" t="s">
        <v>23</v>
      </c>
      <c r="N8">
        <v>4</v>
      </c>
      <c r="O8" t="str">
        <f t="shared" si="0"/>
        <v>Won By 4 Wickets</v>
      </c>
      <c r="P8" t="s">
        <v>24</v>
      </c>
      <c r="Q8" t="s">
        <v>142</v>
      </c>
    </row>
    <row r="9" spans="1:17" x14ac:dyDescent="0.25">
      <c r="A9">
        <v>1082598</v>
      </c>
      <c r="B9" t="s">
        <v>193</v>
      </c>
      <c r="C9" s="1">
        <v>42835</v>
      </c>
      <c r="D9">
        <v>2017</v>
      </c>
      <c r="E9">
        <v>8</v>
      </c>
      <c r="F9" t="s">
        <v>147</v>
      </c>
      <c r="G9" t="s">
        <v>27</v>
      </c>
      <c r="H9" t="s">
        <v>194</v>
      </c>
      <c r="I9" t="s">
        <v>27</v>
      </c>
      <c r="J9" t="s">
        <v>21</v>
      </c>
      <c r="K9" t="s">
        <v>22</v>
      </c>
      <c r="L9" t="s">
        <v>147</v>
      </c>
      <c r="M9" t="s">
        <v>23</v>
      </c>
      <c r="N9">
        <v>8</v>
      </c>
      <c r="O9" t="str">
        <f t="shared" si="0"/>
        <v>Won By 8 Wickets</v>
      </c>
      <c r="P9" t="s">
        <v>24</v>
      </c>
      <c r="Q9" t="s">
        <v>115</v>
      </c>
    </row>
    <row r="10" spans="1:17" x14ac:dyDescent="0.25">
      <c r="A10">
        <v>1082599</v>
      </c>
      <c r="B10" t="s">
        <v>58</v>
      </c>
      <c r="C10" s="1">
        <v>42836</v>
      </c>
      <c r="D10">
        <v>2017</v>
      </c>
      <c r="E10">
        <v>9</v>
      </c>
      <c r="F10" t="s">
        <v>202</v>
      </c>
      <c r="G10" t="s">
        <v>191</v>
      </c>
      <c r="H10" t="s">
        <v>189</v>
      </c>
      <c r="I10" t="s">
        <v>202</v>
      </c>
      <c r="J10" t="s">
        <v>28</v>
      </c>
      <c r="K10" t="s">
        <v>22</v>
      </c>
      <c r="L10" t="s">
        <v>191</v>
      </c>
      <c r="M10" t="s">
        <v>34</v>
      </c>
      <c r="N10">
        <v>97</v>
      </c>
      <c r="O10" t="str">
        <f t="shared" si="0"/>
        <v>Won By 97 Runs</v>
      </c>
      <c r="P10" t="s">
        <v>24</v>
      </c>
      <c r="Q10" t="s">
        <v>100</v>
      </c>
    </row>
    <row r="11" spans="1:17" x14ac:dyDescent="0.25">
      <c r="A11">
        <v>1082600</v>
      </c>
      <c r="B11" t="s">
        <v>38</v>
      </c>
      <c r="C11" s="1">
        <v>42837</v>
      </c>
      <c r="D11">
        <v>2017</v>
      </c>
      <c r="E11">
        <v>10</v>
      </c>
      <c r="F11" t="s">
        <v>44</v>
      </c>
      <c r="G11" t="s">
        <v>39</v>
      </c>
      <c r="H11" t="s">
        <v>167</v>
      </c>
      <c r="I11" t="s">
        <v>44</v>
      </c>
      <c r="J11" t="s">
        <v>28</v>
      </c>
      <c r="K11" t="s">
        <v>22</v>
      </c>
      <c r="L11" t="s">
        <v>44</v>
      </c>
      <c r="M11" t="s">
        <v>23</v>
      </c>
      <c r="N11">
        <v>4</v>
      </c>
      <c r="O11" t="str">
        <f t="shared" si="0"/>
        <v>Won By 4 Wickets</v>
      </c>
      <c r="P11" t="s">
        <v>24</v>
      </c>
      <c r="Q11" t="s">
        <v>45</v>
      </c>
    </row>
    <row r="12" spans="1:17" x14ac:dyDescent="0.25">
      <c r="A12">
        <v>1082601</v>
      </c>
      <c r="B12" t="s">
        <v>30</v>
      </c>
      <c r="C12" s="1">
        <v>42838</v>
      </c>
      <c r="D12">
        <v>2017</v>
      </c>
      <c r="E12">
        <v>11</v>
      </c>
      <c r="F12" t="s">
        <v>51</v>
      </c>
      <c r="G12" t="s">
        <v>147</v>
      </c>
      <c r="H12" t="s">
        <v>174</v>
      </c>
      <c r="I12" t="s">
        <v>51</v>
      </c>
      <c r="J12" t="s">
        <v>28</v>
      </c>
      <c r="K12" t="s">
        <v>22</v>
      </c>
      <c r="L12" t="s">
        <v>51</v>
      </c>
      <c r="M12" t="s">
        <v>23</v>
      </c>
      <c r="N12">
        <v>8</v>
      </c>
      <c r="O12" t="str">
        <f t="shared" si="0"/>
        <v>Won By 8 Wickets</v>
      </c>
      <c r="P12" t="s">
        <v>24</v>
      </c>
      <c r="Q12" t="s">
        <v>108</v>
      </c>
    </row>
    <row r="13" spans="1:17" x14ac:dyDescent="0.25">
      <c r="A13">
        <v>1082602</v>
      </c>
      <c r="B13" t="s">
        <v>204</v>
      </c>
      <c r="C13" s="1">
        <v>42839</v>
      </c>
      <c r="D13">
        <v>2017</v>
      </c>
      <c r="E13">
        <v>12</v>
      </c>
      <c r="F13" t="s">
        <v>27</v>
      </c>
      <c r="G13" t="s">
        <v>44</v>
      </c>
      <c r="H13" t="s">
        <v>205</v>
      </c>
      <c r="I13" t="s">
        <v>44</v>
      </c>
      <c r="J13" t="s">
        <v>28</v>
      </c>
      <c r="K13" t="s">
        <v>22</v>
      </c>
      <c r="L13" t="s">
        <v>44</v>
      </c>
      <c r="M13" t="s">
        <v>23</v>
      </c>
      <c r="N13">
        <v>4</v>
      </c>
      <c r="O13" t="str">
        <f t="shared" si="0"/>
        <v>Won By 4 Wickets</v>
      </c>
      <c r="P13" t="s">
        <v>24</v>
      </c>
      <c r="Q13" t="s">
        <v>118</v>
      </c>
    </row>
    <row r="14" spans="1:17" x14ac:dyDescent="0.25">
      <c r="A14">
        <v>1082603</v>
      </c>
      <c r="B14" t="s">
        <v>217</v>
      </c>
      <c r="C14" s="1">
        <v>42839</v>
      </c>
      <c r="D14">
        <v>2017</v>
      </c>
      <c r="E14">
        <v>13</v>
      </c>
      <c r="F14" t="s">
        <v>210</v>
      </c>
      <c r="G14" t="s">
        <v>202</v>
      </c>
      <c r="H14" t="s">
        <v>218</v>
      </c>
      <c r="I14" t="s">
        <v>210</v>
      </c>
      <c r="J14" t="s">
        <v>28</v>
      </c>
      <c r="K14" t="s">
        <v>22</v>
      </c>
      <c r="L14" t="s">
        <v>210</v>
      </c>
      <c r="M14" t="s">
        <v>23</v>
      </c>
      <c r="N14">
        <v>7</v>
      </c>
      <c r="O14" t="str">
        <f t="shared" si="0"/>
        <v>Won By 7 Wickets</v>
      </c>
      <c r="P14" t="s">
        <v>24</v>
      </c>
      <c r="Q14" t="s">
        <v>220</v>
      </c>
    </row>
    <row r="15" spans="1:17" x14ac:dyDescent="0.25">
      <c r="A15">
        <v>1082604</v>
      </c>
      <c r="B15" t="s">
        <v>30</v>
      </c>
      <c r="C15" s="1">
        <v>42840</v>
      </c>
      <c r="D15">
        <v>2017</v>
      </c>
      <c r="E15">
        <v>14</v>
      </c>
      <c r="F15" t="s">
        <v>51</v>
      </c>
      <c r="G15" t="s">
        <v>39</v>
      </c>
      <c r="H15" t="s">
        <v>174</v>
      </c>
      <c r="I15" t="s">
        <v>39</v>
      </c>
      <c r="J15" t="s">
        <v>28</v>
      </c>
      <c r="K15" t="s">
        <v>22</v>
      </c>
      <c r="L15" t="s">
        <v>51</v>
      </c>
      <c r="M15" t="s">
        <v>34</v>
      </c>
      <c r="N15">
        <v>17</v>
      </c>
      <c r="O15" t="str">
        <f t="shared" si="0"/>
        <v>Won By 17 Runs</v>
      </c>
      <c r="P15" t="s">
        <v>24</v>
      </c>
      <c r="Q15" t="s">
        <v>221</v>
      </c>
    </row>
    <row r="16" spans="1:17" x14ac:dyDescent="0.25">
      <c r="A16">
        <v>1082605</v>
      </c>
      <c r="B16" t="s">
        <v>127</v>
      </c>
      <c r="C16" s="1">
        <v>42840</v>
      </c>
      <c r="D16">
        <v>2017</v>
      </c>
      <c r="E16">
        <v>15</v>
      </c>
      <c r="F16" t="s">
        <v>191</v>
      </c>
      <c r="G16" t="s">
        <v>147</v>
      </c>
      <c r="H16" t="s">
        <v>208</v>
      </c>
      <c r="I16" t="s">
        <v>191</v>
      </c>
      <c r="J16" t="s">
        <v>21</v>
      </c>
      <c r="K16" t="s">
        <v>22</v>
      </c>
      <c r="L16" t="s">
        <v>191</v>
      </c>
      <c r="M16" t="s">
        <v>34</v>
      </c>
      <c r="N16">
        <v>51</v>
      </c>
      <c r="O16" t="str">
        <f t="shared" si="0"/>
        <v>Won By 51 Runs</v>
      </c>
      <c r="P16" t="s">
        <v>24</v>
      </c>
      <c r="Q16" t="s">
        <v>226</v>
      </c>
    </row>
    <row r="17" spans="1:17" x14ac:dyDescent="0.25">
      <c r="A17">
        <v>1082606</v>
      </c>
      <c r="B17" t="s">
        <v>38</v>
      </c>
      <c r="C17" s="1">
        <v>42841</v>
      </c>
      <c r="D17">
        <v>2017</v>
      </c>
      <c r="E17">
        <v>16</v>
      </c>
      <c r="F17" t="s">
        <v>44</v>
      </c>
      <c r="G17" t="s">
        <v>210</v>
      </c>
      <c r="H17" t="s">
        <v>167</v>
      </c>
      <c r="I17" t="s">
        <v>44</v>
      </c>
      <c r="J17" t="s">
        <v>28</v>
      </c>
      <c r="K17" t="s">
        <v>22</v>
      </c>
      <c r="L17" t="s">
        <v>44</v>
      </c>
      <c r="M17" t="s">
        <v>23</v>
      </c>
      <c r="N17">
        <v>6</v>
      </c>
      <c r="O17" t="str">
        <f t="shared" si="0"/>
        <v>Won By 6 Wickets</v>
      </c>
      <c r="P17" t="s">
        <v>24</v>
      </c>
      <c r="Q17" t="s">
        <v>142</v>
      </c>
    </row>
    <row r="18" spans="1:17" x14ac:dyDescent="0.25">
      <c r="A18">
        <v>1082607</v>
      </c>
      <c r="B18" t="s">
        <v>204</v>
      </c>
      <c r="C18" s="1">
        <v>42841</v>
      </c>
      <c r="D18">
        <v>2017</v>
      </c>
      <c r="E18">
        <v>17</v>
      </c>
      <c r="F18" t="s">
        <v>27</v>
      </c>
      <c r="G18" t="s">
        <v>202</v>
      </c>
      <c r="H18" t="s">
        <v>205</v>
      </c>
      <c r="I18" t="s">
        <v>27</v>
      </c>
      <c r="J18" t="s">
        <v>28</v>
      </c>
      <c r="K18" t="s">
        <v>22</v>
      </c>
      <c r="L18" t="s">
        <v>202</v>
      </c>
      <c r="M18" t="s">
        <v>34</v>
      </c>
      <c r="N18">
        <v>27</v>
      </c>
      <c r="O18" t="str">
        <f t="shared" si="0"/>
        <v>Won By 27 Runs</v>
      </c>
      <c r="P18" t="s">
        <v>24</v>
      </c>
      <c r="Q18" t="s">
        <v>149</v>
      </c>
    </row>
    <row r="19" spans="1:17" x14ac:dyDescent="0.25">
      <c r="A19">
        <v>1082608</v>
      </c>
      <c r="B19" t="s">
        <v>127</v>
      </c>
      <c r="C19" s="1">
        <v>42842</v>
      </c>
      <c r="D19">
        <v>2017</v>
      </c>
      <c r="E19">
        <v>18</v>
      </c>
      <c r="F19" t="s">
        <v>191</v>
      </c>
      <c r="G19" t="s">
        <v>51</v>
      </c>
      <c r="H19" t="s">
        <v>208</v>
      </c>
      <c r="I19" t="s">
        <v>191</v>
      </c>
      <c r="J19" t="s">
        <v>21</v>
      </c>
      <c r="K19" t="s">
        <v>22</v>
      </c>
      <c r="L19" t="s">
        <v>51</v>
      </c>
      <c r="M19" t="s">
        <v>23</v>
      </c>
      <c r="N19">
        <v>4</v>
      </c>
      <c r="O19" t="str">
        <f t="shared" si="0"/>
        <v>Won By 4 Wickets</v>
      </c>
      <c r="P19" t="s">
        <v>24</v>
      </c>
      <c r="Q19" t="s">
        <v>114</v>
      </c>
    </row>
    <row r="20" spans="1:17" x14ac:dyDescent="0.25">
      <c r="A20">
        <v>1082609</v>
      </c>
      <c r="B20" t="s">
        <v>158</v>
      </c>
      <c r="C20" s="1">
        <v>42842</v>
      </c>
      <c r="D20">
        <v>2017</v>
      </c>
      <c r="E20">
        <v>19</v>
      </c>
      <c r="F20" t="s">
        <v>39</v>
      </c>
      <c r="G20" t="s">
        <v>147</v>
      </c>
      <c r="H20" t="s">
        <v>203</v>
      </c>
      <c r="I20" t="s">
        <v>147</v>
      </c>
      <c r="J20" t="s">
        <v>28</v>
      </c>
      <c r="K20" t="s">
        <v>22</v>
      </c>
      <c r="L20" t="s">
        <v>39</v>
      </c>
      <c r="M20" t="s">
        <v>34</v>
      </c>
      <c r="N20">
        <v>5</v>
      </c>
      <c r="O20" t="str">
        <f t="shared" si="0"/>
        <v>Won By 5 Runs</v>
      </c>
      <c r="P20" t="s">
        <v>24</v>
      </c>
      <c r="Q20" t="s">
        <v>225</v>
      </c>
    </row>
    <row r="21" spans="1:17" x14ac:dyDescent="0.25">
      <c r="A21">
        <v>1082610</v>
      </c>
      <c r="B21" t="s">
        <v>217</v>
      </c>
      <c r="C21" s="1">
        <v>42843</v>
      </c>
      <c r="D21">
        <v>2017</v>
      </c>
      <c r="E21">
        <v>20</v>
      </c>
      <c r="F21" t="s">
        <v>210</v>
      </c>
      <c r="G21" t="s">
        <v>27</v>
      </c>
      <c r="H21" t="s">
        <v>218</v>
      </c>
      <c r="I21" t="s">
        <v>210</v>
      </c>
      <c r="J21" t="s">
        <v>28</v>
      </c>
      <c r="K21" t="s">
        <v>22</v>
      </c>
      <c r="L21" t="s">
        <v>27</v>
      </c>
      <c r="M21" t="s">
        <v>34</v>
      </c>
      <c r="N21">
        <v>21</v>
      </c>
      <c r="O21" t="str">
        <f t="shared" si="0"/>
        <v>Won By 21 Runs</v>
      </c>
      <c r="P21" t="s">
        <v>24</v>
      </c>
      <c r="Q21" t="s">
        <v>150</v>
      </c>
    </row>
    <row r="22" spans="1:17" x14ac:dyDescent="0.25">
      <c r="A22">
        <v>1082611</v>
      </c>
      <c r="B22" t="s">
        <v>158</v>
      </c>
      <c r="C22" s="1">
        <v>42844</v>
      </c>
      <c r="D22">
        <v>2017</v>
      </c>
      <c r="E22">
        <v>21</v>
      </c>
      <c r="F22" t="s">
        <v>39</v>
      </c>
      <c r="G22" t="s">
        <v>191</v>
      </c>
      <c r="H22" t="s">
        <v>203</v>
      </c>
      <c r="I22" t="s">
        <v>39</v>
      </c>
      <c r="J22" t="s">
        <v>21</v>
      </c>
      <c r="K22" t="s">
        <v>22</v>
      </c>
      <c r="L22" t="s">
        <v>39</v>
      </c>
      <c r="M22" t="s">
        <v>34</v>
      </c>
      <c r="N22">
        <v>15</v>
      </c>
      <c r="O22" t="str">
        <f t="shared" si="0"/>
        <v>Won By 15 Runs</v>
      </c>
      <c r="P22" t="s">
        <v>24</v>
      </c>
      <c r="Q22" t="s">
        <v>92</v>
      </c>
    </row>
    <row r="23" spans="1:17" x14ac:dyDescent="0.25">
      <c r="A23">
        <v>1082612</v>
      </c>
      <c r="B23" t="s">
        <v>193</v>
      </c>
      <c r="C23" s="1">
        <v>42845</v>
      </c>
      <c r="D23">
        <v>2017</v>
      </c>
      <c r="E23">
        <v>22</v>
      </c>
      <c r="F23" t="s">
        <v>147</v>
      </c>
      <c r="G23" t="s">
        <v>44</v>
      </c>
      <c r="H23" t="s">
        <v>194</v>
      </c>
      <c r="I23" t="s">
        <v>44</v>
      </c>
      <c r="J23" t="s">
        <v>28</v>
      </c>
      <c r="K23" t="s">
        <v>22</v>
      </c>
      <c r="L23" t="s">
        <v>44</v>
      </c>
      <c r="M23" t="s">
        <v>23</v>
      </c>
      <c r="N23">
        <v>8</v>
      </c>
      <c r="O23" t="str">
        <f t="shared" si="0"/>
        <v>Won By 8 Wickets</v>
      </c>
      <c r="P23" t="s">
        <v>24</v>
      </c>
      <c r="Q23" t="s">
        <v>29</v>
      </c>
    </row>
    <row r="24" spans="1:17" x14ac:dyDescent="0.25">
      <c r="A24">
        <v>1082613</v>
      </c>
      <c r="B24" t="s">
        <v>30</v>
      </c>
      <c r="C24" s="1">
        <v>42846</v>
      </c>
      <c r="D24">
        <v>2017</v>
      </c>
      <c r="E24">
        <v>23</v>
      </c>
      <c r="F24" t="s">
        <v>51</v>
      </c>
      <c r="G24" t="s">
        <v>210</v>
      </c>
      <c r="H24" t="s">
        <v>174</v>
      </c>
      <c r="I24" t="s">
        <v>210</v>
      </c>
      <c r="J24" t="s">
        <v>28</v>
      </c>
      <c r="K24" t="s">
        <v>22</v>
      </c>
      <c r="L24" t="s">
        <v>210</v>
      </c>
      <c r="M24" t="s">
        <v>23</v>
      </c>
      <c r="N24">
        <v>4</v>
      </c>
      <c r="O24" t="str">
        <f t="shared" si="0"/>
        <v>Won By 4 Wickets</v>
      </c>
      <c r="P24" t="s">
        <v>24</v>
      </c>
      <c r="Q24" t="s">
        <v>224</v>
      </c>
    </row>
    <row r="25" spans="1:17" x14ac:dyDescent="0.25">
      <c r="A25">
        <v>1082615</v>
      </c>
      <c r="B25" t="s">
        <v>58</v>
      </c>
      <c r="C25" s="1">
        <v>42847</v>
      </c>
      <c r="D25">
        <v>2017</v>
      </c>
      <c r="E25">
        <v>24</v>
      </c>
      <c r="F25" t="s">
        <v>202</v>
      </c>
      <c r="G25" t="s">
        <v>39</v>
      </c>
      <c r="H25" t="s">
        <v>189</v>
      </c>
      <c r="I25" t="s">
        <v>202</v>
      </c>
      <c r="J25" t="s">
        <v>28</v>
      </c>
      <c r="K25" t="s">
        <v>22</v>
      </c>
      <c r="L25" t="s">
        <v>202</v>
      </c>
      <c r="M25" t="s">
        <v>23</v>
      </c>
      <c r="N25">
        <v>6</v>
      </c>
      <c r="O25" t="str">
        <f t="shared" si="0"/>
        <v>Won By 6 Wickets</v>
      </c>
      <c r="P25" t="s">
        <v>24</v>
      </c>
      <c r="Q25" t="s">
        <v>172</v>
      </c>
    </row>
    <row r="26" spans="1:17" x14ac:dyDescent="0.25">
      <c r="A26">
        <v>1082614</v>
      </c>
      <c r="B26" t="s">
        <v>38</v>
      </c>
      <c r="C26" s="1">
        <v>42847</v>
      </c>
      <c r="D26">
        <v>2017</v>
      </c>
      <c r="E26">
        <v>25</v>
      </c>
      <c r="F26" t="s">
        <v>44</v>
      </c>
      <c r="G26" t="s">
        <v>191</v>
      </c>
      <c r="H26" t="s">
        <v>167</v>
      </c>
      <c r="I26" t="s">
        <v>191</v>
      </c>
      <c r="J26" t="s">
        <v>28</v>
      </c>
      <c r="K26" t="s">
        <v>22</v>
      </c>
      <c r="L26" t="s">
        <v>44</v>
      </c>
      <c r="M26" t="s">
        <v>34</v>
      </c>
      <c r="N26">
        <v>14</v>
      </c>
      <c r="O26" t="str">
        <f t="shared" si="0"/>
        <v>Won By 14 Runs</v>
      </c>
      <c r="P26" t="s">
        <v>24</v>
      </c>
      <c r="Q26" t="s">
        <v>223</v>
      </c>
    </row>
    <row r="27" spans="1:17" x14ac:dyDescent="0.25">
      <c r="A27">
        <v>1082616</v>
      </c>
      <c r="B27" t="s">
        <v>217</v>
      </c>
      <c r="C27" s="1">
        <v>42848</v>
      </c>
      <c r="D27">
        <v>2017</v>
      </c>
      <c r="E27">
        <v>26</v>
      </c>
      <c r="F27" t="s">
        <v>210</v>
      </c>
      <c r="G27" t="s">
        <v>147</v>
      </c>
      <c r="H27" t="s">
        <v>218</v>
      </c>
      <c r="I27" t="s">
        <v>210</v>
      </c>
      <c r="J27" t="s">
        <v>28</v>
      </c>
      <c r="K27" t="s">
        <v>22</v>
      </c>
      <c r="L27" t="s">
        <v>147</v>
      </c>
      <c r="M27" t="s">
        <v>34</v>
      </c>
      <c r="N27">
        <v>26</v>
      </c>
      <c r="O27" t="str">
        <f t="shared" si="0"/>
        <v>Won By 26 Runs</v>
      </c>
      <c r="P27" t="s">
        <v>24</v>
      </c>
      <c r="Q27" t="s">
        <v>222</v>
      </c>
    </row>
    <row r="28" spans="1:17" x14ac:dyDescent="0.25">
      <c r="A28">
        <v>1082617</v>
      </c>
      <c r="B28" t="s">
        <v>30</v>
      </c>
      <c r="C28" s="1">
        <v>42848</v>
      </c>
      <c r="D28">
        <v>2017</v>
      </c>
      <c r="E28">
        <v>27</v>
      </c>
      <c r="F28" t="s">
        <v>51</v>
      </c>
      <c r="G28" t="s">
        <v>27</v>
      </c>
      <c r="H28" t="s">
        <v>174</v>
      </c>
      <c r="I28" t="s">
        <v>27</v>
      </c>
      <c r="J28" t="s">
        <v>28</v>
      </c>
      <c r="K28" t="s">
        <v>22</v>
      </c>
      <c r="L28" t="s">
        <v>51</v>
      </c>
      <c r="M28" t="s">
        <v>34</v>
      </c>
      <c r="N28">
        <v>82</v>
      </c>
      <c r="O28" t="str">
        <f t="shared" si="0"/>
        <v>Won By 82 Runs</v>
      </c>
      <c r="P28" t="s">
        <v>24</v>
      </c>
      <c r="Q28" t="s">
        <v>114</v>
      </c>
    </row>
    <row r="29" spans="1:17" x14ac:dyDescent="0.25">
      <c r="A29">
        <v>1082618</v>
      </c>
      <c r="B29" t="s">
        <v>38</v>
      </c>
      <c r="C29" s="1">
        <v>42849</v>
      </c>
      <c r="D29">
        <v>2017</v>
      </c>
      <c r="E29">
        <v>28</v>
      </c>
      <c r="F29" t="s">
        <v>44</v>
      </c>
      <c r="G29" t="s">
        <v>202</v>
      </c>
      <c r="H29" t="s">
        <v>167</v>
      </c>
      <c r="I29" t="s">
        <v>44</v>
      </c>
      <c r="J29" t="s">
        <v>28</v>
      </c>
      <c r="K29" t="s">
        <v>22</v>
      </c>
      <c r="L29" t="s">
        <v>202</v>
      </c>
      <c r="M29" t="s">
        <v>34</v>
      </c>
      <c r="N29">
        <v>3</v>
      </c>
      <c r="O29" t="str">
        <f t="shared" si="0"/>
        <v>Won By 3 Runs</v>
      </c>
      <c r="P29" t="s">
        <v>24</v>
      </c>
      <c r="Q29" t="s">
        <v>149</v>
      </c>
    </row>
    <row r="30" spans="1:17" x14ac:dyDescent="0.25">
      <c r="A30">
        <v>1082620</v>
      </c>
      <c r="B30" t="s">
        <v>58</v>
      </c>
      <c r="C30" s="1">
        <v>42851</v>
      </c>
      <c r="D30">
        <v>2017</v>
      </c>
      <c r="E30">
        <v>30</v>
      </c>
      <c r="F30" t="s">
        <v>202</v>
      </c>
      <c r="G30" t="s">
        <v>51</v>
      </c>
      <c r="H30" t="s">
        <v>189</v>
      </c>
      <c r="I30" t="s">
        <v>51</v>
      </c>
      <c r="J30" t="s">
        <v>28</v>
      </c>
      <c r="K30" t="s">
        <v>22</v>
      </c>
      <c r="L30" t="s">
        <v>51</v>
      </c>
      <c r="M30" t="s">
        <v>23</v>
      </c>
      <c r="N30">
        <v>7</v>
      </c>
      <c r="O30" t="str">
        <f t="shared" si="0"/>
        <v>Won By 7 Wickets</v>
      </c>
      <c r="P30" t="s">
        <v>24</v>
      </c>
      <c r="Q30" t="s">
        <v>221</v>
      </c>
    </row>
    <row r="31" spans="1:17" x14ac:dyDescent="0.25">
      <c r="A31">
        <v>1082621</v>
      </c>
      <c r="B31" t="s">
        <v>204</v>
      </c>
      <c r="C31" s="1">
        <v>42852</v>
      </c>
      <c r="D31">
        <v>2017</v>
      </c>
      <c r="E31">
        <v>31</v>
      </c>
      <c r="F31" t="s">
        <v>27</v>
      </c>
      <c r="G31" t="s">
        <v>210</v>
      </c>
      <c r="H31" t="s">
        <v>205</v>
      </c>
      <c r="I31" t="s">
        <v>210</v>
      </c>
      <c r="J31" t="s">
        <v>28</v>
      </c>
      <c r="K31" t="s">
        <v>22</v>
      </c>
      <c r="L31" t="s">
        <v>210</v>
      </c>
      <c r="M31" t="s">
        <v>23</v>
      </c>
      <c r="N31">
        <v>7</v>
      </c>
      <c r="O31" t="str">
        <f t="shared" si="0"/>
        <v>Won By 7 Wickets</v>
      </c>
      <c r="P31" t="s">
        <v>24</v>
      </c>
      <c r="Q31" t="s">
        <v>220</v>
      </c>
    </row>
    <row r="32" spans="1:17" x14ac:dyDescent="0.25">
      <c r="A32">
        <v>1082622</v>
      </c>
      <c r="B32" t="s">
        <v>30</v>
      </c>
      <c r="C32" s="1">
        <v>42853</v>
      </c>
      <c r="D32">
        <v>2017</v>
      </c>
      <c r="E32">
        <v>32</v>
      </c>
      <c r="F32" t="s">
        <v>51</v>
      </c>
      <c r="G32" t="s">
        <v>191</v>
      </c>
      <c r="H32" t="s">
        <v>174</v>
      </c>
      <c r="I32" t="s">
        <v>51</v>
      </c>
      <c r="J32" t="s">
        <v>28</v>
      </c>
      <c r="K32" t="s">
        <v>22</v>
      </c>
      <c r="L32" t="s">
        <v>51</v>
      </c>
      <c r="M32" t="s">
        <v>23</v>
      </c>
      <c r="N32">
        <v>7</v>
      </c>
      <c r="O32" t="str">
        <f t="shared" si="0"/>
        <v>Won By 7 Wickets</v>
      </c>
      <c r="P32" t="s">
        <v>24</v>
      </c>
      <c r="Q32" t="s">
        <v>219</v>
      </c>
    </row>
    <row r="33" spans="1:17" x14ac:dyDescent="0.25">
      <c r="A33">
        <v>1082623</v>
      </c>
      <c r="B33" t="s">
        <v>165</v>
      </c>
      <c r="C33" s="1">
        <v>42853</v>
      </c>
      <c r="D33">
        <v>2017</v>
      </c>
      <c r="E33">
        <v>33</v>
      </c>
      <c r="F33" t="s">
        <v>147</v>
      </c>
      <c r="G33" t="s">
        <v>39</v>
      </c>
      <c r="H33" t="s">
        <v>213</v>
      </c>
      <c r="I33" t="s">
        <v>147</v>
      </c>
      <c r="J33" t="s">
        <v>28</v>
      </c>
      <c r="K33" t="s">
        <v>22</v>
      </c>
      <c r="L33" t="s">
        <v>39</v>
      </c>
      <c r="M33" t="s">
        <v>34</v>
      </c>
      <c r="N33">
        <v>26</v>
      </c>
      <c r="O33" t="str">
        <f t="shared" si="0"/>
        <v>Won By 26 Runs</v>
      </c>
      <c r="P33" t="s">
        <v>24</v>
      </c>
      <c r="Q33" t="s">
        <v>85</v>
      </c>
    </row>
    <row r="34" spans="1:17" x14ac:dyDescent="0.25">
      <c r="A34">
        <v>1082624</v>
      </c>
      <c r="B34" t="s">
        <v>58</v>
      </c>
      <c r="C34" s="1">
        <v>42854</v>
      </c>
      <c r="D34">
        <v>2017</v>
      </c>
      <c r="E34">
        <v>34</v>
      </c>
      <c r="F34" t="s">
        <v>202</v>
      </c>
      <c r="G34" t="s">
        <v>27</v>
      </c>
      <c r="H34" t="s">
        <v>189</v>
      </c>
      <c r="I34" t="s">
        <v>27</v>
      </c>
      <c r="J34" t="s">
        <v>28</v>
      </c>
      <c r="K34" t="s">
        <v>22</v>
      </c>
      <c r="L34" t="s">
        <v>202</v>
      </c>
      <c r="M34" t="s">
        <v>34</v>
      </c>
      <c r="N34">
        <v>61</v>
      </c>
      <c r="O34" t="str">
        <f t="shared" ref="O34:O60" si="1">CONCATENATE("Won By"," ",N34," ",M34)</f>
        <v>Won By 61 Runs</v>
      </c>
      <c r="P34" t="s">
        <v>24</v>
      </c>
      <c r="Q34" t="s">
        <v>97</v>
      </c>
    </row>
    <row r="35" spans="1:17" x14ac:dyDescent="0.25">
      <c r="A35">
        <v>1082625</v>
      </c>
      <c r="B35" t="s">
        <v>217</v>
      </c>
      <c r="C35" s="1">
        <v>42854</v>
      </c>
      <c r="D35">
        <v>2017</v>
      </c>
      <c r="E35">
        <v>35</v>
      </c>
      <c r="F35" t="s">
        <v>210</v>
      </c>
      <c r="G35" t="s">
        <v>44</v>
      </c>
      <c r="H35" t="s">
        <v>218</v>
      </c>
      <c r="I35" t="s">
        <v>210</v>
      </c>
      <c r="J35" t="s">
        <v>21</v>
      </c>
      <c r="K35" t="s">
        <v>134</v>
      </c>
      <c r="L35" t="s">
        <v>44</v>
      </c>
      <c r="M35" t="s">
        <v>10</v>
      </c>
      <c r="N35" t="s">
        <v>24</v>
      </c>
      <c r="O35" t="str">
        <f t="shared" si="1"/>
        <v>Won By NA SuperOver</v>
      </c>
      <c r="P35" t="s">
        <v>24</v>
      </c>
      <c r="Q35" t="s">
        <v>78</v>
      </c>
    </row>
    <row r="36" spans="1:17" x14ac:dyDescent="0.25">
      <c r="A36">
        <v>1082626</v>
      </c>
      <c r="B36" t="s">
        <v>165</v>
      </c>
      <c r="C36" s="1">
        <v>42855</v>
      </c>
      <c r="D36">
        <v>2017</v>
      </c>
      <c r="E36">
        <v>36</v>
      </c>
      <c r="F36" t="s">
        <v>147</v>
      </c>
      <c r="G36" t="s">
        <v>191</v>
      </c>
      <c r="H36" t="s">
        <v>213</v>
      </c>
      <c r="I36" t="s">
        <v>147</v>
      </c>
      <c r="J36" t="s">
        <v>28</v>
      </c>
      <c r="K36" t="s">
        <v>22</v>
      </c>
      <c r="L36" t="s">
        <v>147</v>
      </c>
      <c r="M36" t="s">
        <v>23</v>
      </c>
      <c r="N36">
        <v>10</v>
      </c>
      <c r="O36" t="str">
        <f t="shared" si="1"/>
        <v>Won By 10 Wickets</v>
      </c>
      <c r="P36" t="s">
        <v>24</v>
      </c>
      <c r="Q36" t="s">
        <v>148</v>
      </c>
    </row>
    <row r="37" spans="1:17" x14ac:dyDescent="0.25">
      <c r="A37">
        <v>1082627</v>
      </c>
      <c r="B37" t="s">
        <v>158</v>
      </c>
      <c r="C37" s="1">
        <v>42855</v>
      </c>
      <c r="D37">
        <v>2017</v>
      </c>
      <c r="E37">
        <v>37</v>
      </c>
      <c r="F37" t="s">
        <v>39</v>
      </c>
      <c r="G37" t="s">
        <v>51</v>
      </c>
      <c r="H37" t="s">
        <v>203</v>
      </c>
      <c r="I37" t="s">
        <v>51</v>
      </c>
      <c r="J37" t="s">
        <v>28</v>
      </c>
      <c r="K37" t="s">
        <v>22</v>
      </c>
      <c r="L37" t="s">
        <v>39</v>
      </c>
      <c r="M37" t="s">
        <v>34</v>
      </c>
      <c r="N37">
        <v>48</v>
      </c>
      <c r="O37" t="str">
        <f t="shared" si="1"/>
        <v>Won By 48 Runs</v>
      </c>
      <c r="P37" t="s">
        <v>24</v>
      </c>
      <c r="Q37" t="s">
        <v>70</v>
      </c>
    </row>
    <row r="38" spans="1:17" x14ac:dyDescent="0.25">
      <c r="A38">
        <v>1082628</v>
      </c>
      <c r="B38" t="s">
        <v>38</v>
      </c>
      <c r="C38" s="1">
        <v>42856</v>
      </c>
      <c r="D38">
        <v>2017</v>
      </c>
      <c r="E38">
        <v>38</v>
      </c>
      <c r="F38" t="s">
        <v>44</v>
      </c>
      <c r="G38" t="s">
        <v>27</v>
      </c>
      <c r="H38" t="s">
        <v>167</v>
      </c>
      <c r="I38" t="s">
        <v>27</v>
      </c>
      <c r="J38" t="s">
        <v>21</v>
      </c>
      <c r="K38" t="s">
        <v>22</v>
      </c>
      <c r="L38" t="s">
        <v>44</v>
      </c>
      <c r="M38" t="s">
        <v>23</v>
      </c>
      <c r="N38">
        <v>5</v>
      </c>
      <c r="O38" t="str">
        <f t="shared" si="1"/>
        <v>Won By 5 Wickets</v>
      </c>
      <c r="P38" t="s">
        <v>24</v>
      </c>
      <c r="Q38" t="s">
        <v>156</v>
      </c>
    </row>
    <row r="39" spans="1:17" x14ac:dyDescent="0.25">
      <c r="A39">
        <v>1082629</v>
      </c>
      <c r="B39" t="s">
        <v>58</v>
      </c>
      <c r="C39" s="1">
        <v>42856</v>
      </c>
      <c r="D39">
        <v>2017</v>
      </c>
      <c r="E39">
        <v>39</v>
      </c>
      <c r="F39" t="s">
        <v>202</v>
      </c>
      <c r="G39" t="s">
        <v>210</v>
      </c>
      <c r="H39" t="s">
        <v>189</v>
      </c>
      <c r="I39" t="s">
        <v>202</v>
      </c>
      <c r="J39" t="s">
        <v>28</v>
      </c>
      <c r="K39" t="s">
        <v>22</v>
      </c>
      <c r="L39" t="s">
        <v>202</v>
      </c>
      <c r="M39" t="s">
        <v>23</v>
      </c>
      <c r="N39">
        <v>5</v>
      </c>
      <c r="O39" t="str">
        <f t="shared" si="1"/>
        <v>Won By 5 Wickets</v>
      </c>
      <c r="P39" t="s">
        <v>24</v>
      </c>
      <c r="Q39" t="s">
        <v>149</v>
      </c>
    </row>
    <row r="40" spans="1:17" x14ac:dyDescent="0.25">
      <c r="A40">
        <v>1082630</v>
      </c>
      <c r="B40" t="s">
        <v>127</v>
      </c>
      <c r="C40" s="1">
        <v>42857</v>
      </c>
      <c r="D40">
        <v>2017</v>
      </c>
      <c r="E40">
        <v>40</v>
      </c>
      <c r="F40" t="s">
        <v>191</v>
      </c>
      <c r="G40" t="s">
        <v>39</v>
      </c>
      <c r="H40" t="s">
        <v>208</v>
      </c>
      <c r="I40" t="s">
        <v>191</v>
      </c>
      <c r="J40" t="s">
        <v>28</v>
      </c>
      <c r="K40" t="s">
        <v>22</v>
      </c>
      <c r="L40" t="s">
        <v>191</v>
      </c>
      <c r="M40" t="s">
        <v>23</v>
      </c>
      <c r="N40">
        <v>6</v>
      </c>
      <c r="O40" t="str">
        <f t="shared" si="1"/>
        <v>Won By 6 Wickets</v>
      </c>
      <c r="P40" t="s">
        <v>24</v>
      </c>
      <c r="Q40" t="s">
        <v>101</v>
      </c>
    </row>
    <row r="41" spans="1:17" x14ac:dyDescent="0.25">
      <c r="A41">
        <v>1082631</v>
      </c>
      <c r="B41" t="s">
        <v>30</v>
      </c>
      <c r="C41" s="1">
        <v>42858</v>
      </c>
      <c r="D41">
        <v>2017</v>
      </c>
      <c r="E41">
        <v>41</v>
      </c>
      <c r="F41" t="s">
        <v>51</v>
      </c>
      <c r="G41" t="s">
        <v>202</v>
      </c>
      <c r="H41" t="s">
        <v>174</v>
      </c>
      <c r="I41" t="s">
        <v>202</v>
      </c>
      <c r="J41" t="s">
        <v>28</v>
      </c>
      <c r="K41" t="s">
        <v>22</v>
      </c>
      <c r="L41" t="s">
        <v>202</v>
      </c>
      <c r="M41" t="s">
        <v>23</v>
      </c>
      <c r="N41">
        <v>4</v>
      </c>
      <c r="O41" t="str">
        <f t="shared" si="1"/>
        <v>Won By 4 Wickets</v>
      </c>
      <c r="P41" t="s">
        <v>24</v>
      </c>
      <c r="Q41" t="s">
        <v>54</v>
      </c>
    </row>
    <row r="42" spans="1:17" x14ac:dyDescent="0.25">
      <c r="A42">
        <v>1082632</v>
      </c>
      <c r="B42" t="s">
        <v>127</v>
      </c>
      <c r="C42" s="1">
        <v>42859</v>
      </c>
      <c r="D42">
        <v>2017</v>
      </c>
      <c r="E42">
        <v>42</v>
      </c>
      <c r="F42" t="s">
        <v>191</v>
      </c>
      <c r="G42" t="s">
        <v>210</v>
      </c>
      <c r="H42" t="s">
        <v>208</v>
      </c>
      <c r="I42" t="s">
        <v>191</v>
      </c>
      <c r="J42" t="s">
        <v>28</v>
      </c>
      <c r="K42" t="s">
        <v>22</v>
      </c>
      <c r="L42" t="s">
        <v>191</v>
      </c>
      <c r="M42" t="s">
        <v>23</v>
      </c>
      <c r="N42">
        <v>7</v>
      </c>
      <c r="O42" t="str">
        <f t="shared" si="1"/>
        <v>Won By 7 Wickets</v>
      </c>
      <c r="P42" t="s">
        <v>24</v>
      </c>
      <c r="Q42" t="s">
        <v>163</v>
      </c>
    </row>
    <row r="43" spans="1:17" x14ac:dyDescent="0.25">
      <c r="A43">
        <v>1082633</v>
      </c>
      <c r="B43" t="s">
        <v>204</v>
      </c>
      <c r="C43" s="1">
        <v>42860</v>
      </c>
      <c r="D43">
        <v>2017</v>
      </c>
      <c r="E43">
        <v>43</v>
      </c>
      <c r="F43" t="s">
        <v>27</v>
      </c>
      <c r="G43" t="s">
        <v>147</v>
      </c>
      <c r="H43" t="s">
        <v>205</v>
      </c>
      <c r="I43" t="s">
        <v>27</v>
      </c>
      <c r="J43" t="s">
        <v>28</v>
      </c>
      <c r="K43" t="s">
        <v>22</v>
      </c>
      <c r="L43" t="s">
        <v>147</v>
      </c>
      <c r="M43" t="s">
        <v>34</v>
      </c>
      <c r="N43">
        <v>19</v>
      </c>
      <c r="O43" t="str">
        <f t="shared" si="1"/>
        <v>Won By 19 Runs</v>
      </c>
      <c r="P43" t="s">
        <v>24</v>
      </c>
      <c r="Q43" t="s">
        <v>148</v>
      </c>
    </row>
    <row r="44" spans="1:17" x14ac:dyDescent="0.25">
      <c r="A44">
        <v>1082634</v>
      </c>
      <c r="B44" t="s">
        <v>158</v>
      </c>
      <c r="C44" s="1">
        <v>42861</v>
      </c>
      <c r="D44">
        <v>2017</v>
      </c>
      <c r="E44">
        <v>44</v>
      </c>
      <c r="F44" t="s">
        <v>39</v>
      </c>
      <c r="G44" t="s">
        <v>202</v>
      </c>
      <c r="H44" t="s">
        <v>203</v>
      </c>
      <c r="I44" t="s">
        <v>39</v>
      </c>
      <c r="J44" t="s">
        <v>28</v>
      </c>
      <c r="K44" t="s">
        <v>22</v>
      </c>
      <c r="L44" t="s">
        <v>202</v>
      </c>
      <c r="M44" t="s">
        <v>34</v>
      </c>
      <c r="N44">
        <v>12</v>
      </c>
      <c r="O44" t="str">
        <f t="shared" si="1"/>
        <v>Won By 12 Runs</v>
      </c>
      <c r="P44" t="s">
        <v>24</v>
      </c>
      <c r="Q44" t="s">
        <v>140</v>
      </c>
    </row>
    <row r="45" spans="1:17" x14ac:dyDescent="0.25">
      <c r="A45">
        <v>1082635</v>
      </c>
      <c r="B45" t="s">
        <v>127</v>
      </c>
      <c r="C45" s="1">
        <v>42861</v>
      </c>
      <c r="D45">
        <v>2017</v>
      </c>
      <c r="E45">
        <v>45</v>
      </c>
      <c r="F45" t="s">
        <v>191</v>
      </c>
      <c r="G45" t="s">
        <v>44</v>
      </c>
      <c r="H45" t="s">
        <v>208</v>
      </c>
      <c r="I45" t="s">
        <v>191</v>
      </c>
      <c r="J45" t="s">
        <v>28</v>
      </c>
      <c r="K45" t="s">
        <v>22</v>
      </c>
      <c r="L45" t="s">
        <v>44</v>
      </c>
      <c r="M45" t="s">
        <v>34</v>
      </c>
      <c r="N45">
        <v>146</v>
      </c>
      <c r="O45" t="str">
        <f t="shared" si="1"/>
        <v>Won By 146 Runs</v>
      </c>
      <c r="P45" t="s">
        <v>24</v>
      </c>
      <c r="Q45" t="s">
        <v>216</v>
      </c>
    </row>
    <row r="46" spans="1:17" x14ac:dyDescent="0.25">
      <c r="A46">
        <v>1082636</v>
      </c>
      <c r="B46" t="s">
        <v>204</v>
      </c>
      <c r="C46" s="1">
        <v>42862</v>
      </c>
      <c r="D46">
        <v>2017</v>
      </c>
      <c r="E46">
        <v>46</v>
      </c>
      <c r="F46" t="s">
        <v>27</v>
      </c>
      <c r="G46" t="s">
        <v>51</v>
      </c>
      <c r="H46" t="s">
        <v>205</v>
      </c>
      <c r="I46" t="s">
        <v>51</v>
      </c>
      <c r="J46" t="s">
        <v>28</v>
      </c>
      <c r="K46" t="s">
        <v>22</v>
      </c>
      <c r="L46" t="s">
        <v>51</v>
      </c>
      <c r="M46" t="s">
        <v>23</v>
      </c>
      <c r="N46">
        <v>6</v>
      </c>
      <c r="O46" t="str">
        <f t="shared" si="1"/>
        <v>Won By 6 Wickets</v>
      </c>
      <c r="P46" t="s">
        <v>24</v>
      </c>
      <c r="Q46" t="s">
        <v>108</v>
      </c>
    </row>
    <row r="47" spans="1:17" x14ac:dyDescent="0.25">
      <c r="A47">
        <v>1082637</v>
      </c>
      <c r="B47" t="s">
        <v>165</v>
      </c>
      <c r="C47" s="1">
        <v>42862</v>
      </c>
      <c r="D47">
        <v>2017</v>
      </c>
      <c r="E47">
        <v>47</v>
      </c>
      <c r="F47" t="s">
        <v>147</v>
      </c>
      <c r="G47" t="s">
        <v>210</v>
      </c>
      <c r="H47" t="s">
        <v>213</v>
      </c>
      <c r="I47" t="s">
        <v>210</v>
      </c>
      <c r="J47" t="s">
        <v>28</v>
      </c>
      <c r="K47" t="s">
        <v>22</v>
      </c>
      <c r="L47" t="s">
        <v>210</v>
      </c>
      <c r="M47" t="s">
        <v>23</v>
      </c>
      <c r="N47">
        <v>6</v>
      </c>
      <c r="O47" t="str">
        <f t="shared" si="1"/>
        <v>Won By 6 Wickets</v>
      </c>
      <c r="P47" t="s">
        <v>24</v>
      </c>
      <c r="Q47" t="s">
        <v>215</v>
      </c>
    </row>
    <row r="48" spans="1:17" x14ac:dyDescent="0.25">
      <c r="A48">
        <v>1082638</v>
      </c>
      <c r="B48" t="s">
        <v>158</v>
      </c>
      <c r="C48" s="1">
        <v>42863</v>
      </c>
      <c r="D48">
        <v>2017</v>
      </c>
      <c r="E48">
        <v>48</v>
      </c>
      <c r="F48" t="s">
        <v>39</v>
      </c>
      <c r="G48" t="s">
        <v>44</v>
      </c>
      <c r="H48" t="s">
        <v>203</v>
      </c>
      <c r="I48" t="s">
        <v>44</v>
      </c>
      <c r="J48" t="s">
        <v>21</v>
      </c>
      <c r="K48" t="s">
        <v>22</v>
      </c>
      <c r="L48" t="s">
        <v>39</v>
      </c>
      <c r="M48" t="s">
        <v>23</v>
      </c>
      <c r="N48">
        <v>7</v>
      </c>
      <c r="O48" t="str">
        <f t="shared" si="1"/>
        <v>Won By 7 Wickets</v>
      </c>
      <c r="P48" t="s">
        <v>24</v>
      </c>
      <c r="Q48" t="s">
        <v>82</v>
      </c>
    </row>
    <row r="49" spans="1:17" x14ac:dyDescent="0.25">
      <c r="A49">
        <v>1082639</v>
      </c>
      <c r="B49" t="s">
        <v>165</v>
      </c>
      <c r="C49" s="1">
        <v>42864</v>
      </c>
      <c r="D49">
        <v>2017</v>
      </c>
      <c r="E49">
        <v>49</v>
      </c>
      <c r="F49" t="s">
        <v>147</v>
      </c>
      <c r="G49" t="s">
        <v>51</v>
      </c>
      <c r="H49" t="s">
        <v>213</v>
      </c>
      <c r="I49" t="s">
        <v>51</v>
      </c>
      <c r="J49" t="s">
        <v>28</v>
      </c>
      <c r="K49" t="s">
        <v>22</v>
      </c>
      <c r="L49" t="s">
        <v>147</v>
      </c>
      <c r="M49" t="s">
        <v>34</v>
      </c>
      <c r="N49">
        <v>14</v>
      </c>
      <c r="O49" t="str">
        <f t="shared" si="1"/>
        <v>Won By 14 Runs</v>
      </c>
      <c r="P49" t="s">
        <v>24</v>
      </c>
      <c r="Q49" t="s">
        <v>214</v>
      </c>
    </row>
    <row r="50" spans="1:17" x14ac:dyDescent="0.25">
      <c r="A50">
        <v>1082640</v>
      </c>
      <c r="B50" t="s">
        <v>209</v>
      </c>
      <c r="C50" s="1">
        <v>42865</v>
      </c>
      <c r="D50">
        <v>2017</v>
      </c>
      <c r="E50">
        <v>50</v>
      </c>
      <c r="F50" t="s">
        <v>210</v>
      </c>
      <c r="G50" t="s">
        <v>191</v>
      </c>
      <c r="H50" t="s">
        <v>211</v>
      </c>
      <c r="I50" t="s">
        <v>191</v>
      </c>
      <c r="J50" t="s">
        <v>28</v>
      </c>
      <c r="K50" t="s">
        <v>22</v>
      </c>
      <c r="L50" t="s">
        <v>191</v>
      </c>
      <c r="M50" t="s">
        <v>23</v>
      </c>
      <c r="N50">
        <v>2</v>
      </c>
      <c r="O50" t="str">
        <f t="shared" si="1"/>
        <v>Won By 2 Wickets</v>
      </c>
      <c r="P50" t="s">
        <v>24</v>
      </c>
      <c r="Q50" t="s">
        <v>121</v>
      </c>
    </row>
    <row r="51" spans="1:17" x14ac:dyDescent="0.25">
      <c r="A51">
        <v>1082641</v>
      </c>
      <c r="B51" t="s">
        <v>38</v>
      </c>
      <c r="C51" s="1">
        <v>42866</v>
      </c>
      <c r="D51">
        <v>2017</v>
      </c>
      <c r="E51">
        <v>51</v>
      </c>
      <c r="F51" t="s">
        <v>44</v>
      </c>
      <c r="G51" t="s">
        <v>147</v>
      </c>
      <c r="H51" t="s">
        <v>167</v>
      </c>
      <c r="I51" t="s">
        <v>44</v>
      </c>
      <c r="J51" t="s">
        <v>28</v>
      </c>
      <c r="K51" t="s">
        <v>22</v>
      </c>
      <c r="L51" t="s">
        <v>147</v>
      </c>
      <c r="M51" t="s">
        <v>34</v>
      </c>
      <c r="N51">
        <v>7</v>
      </c>
      <c r="O51" t="str">
        <f t="shared" si="1"/>
        <v>Won By 7 Runs</v>
      </c>
      <c r="P51" t="s">
        <v>24</v>
      </c>
      <c r="Q51" t="s">
        <v>57</v>
      </c>
    </row>
    <row r="52" spans="1:17" x14ac:dyDescent="0.25">
      <c r="A52">
        <v>1082642</v>
      </c>
      <c r="B52" t="s">
        <v>127</v>
      </c>
      <c r="C52" s="1">
        <v>42867</v>
      </c>
      <c r="D52">
        <v>2017</v>
      </c>
      <c r="E52">
        <v>52</v>
      </c>
      <c r="F52" t="s">
        <v>191</v>
      </c>
      <c r="G52" t="s">
        <v>202</v>
      </c>
      <c r="H52" t="s">
        <v>208</v>
      </c>
      <c r="I52" t="s">
        <v>191</v>
      </c>
      <c r="J52" t="s">
        <v>21</v>
      </c>
      <c r="K52" t="s">
        <v>22</v>
      </c>
      <c r="L52" t="s">
        <v>191</v>
      </c>
      <c r="M52" t="s">
        <v>34</v>
      </c>
      <c r="N52">
        <v>7</v>
      </c>
      <c r="O52" t="str">
        <f t="shared" si="1"/>
        <v>Won By 7 Runs</v>
      </c>
      <c r="P52" t="s">
        <v>24</v>
      </c>
      <c r="Q52" t="s">
        <v>212</v>
      </c>
    </row>
    <row r="53" spans="1:17" x14ac:dyDescent="0.25">
      <c r="A53">
        <v>1082643</v>
      </c>
      <c r="B53" t="s">
        <v>209</v>
      </c>
      <c r="C53" s="1">
        <v>42868</v>
      </c>
      <c r="D53">
        <v>2017</v>
      </c>
      <c r="E53">
        <v>53</v>
      </c>
      <c r="F53" t="s">
        <v>210</v>
      </c>
      <c r="G53" t="s">
        <v>39</v>
      </c>
      <c r="H53" t="s">
        <v>211</v>
      </c>
      <c r="I53" t="s">
        <v>39</v>
      </c>
      <c r="J53" t="s">
        <v>28</v>
      </c>
      <c r="K53" t="s">
        <v>22</v>
      </c>
      <c r="L53" t="s">
        <v>39</v>
      </c>
      <c r="M53" t="s">
        <v>23</v>
      </c>
      <c r="N53">
        <v>8</v>
      </c>
      <c r="O53" t="str">
        <f t="shared" si="1"/>
        <v>Won By 8 Wickets</v>
      </c>
      <c r="P53" t="s">
        <v>24</v>
      </c>
      <c r="Q53" t="s">
        <v>153</v>
      </c>
    </row>
    <row r="54" spans="1:17" x14ac:dyDescent="0.25">
      <c r="A54">
        <v>1082644</v>
      </c>
      <c r="B54" t="s">
        <v>30</v>
      </c>
      <c r="C54" s="1">
        <v>42868</v>
      </c>
      <c r="D54">
        <v>2017</v>
      </c>
      <c r="E54">
        <v>54</v>
      </c>
      <c r="F54" t="s">
        <v>51</v>
      </c>
      <c r="G54" t="s">
        <v>44</v>
      </c>
      <c r="H54" t="s">
        <v>174</v>
      </c>
      <c r="I54" t="s">
        <v>51</v>
      </c>
      <c r="J54" t="s">
        <v>28</v>
      </c>
      <c r="K54" t="s">
        <v>22</v>
      </c>
      <c r="L54" t="s">
        <v>44</v>
      </c>
      <c r="M54" t="s">
        <v>34</v>
      </c>
      <c r="N54">
        <v>9</v>
      </c>
      <c r="O54" t="str">
        <f t="shared" si="1"/>
        <v>Won By 9 Runs</v>
      </c>
      <c r="P54" t="s">
        <v>24</v>
      </c>
      <c r="Q54" t="s">
        <v>157</v>
      </c>
    </row>
    <row r="55" spans="1:17" x14ac:dyDescent="0.25">
      <c r="A55">
        <v>1082645</v>
      </c>
      <c r="B55" t="s">
        <v>58</v>
      </c>
      <c r="C55" s="1">
        <v>42869</v>
      </c>
      <c r="D55">
        <v>2017</v>
      </c>
      <c r="E55">
        <v>55</v>
      </c>
      <c r="F55" t="s">
        <v>202</v>
      </c>
      <c r="G55" t="s">
        <v>147</v>
      </c>
      <c r="H55" t="s">
        <v>189</v>
      </c>
      <c r="I55" t="s">
        <v>202</v>
      </c>
      <c r="J55" t="s">
        <v>28</v>
      </c>
      <c r="K55" t="s">
        <v>22</v>
      </c>
      <c r="L55" t="s">
        <v>202</v>
      </c>
      <c r="M55" t="s">
        <v>23</v>
      </c>
      <c r="N55">
        <v>9</v>
      </c>
      <c r="O55" t="str">
        <f t="shared" si="1"/>
        <v>Won By 9 Wickets</v>
      </c>
      <c r="P55" t="s">
        <v>24</v>
      </c>
      <c r="Q55" t="s">
        <v>140</v>
      </c>
    </row>
    <row r="56" spans="1:17" x14ac:dyDescent="0.25">
      <c r="A56">
        <v>1082646</v>
      </c>
      <c r="B56" t="s">
        <v>127</v>
      </c>
      <c r="C56" s="1">
        <v>42869</v>
      </c>
      <c r="D56">
        <v>2017</v>
      </c>
      <c r="E56">
        <v>56</v>
      </c>
      <c r="F56" t="s">
        <v>191</v>
      </c>
      <c r="G56" t="s">
        <v>27</v>
      </c>
      <c r="H56" t="s">
        <v>208</v>
      </c>
      <c r="I56" t="s">
        <v>27</v>
      </c>
      <c r="J56" t="s">
        <v>21</v>
      </c>
      <c r="K56" t="s">
        <v>22</v>
      </c>
      <c r="L56" t="s">
        <v>27</v>
      </c>
      <c r="M56" t="s">
        <v>34</v>
      </c>
      <c r="N56">
        <v>10</v>
      </c>
      <c r="O56" t="str">
        <f t="shared" si="1"/>
        <v>Won By 10 Runs</v>
      </c>
      <c r="P56" t="s">
        <v>24</v>
      </c>
      <c r="Q56" t="s">
        <v>71</v>
      </c>
    </row>
    <row r="57" spans="1:17" x14ac:dyDescent="0.25">
      <c r="A57">
        <v>1082648</v>
      </c>
      <c r="B57" t="s">
        <v>204</v>
      </c>
      <c r="C57" s="1">
        <v>42872</v>
      </c>
      <c r="D57">
        <v>2017</v>
      </c>
      <c r="E57" t="s">
        <v>31</v>
      </c>
      <c r="F57" t="s">
        <v>39</v>
      </c>
      <c r="G57" t="s">
        <v>51</v>
      </c>
      <c r="H57" t="s">
        <v>205</v>
      </c>
      <c r="I57" t="s">
        <v>51</v>
      </c>
      <c r="J57" t="s">
        <v>28</v>
      </c>
      <c r="K57" t="s">
        <v>22</v>
      </c>
      <c r="L57" t="s">
        <v>51</v>
      </c>
      <c r="M57" t="s">
        <v>23</v>
      </c>
      <c r="N57">
        <v>7</v>
      </c>
      <c r="O57" t="str">
        <f t="shared" si="1"/>
        <v>Won By 7 Wickets</v>
      </c>
      <c r="P57" t="s">
        <v>196</v>
      </c>
      <c r="Q57" t="s">
        <v>114</v>
      </c>
    </row>
    <row r="58" spans="1:17" x14ac:dyDescent="0.25">
      <c r="A58">
        <v>1082650</v>
      </c>
      <c r="B58" t="s">
        <v>158</v>
      </c>
      <c r="C58" s="1">
        <v>42876</v>
      </c>
      <c r="D58">
        <v>2017</v>
      </c>
      <c r="E58" t="s">
        <v>17</v>
      </c>
      <c r="F58" t="s">
        <v>44</v>
      </c>
      <c r="G58" t="s">
        <v>202</v>
      </c>
      <c r="H58" t="s">
        <v>203</v>
      </c>
      <c r="I58" t="s">
        <v>44</v>
      </c>
      <c r="J58" t="s">
        <v>21</v>
      </c>
      <c r="K58" t="s">
        <v>22</v>
      </c>
      <c r="L58" t="s">
        <v>44</v>
      </c>
      <c r="M58" t="s">
        <v>34</v>
      </c>
      <c r="N58">
        <v>1</v>
      </c>
      <c r="O58" t="str">
        <f t="shared" si="1"/>
        <v>Won By 1 Runs</v>
      </c>
      <c r="P58" t="s">
        <v>24</v>
      </c>
      <c r="Q58" t="s">
        <v>78</v>
      </c>
    </row>
    <row r="59" spans="1:17" x14ac:dyDescent="0.25">
      <c r="A59">
        <v>1082647</v>
      </c>
      <c r="B59" t="s">
        <v>38</v>
      </c>
      <c r="C59" s="1">
        <v>42871</v>
      </c>
      <c r="D59">
        <v>2017</v>
      </c>
      <c r="E59" t="s">
        <v>36</v>
      </c>
      <c r="F59" t="s">
        <v>44</v>
      </c>
      <c r="G59" t="s">
        <v>202</v>
      </c>
      <c r="H59" t="s">
        <v>167</v>
      </c>
      <c r="I59" t="s">
        <v>44</v>
      </c>
      <c r="J59" t="s">
        <v>28</v>
      </c>
      <c r="K59" t="s">
        <v>22</v>
      </c>
      <c r="L59" t="s">
        <v>202</v>
      </c>
      <c r="M59" t="s">
        <v>34</v>
      </c>
      <c r="N59">
        <v>20</v>
      </c>
      <c r="O59" t="str">
        <f t="shared" si="1"/>
        <v>Won By 20 Runs</v>
      </c>
      <c r="P59" t="s">
        <v>24</v>
      </c>
      <c r="Q59" t="s">
        <v>207</v>
      </c>
    </row>
    <row r="60" spans="1:17" x14ac:dyDescent="0.25">
      <c r="A60">
        <v>1082649</v>
      </c>
      <c r="B60" t="s">
        <v>204</v>
      </c>
      <c r="C60" s="1">
        <v>42874</v>
      </c>
      <c r="D60">
        <v>2017</v>
      </c>
      <c r="E60" t="s">
        <v>26</v>
      </c>
      <c r="F60" t="s">
        <v>44</v>
      </c>
      <c r="G60" t="s">
        <v>51</v>
      </c>
      <c r="H60" t="s">
        <v>205</v>
      </c>
      <c r="I60" t="s">
        <v>44</v>
      </c>
      <c r="J60" t="s">
        <v>28</v>
      </c>
      <c r="K60" t="s">
        <v>22</v>
      </c>
      <c r="L60" t="s">
        <v>44</v>
      </c>
      <c r="M60" t="s">
        <v>23</v>
      </c>
      <c r="N60">
        <v>6</v>
      </c>
      <c r="O60" t="str">
        <f t="shared" si="1"/>
        <v>Won By 6 Wickets</v>
      </c>
      <c r="P60" t="s">
        <v>24</v>
      </c>
      <c r="Q60" t="s">
        <v>206</v>
      </c>
    </row>
  </sheetData>
  <sortState xmlns:xlrd2="http://schemas.microsoft.com/office/spreadsheetml/2017/richdata2" ref="A2:Q60">
    <sortCondition ref="E2:E60"/>
  </sortState>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Q61"/>
  <sheetViews>
    <sheetView workbookViewId="0">
      <selection sqref="A1:Q77"/>
    </sheetView>
  </sheetViews>
  <sheetFormatPr defaultRowHeight="15" x14ac:dyDescent="0.25"/>
  <cols>
    <col min="1" max="1" width="8" bestFit="1" customWidth="1"/>
    <col min="2" max="2" width="11" bestFit="1" customWidth="1"/>
    <col min="3" max="3" width="10.42578125" bestFit="1" customWidth="1"/>
    <col min="4" max="4" width="9.5703125" bestFit="1" customWidth="1"/>
    <col min="5" max="5" width="16.28515625" bestFit="1" customWidth="1"/>
    <col min="6" max="7" width="26.5703125" bestFit="1" customWidth="1"/>
    <col min="8" max="8" width="41.140625" bestFit="1" customWidth="1"/>
    <col min="9" max="9" width="26.5703125" bestFit="1" customWidth="1"/>
    <col min="10" max="10" width="14.7109375" bestFit="1" customWidth="1"/>
    <col min="11" max="11" width="12.7109375" bestFit="1" customWidth="1"/>
    <col min="12" max="12" width="26.5703125" bestFit="1" customWidth="1"/>
    <col min="13" max="13" width="9.7109375" bestFit="1" customWidth="1"/>
    <col min="14" max="14" width="9.5703125" bestFit="1" customWidth="1"/>
    <col min="15" max="15" width="17.85546875"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1136561</v>
      </c>
      <c r="B2" t="s">
        <v>38</v>
      </c>
      <c r="C2" s="1">
        <v>43197</v>
      </c>
      <c r="D2">
        <v>2018</v>
      </c>
      <c r="E2">
        <v>1</v>
      </c>
      <c r="F2" t="s">
        <v>44</v>
      </c>
      <c r="G2" t="s">
        <v>46</v>
      </c>
      <c r="H2" t="s">
        <v>167</v>
      </c>
      <c r="I2" t="s">
        <v>46</v>
      </c>
      <c r="J2" t="s">
        <v>28</v>
      </c>
      <c r="K2" t="s">
        <v>22</v>
      </c>
      <c r="L2" t="s">
        <v>46</v>
      </c>
      <c r="M2" t="s">
        <v>23</v>
      </c>
      <c r="N2">
        <v>1</v>
      </c>
      <c r="O2" t="str">
        <f t="shared" ref="O2:O33" si="0">CONCATENATE("Won By"," ",N2," ",M2)</f>
        <v>Won By 1 Wickets</v>
      </c>
      <c r="P2" t="s">
        <v>24</v>
      </c>
      <c r="Q2" t="s">
        <v>123</v>
      </c>
    </row>
    <row r="3" spans="1:17" x14ac:dyDescent="0.25">
      <c r="A3">
        <v>1136562</v>
      </c>
      <c r="B3" t="s">
        <v>165</v>
      </c>
      <c r="C3" s="1">
        <v>43198</v>
      </c>
      <c r="D3">
        <v>2018</v>
      </c>
      <c r="E3">
        <v>2</v>
      </c>
      <c r="F3" t="s">
        <v>191</v>
      </c>
      <c r="G3" t="s">
        <v>147</v>
      </c>
      <c r="H3" t="s">
        <v>166</v>
      </c>
      <c r="I3" t="s">
        <v>147</v>
      </c>
      <c r="J3" t="s">
        <v>28</v>
      </c>
      <c r="K3" t="s">
        <v>22</v>
      </c>
      <c r="L3" t="s">
        <v>147</v>
      </c>
      <c r="M3" t="s">
        <v>23</v>
      </c>
      <c r="N3">
        <v>6</v>
      </c>
      <c r="O3" t="str">
        <f t="shared" si="0"/>
        <v>Won By 6 Wickets</v>
      </c>
      <c r="P3" t="s">
        <v>24</v>
      </c>
      <c r="Q3" t="s">
        <v>83</v>
      </c>
    </row>
    <row r="4" spans="1:17" x14ac:dyDescent="0.25">
      <c r="A4">
        <v>1136563</v>
      </c>
      <c r="B4" t="s">
        <v>30</v>
      </c>
      <c r="C4" s="1">
        <v>43198</v>
      </c>
      <c r="D4">
        <v>2018</v>
      </c>
      <c r="E4">
        <v>3</v>
      </c>
      <c r="F4" t="s">
        <v>27</v>
      </c>
      <c r="G4" t="s">
        <v>51</v>
      </c>
      <c r="H4" t="s">
        <v>174</v>
      </c>
      <c r="I4" t="s">
        <v>51</v>
      </c>
      <c r="J4" t="s">
        <v>28</v>
      </c>
      <c r="K4" t="s">
        <v>22</v>
      </c>
      <c r="L4" t="s">
        <v>51</v>
      </c>
      <c r="M4" t="s">
        <v>23</v>
      </c>
      <c r="N4">
        <v>4</v>
      </c>
      <c r="O4" t="str">
        <f t="shared" si="0"/>
        <v>Won By 4 Wickets</v>
      </c>
      <c r="P4" t="s">
        <v>24</v>
      </c>
      <c r="Q4" t="s">
        <v>108</v>
      </c>
    </row>
    <row r="5" spans="1:17" x14ac:dyDescent="0.25">
      <c r="A5">
        <v>1136564</v>
      </c>
      <c r="B5" t="s">
        <v>158</v>
      </c>
      <c r="C5" s="1">
        <v>43199</v>
      </c>
      <c r="D5">
        <v>2018</v>
      </c>
      <c r="E5">
        <v>4</v>
      </c>
      <c r="F5" t="s">
        <v>18</v>
      </c>
      <c r="G5" t="s">
        <v>39</v>
      </c>
      <c r="H5" t="s">
        <v>159</v>
      </c>
      <c r="I5" t="s">
        <v>39</v>
      </c>
      <c r="J5" t="s">
        <v>28</v>
      </c>
      <c r="K5" t="s">
        <v>22</v>
      </c>
      <c r="L5" t="s">
        <v>39</v>
      </c>
      <c r="M5" t="s">
        <v>23</v>
      </c>
      <c r="N5">
        <v>9</v>
      </c>
      <c r="O5" t="str">
        <f t="shared" si="0"/>
        <v>Won By 9 Wickets</v>
      </c>
      <c r="P5" t="s">
        <v>24</v>
      </c>
      <c r="Q5" t="s">
        <v>82</v>
      </c>
    </row>
    <row r="6" spans="1:17" x14ac:dyDescent="0.25">
      <c r="A6">
        <v>1136565</v>
      </c>
      <c r="B6" t="s">
        <v>132</v>
      </c>
      <c r="C6" s="1">
        <v>43200</v>
      </c>
      <c r="D6">
        <v>2018</v>
      </c>
      <c r="E6">
        <v>5</v>
      </c>
      <c r="F6" t="s">
        <v>51</v>
      </c>
      <c r="G6" t="s">
        <v>46</v>
      </c>
      <c r="H6" t="s">
        <v>164</v>
      </c>
      <c r="I6" t="s">
        <v>46</v>
      </c>
      <c r="J6" t="s">
        <v>28</v>
      </c>
      <c r="K6" t="s">
        <v>22</v>
      </c>
      <c r="L6" t="s">
        <v>46</v>
      </c>
      <c r="M6" t="s">
        <v>23</v>
      </c>
      <c r="N6">
        <v>5</v>
      </c>
      <c r="O6" t="str">
        <f t="shared" si="0"/>
        <v>Won By 5 Wickets</v>
      </c>
      <c r="P6" t="s">
        <v>24</v>
      </c>
      <c r="Q6" t="s">
        <v>201</v>
      </c>
    </row>
    <row r="7" spans="1:17" x14ac:dyDescent="0.25">
      <c r="A7">
        <v>1136566</v>
      </c>
      <c r="B7" t="s">
        <v>175</v>
      </c>
      <c r="C7" s="1">
        <v>43201</v>
      </c>
      <c r="D7">
        <v>2018</v>
      </c>
      <c r="E7">
        <v>6</v>
      </c>
      <c r="F7" t="s">
        <v>18</v>
      </c>
      <c r="G7" t="s">
        <v>191</v>
      </c>
      <c r="H7" t="s">
        <v>176</v>
      </c>
      <c r="I7" t="s">
        <v>191</v>
      </c>
      <c r="J7" t="s">
        <v>28</v>
      </c>
      <c r="K7" t="s">
        <v>22</v>
      </c>
      <c r="L7" t="s">
        <v>18</v>
      </c>
      <c r="M7" t="s">
        <v>34</v>
      </c>
      <c r="N7">
        <v>10</v>
      </c>
      <c r="O7" t="str">
        <f t="shared" si="0"/>
        <v>Won By 10 Runs</v>
      </c>
      <c r="P7" t="s">
        <v>196</v>
      </c>
      <c r="Q7" t="s">
        <v>100</v>
      </c>
    </row>
    <row r="8" spans="1:17" x14ac:dyDescent="0.25">
      <c r="A8">
        <v>1136567</v>
      </c>
      <c r="B8" t="s">
        <v>158</v>
      </c>
      <c r="C8" s="1">
        <v>43202</v>
      </c>
      <c r="D8">
        <v>2018</v>
      </c>
      <c r="E8">
        <v>7</v>
      </c>
      <c r="F8" t="s">
        <v>44</v>
      </c>
      <c r="G8" t="s">
        <v>39</v>
      </c>
      <c r="H8" t="s">
        <v>159</v>
      </c>
      <c r="I8" t="s">
        <v>39</v>
      </c>
      <c r="J8" t="s">
        <v>28</v>
      </c>
      <c r="K8" t="s">
        <v>22</v>
      </c>
      <c r="L8" t="s">
        <v>39</v>
      </c>
      <c r="M8" t="s">
        <v>23</v>
      </c>
      <c r="N8">
        <v>1</v>
      </c>
      <c r="O8" t="str">
        <f t="shared" si="0"/>
        <v>Won By 1 Wickets</v>
      </c>
      <c r="P8" t="s">
        <v>24</v>
      </c>
      <c r="Q8" t="s">
        <v>85</v>
      </c>
    </row>
    <row r="9" spans="1:17" x14ac:dyDescent="0.25">
      <c r="A9">
        <v>1136568</v>
      </c>
      <c r="B9" t="s">
        <v>168</v>
      </c>
      <c r="C9" s="1">
        <v>43203</v>
      </c>
      <c r="D9">
        <v>2018</v>
      </c>
      <c r="E9">
        <v>8</v>
      </c>
      <c r="F9" t="s">
        <v>147</v>
      </c>
      <c r="G9" t="s">
        <v>27</v>
      </c>
      <c r="H9" t="s">
        <v>169</v>
      </c>
      <c r="I9" t="s">
        <v>27</v>
      </c>
      <c r="J9" t="s">
        <v>28</v>
      </c>
      <c r="K9" t="s">
        <v>22</v>
      </c>
      <c r="L9" t="s">
        <v>27</v>
      </c>
      <c r="M9" t="s">
        <v>23</v>
      </c>
      <c r="N9">
        <v>4</v>
      </c>
      <c r="O9" t="str">
        <f t="shared" si="0"/>
        <v>Won By 4 Wickets</v>
      </c>
      <c r="P9" t="s">
        <v>24</v>
      </c>
      <c r="Q9" t="s">
        <v>98</v>
      </c>
    </row>
    <row r="10" spans="1:17" x14ac:dyDescent="0.25">
      <c r="A10">
        <v>1136569</v>
      </c>
      <c r="B10" t="s">
        <v>38</v>
      </c>
      <c r="C10" s="1">
        <v>43204</v>
      </c>
      <c r="D10">
        <v>2018</v>
      </c>
      <c r="E10">
        <v>9</v>
      </c>
      <c r="F10" t="s">
        <v>44</v>
      </c>
      <c r="G10" t="s">
        <v>191</v>
      </c>
      <c r="H10" t="s">
        <v>167</v>
      </c>
      <c r="I10" t="s">
        <v>191</v>
      </c>
      <c r="J10" t="s">
        <v>28</v>
      </c>
      <c r="K10" t="s">
        <v>22</v>
      </c>
      <c r="L10" t="s">
        <v>191</v>
      </c>
      <c r="M10" t="s">
        <v>23</v>
      </c>
      <c r="N10">
        <v>7</v>
      </c>
      <c r="O10" t="str">
        <f t="shared" si="0"/>
        <v>Won By 7 Wickets</v>
      </c>
      <c r="P10" t="s">
        <v>24</v>
      </c>
      <c r="Q10" t="s">
        <v>119</v>
      </c>
    </row>
    <row r="11" spans="1:17" x14ac:dyDescent="0.25">
      <c r="A11">
        <v>1136570</v>
      </c>
      <c r="B11" t="s">
        <v>30</v>
      </c>
      <c r="C11" s="1">
        <v>43204</v>
      </c>
      <c r="D11">
        <v>2018</v>
      </c>
      <c r="E11">
        <v>10</v>
      </c>
      <c r="F11" t="s">
        <v>51</v>
      </c>
      <c r="G11" t="s">
        <v>39</v>
      </c>
      <c r="H11" t="s">
        <v>174</v>
      </c>
      <c r="I11" t="s">
        <v>39</v>
      </c>
      <c r="J11" t="s">
        <v>28</v>
      </c>
      <c r="K11" t="s">
        <v>22</v>
      </c>
      <c r="L11" t="s">
        <v>39</v>
      </c>
      <c r="M11" t="s">
        <v>23</v>
      </c>
      <c r="N11">
        <v>5</v>
      </c>
      <c r="O11" t="str">
        <f t="shared" si="0"/>
        <v>Won By 5 Wickets</v>
      </c>
      <c r="P11" t="s">
        <v>24</v>
      </c>
      <c r="Q11" t="s">
        <v>200</v>
      </c>
    </row>
    <row r="12" spans="1:17" x14ac:dyDescent="0.25">
      <c r="A12">
        <v>1136571</v>
      </c>
      <c r="B12" t="s">
        <v>168</v>
      </c>
      <c r="C12" s="1">
        <v>43205</v>
      </c>
      <c r="D12">
        <v>2018</v>
      </c>
      <c r="E12">
        <v>11</v>
      </c>
      <c r="F12" t="s">
        <v>18</v>
      </c>
      <c r="G12" t="s">
        <v>27</v>
      </c>
      <c r="H12" t="s">
        <v>169</v>
      </c>
      <c r="I12" t="s">
        <v>27</v>
      </c>
      <c r="J12" t="s">
        <v>28</v>
      </c>
      <c r="K12" t="s">
        <v>22</v>
      </c>
      <c r="L12" t="s">
        <v>18</v>
      </c>
      <c r="M12" t="s">
        <v>34</v>
      </c>
      <c r="N12">
        <v>19</v>
      </c>
      <c r="O12" t="str">
        <f t="shared" si="0"/>
        <v>Won By 19 Runs</v>
      </c>
      <c r="P12" t="s">
        <v>24</v>
      </c>
      <c r="Q12" t="s">
        <v>100</v>
      </c>
    </row>
    <row r="13" spans="1:17" x14ac:dyDescent="0.25">
      <c r="A13">
        <v>1136572</v>
      </c>
      <c r="B13" t="s">
        <v>165</v>
      </c>
      <c r="C13" s="1">
        <v>43205</v>
      </c>
      <c r="D13">
        <v>2018</v>
      </c>
      <c r="E13">
        <v>12</v>
      </c>
      <c r="F13" t="s">
        <v>147</v>
      </c>
      <c r="G13" t="s">
        <v>46</v>
      </c>
      <c r="H13" t="s">
        <v>166</v>
      </c>
      <c r="I13" t="s">
        <v>46</v>
      </c>
      <c r="J13" t="s">
        <v>28</v>
      </c>
      <c r="K13" t="s">
        <v>22</v>
      </c>
      <c r="L13" t="s">
        <v>147</v>
      </c>
      <c r="M13" t="s">
        <v>34</v>
      </c>
      <c r="N13">
        <v>4</v>
      </c>
      <c r="O13" t="str">
        <f t="shared" si="0"/>
        <v>Won By 4 Runs</v>
      </c>
      <c r="P13" t="s">
        <v>24</v>
      </c>
      <c r="Q13" t="s">
        <v>150</v>
      </c>
    </row>
    <row r="14" spans="1:17" x14ac:dyDescent="0.25">
      <c r="A14">
        <v>1136573</v>
      </c>
      <c r="B14" t="s">
        <v>30</v>
      </c>
      <c r="C14" s="1">
        <v>43206</v>
      </c>
      <c r="D14">
        <v>2018</v>
      </c>
      <c r="E14">
        <v>13</v>
      </c>
      <c r="F14" t="s">
        <v>51</v>
      </c>
      <c r="G14" t="s">
        <v>191</v>
      </c>
      <c r="H14" t="s">
        <v>174</v>
      </c>
      <c r="I14" t="s">
        <v>191</v>
      </c>
      <c r="J14" t="s">
        <v>28</v>
      </c>
      <c r="K14" t="s">
        <v>22</v>
      </c>
      <c r="L14" t="s">
        <v>51</v>
      </c>
      <c r="M14" t="s">
        <v>34</v>
      </c>
      <c r="N14">
        <v>71</v>
      </c>
      <c r="O14" t="str">
        <f t="shared" si="0"/>
        <v>Won By 71 Runs</v>
      </c>
      <c r="P14" t="s">
        <v>24</v>
      </c>
      <c r="Q14" t="s">
        <v>142</v>
      </c>
    </row>
    <row r="15" spans="1:17" x14ac:dyDescent="0.25">
      <c r="A15">
        <v>1136574</v>
      </c>
      <c r="B15" t="s">
        <v>38</v>
      </c>
      <c r="C15" s="1">
        <v>43207</v>
      </c>
      <c r="D15">
        <v>2018</v>
      </c>
      <c r="E15">
        <v>14</v>
      </c>
      <c r="F15" t="s">
        <v>44</v>
      </c>
      <c r="G15" t="s">
        <v>27</v>
      </c>
      <c r="H15" t="s">
        <v>167</v>
      </c>
      <c r="I15" t="s">
        <v>27</v>
      </c>
      <c r="J15" t="s">
        <v>28</v>
      </c>
      <c r="K15" t="s">
        <v>22</v>
      </c>
      <c r="L15" t="s">
        <v>44</v>
      </c>
      <c r="M15" t="s">
        <v>34</v>
      </c>
      <c r="N15">
        <v>46</v>
      </c>
      <c r="O15" t="str">
        <f t="shared" si="0"/>
        <v>Won By 46 Runs</v>
      </c>
      <c r="P15" t="s">
        <v>24</v>
      </c>
      <c r="Q15" t="s">
        <v>156</v>
      </c>
    </row>
    <row r="16" spans="1:17" x14ac:dyDescent="0.25">
      <c r="A16">
        <v>1136575</v>
      </c>
      <c r="B16" t="s">
        <v>175</v>
      </c>
      <c r="C16" s="1">
        <v>43208</v>
      </c>
      <c r="D16">
        <v>2018</v>
      </c>
      <c r="E16">
        <v>15</v>
      </c>
      <c r="F16" t="s">
        <v>18</v>
      </c>
      <c r="G16" t="s">
        <v>51</v>
      </c>
      <c r="H16" t="s">
        <v>176</v>
      </c>
      <c r="I16" t="s">
        <v>51</v>
      </c>
      <c r="J16" t="s">
        <v>28</v>
      </c>
      <c r="K16" t="s">
        <v>22</v>
      </c>
      <c r="L16" t="s">
        <v>51</v>
      </c>
      <c r="M16" t="s">
        <v>23</v>
      </c>
      <c r="N16">
        <v>7</v>
      </c>
      <c r="O16" t="str">
        <f t="shared" si="0"/>
        <v>Won By 7 Wickets</v>
      </c>
      <c r="P16" t="s">
        <v>24</v>
      </c>
      <c r="Q16" t="s">
        <v>142</v>
      </c>
    </row>
    <row r="17" spans="1:17" x14ac:dyDescent="0.25">
      <c r="A17">
        <v>1136576</v>
      </c>
      <c r="B17" t="s">
        <v>165</v>
      </c>
      <c r="C17" s="1">
        <v>43209</v>
      </c>
      <c r="D17">
        <v>2018</v>
      </c>
      <c r="E17">
        <v>16</v>
      </c>
      <c r="F17" t="s">
        <v>147</v>
      </c>
      <c r="G17" t="s">
        <v>39</v>
      </c>
      <c r="H17" t="s">
        <v>166</v>
      </c>
      <c r="I17" t="s">
        <v>147</v>
      </c>
      <c r="J17" t="s">
        <v>21</v>
      </c>
      <c r="K17" t="s">
        <v>22</v>
      </c>
      <c r="L17" t="s">
        <v>147</v>
      </c>
      <c r="M17" t="s">
        <v>34</v>
      </c>
      <c r="N17">
        <v>15</v>
      </c>
      <c r="O17" t="str">
        <f t="shared" si="0"/>
        <v>Won By 15 Runs</v>
      </c>
      <c r="P17" t="s">
        <v>24</v>
      </c>
      <c r="Q17" t="s">
        <v>150</v>
      </c>
    </row>
    <row r="18" spans="1:17" x14ac:dyDescent="0.25">
      <c r="A18">
        <v>1136577</v>
      </c>
      <c r="B18" t="s">
        <v>58</v>
      </c>
      <c r="C18" s="1">
        <v>43210</v>
      </c>
      <c r="D18">
        <v>2018</v>
      </c>
      <c r="E18">
        <v>17</v>
      </c>
      <c r="F18" t="s">
        <v>46</v>
      </c>
      <c r="G18" t="s">
        <v>18</v>
      </c>
      <c r="H18" t="s">
        <v>189</v>
      </c>
      <c r="I18" t="s">
        <v>18</v>
      </c>
      <c r="J18" t="s">
        <v>28</v>
      </c>
      <c r="K18" t="s">
        <v>22</v>
      </c>
      <c r="L18" t="s">
        <v>46</v>
      </c>
      <c r="M18" t="s">
        <v>34</v>
      </c>
      <c r="N18">
        <v>64</v>
      </c>
      <c r="O18" t="str">
        <f t="shared" si="0"/>
        <v>Won By 64 Runs</v>
      </c>
      <c r="P18" t="s">
        <v>24</v>
      </c>
      <c r="Q18" t="s">
        <v>154</v>
      </c>
    </row>
    <row r="19" spans="1:17" x14ac:dyDescent="0.25">
      <c r="A19">
        <v>1136578</v>
      </c>
      <c r="B19" t="s">
        <v>30</v>
      </c>
      <c r="C19" s="1">
        <v>43211</v>
      </c>
      <c r="D19">
        <v>2018</v>
      </c>
      <c r="E19">
        <v>18</v>
      </c>
      <c r="F19" t="s">
        <v>51</v>
      </c>
      <c r="G19" t="s">
        <v>147</v>
      </c>
      <c r="H19" t="s">
        <v>174</v>
      </c>
      <c r="I19" t="s">
        <v>147</v>
      </c>
      <c r="J19" t="s">
        <v>28</v>
      </c>
      <c r="K19" t="s">
        <v>22</v>
      </c>
      <c r="L19" t="s">
        <v>147</v>
      </c>
      <c r="M19" t="s">
        <v>23</v>
      </c>
      <c r="N19">
        <v>9</v>
      </c>
      <c r="O19" t="str">
        <f t="shared" si="0"/>
        <v>Won By 9 Wickets</v>
      </c>
      <c r="P19" t="s">
        <v>196</v>
      </c>
      <c r="Q19" t="s">
        <v>83</v>
      </c>
    </row>
    <row r="20" spans="1:17" x14ac:dyDescent="0.25">
      <c r="A20">
        <v>1136579</v>
      </c>
      <c r="B20" t="s">
        <v>168</v>
      </c>
      <c r="C20" s="1">
        <v>43211</v>
      </c>
      <c r="D20">
        <v>2018</v>
      </c>
      <c r="E20">
        <v>19</v>
      </c>
      <c r="F20" t="s">
        <v>191</v>
      </c>
      <c r="G20" t="s">
        <v>27</v>
      </c>
      <c r="H20" t="s">
        <v>169</v>
      </c>
      <c r="I20" t="s">
        <v>27</v>
      </c>
      <c r="J20" t="s">
        <v>28</v>
      </c>
      <c r="K20" t="s">
        <v>22</v>
      </c>
      <c r="L20" t="s">
        <v>27</v>
      </c>
      <c r="M20" t="s">
        <v>23</v>
      </c>
      <c r="N20">
        <v>6</v>
      </c>
      <c r="O20" t="str">
        <f t="shared" si="0"/>
        <v>Won By 6 Wickets</v>
      </c>
      <c r="P20" t="s">
        <v>24</v>
      </c>
      <c r="Q20" t="s">
        <v>130</v>
      </c>
    </row>
    <row r="21" spans="1:17" x14ac:dyDescent="0.25">
      <c r="A21">
        <v>1136580</v>
      </c>
      <c r="B21" t="s">
        <v>158</v>
      </c>
      <c r="C21" s="1">
        <v>43212</v>
      </c>
      <c r="D21">
        <v>2018</v>
      </c>
      <c r="E21">
        <v>20</v>
      </c>
      <c r="F21" t="s">
        <v>46</v>
      </c>
      <c r="G21" t="s">
        <v>39</v>
      </c>
      <c r="H21" t="s">
        <v>159</v>
      </c>
      <c r="I21" t="s">
        <v>39</v>
      </c>
      <c r="J21" t="s">
        <v>28</v>
      </c>
      <c r="K21" t="s">
        <v>22</v>
      </c>
      <c r="L21" t="s">
        <v>46</v>
      </c>
      <c r="M21" t="s">
        <v>34</v>
      </c>
      <c r="N21">
        <v>4</v>
      </c>
      <c r="O21" t="str">
        <f t="shared" si="0"/>
        <v>Won By 4 Runs</v>
      </c>
      <c r="P21" t="s">
        <v>24</v>
      </c>
      <c r="Q21" t="s">
        <v>157</v>
      </c>
    </row>
    <row r="22" spans="1:17" x14ac:dyDescent="0.25">
      <c r="A22">
        <v>1136581</v>
      </c>
      <c r="B22" t="s">
        <v>175</v>
      </c>
      <c r="C22" s="1">
        <v>43212</v>
      </c>
      <c r="D22">
        <v>2018</v>
      </c>
      <c r="E22">
        <v>21</v>
      </c>
      <c r="F22" t="s">
        <v>44</v>
      </c>
      <c r="G22" t="s">
        <v>18</v>
      </c>
      <c r="H22" t="s">
        <v>176</v>
      </c>
      <c r="I22" t="s">
        <v>44</v>
      </c>
      <c r="J22" t="s">
        <v>21</v>
      </c>
      <c r="K22" t="s">
        <v>22</v>
      </c>
      <c r="L22" t="s">
        <v>18</v>
      </c>
      <c r="M22" t="s">
        <v>23</v>
      </c>
      <c r="N22">
        <v>3</v>
      </c>
      <c r="O22" t="str">
        <f t="shared" si="0"/>
        <v>Won By 3 Wickets</v>
      </c>
      <c r="P22" t="s">
        <v>24</v>
      </c>
      <c r="Q22" t="s">
        <v>199</v>
      </c>
    </row>
    <row r="23" spans="1:17" x14ac:dyDescent="0.25">
      <c r="A23">
        <v>1136582</v>
      </c>
      <c r="B23" t="s">
        <v>127</v>
      </c>
      <c r="C23" s="1">
        <v>43213</v>
      </c>
      <c r="D23">
        <v>2018</v>
      </c>
      <c r="E23">
        <v>22</v>
      </c>
      <c r="F23" t="s">
        <v>147</v>
      </c>
      <c r="G23" t="s">
        <v>191</v>
      </c>
      <c r="H23" t="s">
        <v>171</v>
      </c>
      <c r="I23" t="s">
        <v>191</v>
      </c>
      <c r="J23" t="s">
        <v>28</v>
      </c>
      <c r="K23" t="s">
        <v>22</v>
      </c>
      <c r="L23" t="s">
        <v>147</v>
      </c>
      <c r="M23" t="s">
        <v>34</v>
      </c>
      <c r="N23">
        <v>4</v>
      </c>
      <c r="O23" t="str">
        <f t="shared" si="0"/>
        <v>Won By 4 Runs</v>
      </c>
      <c r="P23" t="s">
        <v>24</v>
      </c>
      <c r="Q23" t="s">
        <v>198</v>
      </c>
    </row>
    <row r="24" spans="1:17" x14ac:dyDescent="0.25">
      <c r="A24">
        <v>1136583</v>
      </c>
      <c r="B24" t="s">
        <v>38</v>
      </c>
      <c r="C24" s="1">
        <v>43214</v>
      </c>
      <c r="D24">
        <v>2018</v>
      </c>
      <c r="E24">
        <v>23</v>
      </c>
      <c r="F24" t="s">
        <v>39</v>
      </c>
      <c r="G24" t="s">
        <v>44</v>
      </c>
      <c r="H24" t="s">
        <v>167</v>
      </c>
      <c r="I24" t="s">
        <v>44</v>
      </c>
      <c r="J24" t="s">
        <v>28</v>
      </c>
      <c r="K24" t="s">
        <v>22</v>
      </c>
      <c r="L24" t="s">
        <v>39</v>
      </c>
      <c r="M24" t="s">
        <v>34</v>
      </c>
      <c r="N24">
        <v>31</v>
      </c>
      <c r="O24" t="str">
        <f t="shared" si="0"/>
        <v>Won By 31 Runs</v>
      </c>
      <c r="P24" t="s">
        <v>24</v>
      </c>
      <c r="Q24" t="s">
        <v>85</v>
      </c>
    </row>
    <row r="25" spans="1:17" x14ac:dyDescent="0.25">
      <c r="A25">
        <v>1136584</v>
      </c>
      <c r="B25" t="s">
        <v>168</v>
      </c>
      <c r="C25" s="1">
        <v>43215</v>
      </c>
      <c r="D25">
        <v>2018</v>
      </c>
      <c r="E25">
        <v>24</v>
      </c>
      <c r="F25" t="s">
        <v>27</v>
      </c>
      <c r="G25" t="s">
        <v>46</v>
      </c>
      <c r="H25" t="s">
        <v>169</v>
      </c>
      <c r="I25" t="s">
        <v>46</v>
      </c>
      <c r="J25" t="s">
        <v>28</v>
      </c>
      <c r="K25" t="s">
        <v>22</v>
      </c>
      <c r="L25" t="s">
        <v>46</v>
      </c>
      <c r="M25" t="s">
        <v>23</v>
      </c>
      <c r="N25">
        <v>5</v>
      </c>
      <c r="O25" t="str">
        <f t="shared" si="0"/>
        <v>Won By 5 Wickets</v>
      </c>
      <c r="P25" t="s">
        <v>24</v>
      </c>
      <c r="Q25" t="s">
        <v>172</v>
      </c>
    </row>
    <row r="26" spans="1:17" x14ac:dyDescent="0.25">
      <c r="A26">
        <v>1136585</v>
      </c>
      <c r="B26" t="s">
        <v>158</v>
      </c>
      <c r="C26" s="1">
        <v>43216</v>
      </c>
      <c r="D26">
        <v>2018</v>
      </c>
      <c r="E26">
        <v>25</v>
      </c>
      <c r="F26" t="s">
        <v>39</v>
      </c>
      <c r="G26" t="s">
        <v>147</v>
      </c>
      <c r="H26" t="s">
        <v>159</v>
      </c>
      <c r="I26" t="s">
        <v>147</v>
      </c>
      <c r="J26" t="s">
        <v>28</v>
      </c>
      <c r="K26" t="s">
        <v>22</v>
      </c>
      <c r="L26" t="s">
        <v>39</v>
      </c>
      <c r="M26" t="s">
        <v>34</v>
      </c>
      <c r="N26">
        <v>13</v>
      </c>
      <c r="O26" t="str">
        <f t="shared" si="0"/>
        <v>Won By 13 Runs</v>
      </c>
      <c r="P26" t="s">
        <v>24</v>
      </c>
      <c r="Q26" t="s">
        <v>198</v>
      </c>
    </row>
    <row r="27" spans="1:17" x14ac:dyDescent="0.25">
      <c r="A27">
        <v>1136586</v>
      </c>
      <c r="B27" t="s">
        <v>127</v>
      </c>
      <c r="C27" s="1">
        <v>43217</v>
      </c>
      <c r="D27">
        <v>2018</v>
      </c>
      <c r="E27">
        <v>26</v>
      </c>
      <c r="F27" t="s">
        <v>191</v>
      </c>
      <c r="G27" t="s">
        <v>51</v>
      </c>
      <c r="H27" t="s">
        <v>171</v>
      </c>
      <c r="I27" t="s">
        <v>51</v>
      </c>
      <c r="J27" t="s">
        <v>28</v>
      </c>
      <c r="K27" t="s">
        <v>22</v>
      </c>
      <c r="L27" t="s">
        <v>191</v>
      </c>
      <c r="M27" t="s">
        <v>34</v>
      </c>
      <c r="N27">
        <v>55</v>
      </c>
      <c r="O27" t="str">
        <f t="shared" si="0"/>
        <v>Won By 55 Runs</v>
      </c>
      <c r="P27" t="s">
        <v>24</v>
      </c>
      <c r="Q27" t="s">
        <v>121</v>
      </c>
    </row>
    <row r="28" spans="1:17" x14ac:dyDescent="0.25">
      <c r="A28">
        <v>1136587</v>
      </c>
      <c r="B28" t="s">
        <v>58</v>
      </c>
      <c r="C28" s="1">
        <v>43218</v>
      </c>
      <c r="D28">
        <v>2018</v>
      </c>
      <c r="E28">
        <v>27</v>
      </c>
      <c r="F28" t="s">
        <v>46</v>
      </c>
      <c r="G28" t="s">
        <v>44</v>
      </c>
      <c r="H28" t="s">
        <v>189</v>
      </c>
      <c r="I28" t="s">
        <v>44</v>
      </c>
      <c r="J28" t="s">
        <v>28</v>
      </c>
      <c r="K28" t="s">
        <v>22</v>
      </c>
      <c r="L28" t="s">
        <v>44</v>
      </c>
      <c r="M28" t="s">
        <v>23</v>
      </c>
      <c r="N28">
        <v>8</v>
      </c>
      <c r="O28" t="str">
        <f t="shared" si="0"/>
        <v>Won By 8 Wickets</v>
      </c>
      <c r="P28" t="s">
        <v>24</v>
      </c>
      <c r="Q28" t="s">
        <v>156</v>
      </c>
    </row>
    <row r="29" spans="1:17" x14ac:dyDescent="0.25">
      <c r="A29">
        <v>1136588</v>
      </c>
      <c r="B29" t="s">
        <v>175</v>
      </c>
      <c r="C29" s="1">
        <v>43219</v>
      </c>
      <c r="D29">
        <v>2018</v>
      </c>
      <c r="E29">
        <v>28</v>
      </c>
      <c r="F29" t="s">
        <v>39</v>
      </c>
      <c r="G29" t="s">
        <v>18</v>
      </c>
      <c r="H29" t="s">
        <v>176</v>
      </c>
      <c r="I29" t="s">
        <v>39</v>
      </c>
      <c r="J29" t="s">
        <v>21</v>
      </c>
      <c r="K29" t="s">
        <v>22</v>
      </c>
      <c r="L29" t="s">
        <v>39</v>
      </c>
      <c r="M29" t="s">
        <v>34</v>
      </c>
      <c r="N29">
        <v>11</v>
      </c>
      <c r="O29" t="str">
        <f t="shared" si="0"/>
        <v>Won By 11 Runs</v>
      </c>
      <c r="P29" t="s">
        <v>24</v>
      </c>
      <c r="Q29" t="s">
        <v>92</v>
      </c>
    </row>
    <row r="30" spans="1:17" x14ac:dyDescent="0.25">
      <c r="A30">
        <v>1136589</v>
      </c>
      <c r="B30" t="s">
        <v>168</v>
      </c>
      <c r="C30" s="1">
        <v>43219</v>
      </c>
      <c r="D30">
        <v>2018</v>
      </c>
      <c r="E30">
        <v>29</v>
      </c>
      <c r="F30" t="s">
        <v>27</v>
      </c>
      <c r="G30" t="s">
        <v>51</v>
      </c>
      <c r="H30" t="s">
        <v>169</v>
      </c>
      <c r="I30" t="s">
        <v>51</v>
      </c>
      <c r="J30" t="s">
        <v>28</v>
      </c>
      <c r="K30" t="s">
        <v>22</v>
      </c>
      <c r="L30" t="s">
        <v>51</v>
      </c>
      <c r="M30" t="s">
        <v>23</v>
      </c>
      <c r="N30">
        <v>6</v>
      </c>
      <c r="O30" t="str">
        <f t="shared" si="0"/>
        <v>Won By 6 Wickets</v>
      </c>
      <c r="P30" t="s">
        <v>24</v>
      </c>
      <c r="Q30" t="s">
        <v>192</v>
      </c>
    </row>
    <row r="31" spans="1:17" x14ac:dyDescent="0.25">
      <c r="A31">
        <v>1136590</v>
      </c>
      <c r="B31" t="s">
        <v>58</v>
      </c>
      <c r="C31" s="1">
        <v>43220</v>
      </c>
      <c r="D31">
        <v>2018</v>
      </c>
      <c r="E31">
        <v>30</v>
      </c>
      <c r="F31" t="s">
        <v>46</v>
      </c>
      <c r="G31" t="s">
        <v>191</v>
      </c>
      <c r="H31" t="s">
        <v>189</v>
      </c>
      <c r="I31" t="s">
        <v>191</v>
      </c>
      <c r="J31" t="s">
        <v>28</v>
      </c>
      <c r="K31" t="s">
        <v>22</v>
      </c>
      <c r="L31" t="s">
        <v>46</v>
      </c>
      <c r="M31" t="s">
        <v>34</v>
      </c>
      <c r="N31">
        <v>13</v>
      </c>
      <c r="O31" t="str">
        <f t="shared" si="0"/>
        <v>Won By 13 Runs</v>
      </c>
      <c r="P31" t="s">
        <v>24</v>
      </c>
      <c r="Q31" t="s">
        <v>154</v>
      </c>
    </row>
    <row r="32" spans="1:17" x14ac:dyDescent="0.25">
      <c r="A32">
        <v>1136591</v>
      </c>
      <c r="B32" t="s">
        <v>168</v>
      </c>
      <c r="C32" s="1">
        <v>43221</v>
      </c>
      <c r="D32">
        <v>2018</v>
      </c>
      <c r="E32">
        <v>31</v>
      </c>
      <c r="F32" t="s">
        <v>27</v>
      </c>
      <c r="G32" t="s">
        <v>44</v>
      </c>
      <c r="H32" t="s">
        <v>169</v>
      </c>
      <c r="I32" t="s">
        <v>44</v>
      </c>
      <c r="J32" t="s">
        <v>28</v>
      </c>
      <c r="K32" t="s">
        <v>22</v>
      </c>
      <c r="L32" t="s">
        <v>27</v>
      </c>
      <c r="M32" t="s">
        <v>34</v>
      </c>
      <c r="N32">
        <v>14</v>
      </c>
      <c r="O32" t="str">
        <f t="shared" si="0"/>
        <v>Won By 14 Runs</v>
      </c>
      <c r="P32" t="s">
        <v>24</v>
      </c>
      <c r="Q32" t="s">
        <v>197</v>
      </c>
    </row>
    <row r="33" spans="1:17" x14ac:dyDescent="0.25">
      <c r="A33">
        <v>1136592</v>
      </c>
      <c r="B33" t="s">
        <v>127</v>
      </c>
      <c r="C33" s="1">
        <v>43222</v>
      </c>
      <c r="D33">
        <v>2018</v>
      </c>
      <c r="E33">
        <v>32</v>
      </c>
      <c r="F33" t="s">
        <v>191</v>
      </c>
      <c r="G33" t="s">
        <v>18</v>
      </c>
      <c r="H33" t="s">
        <v>171</v>
      </c>
      <c r="I33" t="s">
        <v>18</v>
      </c>
      <c r="J33" t="s">
        <v>28</v>
      </c>
      <c r="K33" t="s">
        <v>22</v>
      </c>
      <c r="L33" t="s">
        <v>191</v>
      </c>
      <c r="M33" t="s">
        <v>34</v>
      </c>
      <c r="N33">
        <v>4</v>
      </c>
      <c r="O33" t="str">
        <f t="shared" si="0"/>
        <v>Won By 4 Runs</v>
      </c>
      <c r="P33" t="s">
        <v>196</v>
      </c>
      <c r="Q33" t="s">
        <v>163</v>
      </c>
    </row>
    <row r="34" spans="1:17" x14ac:dyDescent="0.25">
      <c r="A34">
        <v>1136593</v>
      </c>
      <c r="B34" t="s">
        <v>30</v>
      </c>
      <c r="C34" s="1">
        <v>43223</v>
      </c>
      <c r="D34">
        <v>2018</v>
      </c>
      <c r="E34">
        <v>33</v>
      </c>
      <c r="F34" t="s">
        <v>46</v>
      </c>
      <c r="G34" t="s">
        <v>51</v>
      </c>
      <c r="H34" t="s">
        <v>174</v>
      </c>
      <c r="I34" t="s">
        <v>51</v>
      </c>
      <c r="J34" t="s">
        <v>28</v>
      </c>
      <c r="K34" t="s">
        <v>22</v>
      </c>
      <c r="L34" t="s">
        <v>51</v>
      </c>
      <c r="M34" t="s">
        <v>23</v>
      </c>
      <c r="N34">
        <v>6</v>
      </c>
      <c r="O34" t="str">
        <f t="shared" ref="O34:O61" si="1">CONCATENATE("Won By"," ",N34," ",M34)</f>
        <v>Won By 6 Wickets</v>
      </c>
      <c r="P34" t="s">
        <v>24</v>
      </c>
      <c r="Q34" t="s">
        <v>108</v>
      </c>
    </row>
    <row r="35" spans="1:17" x14ac:dyDescent="0.25">
      <c r="A35">
        <v>1136594</v>
      </c>
      <c r="B35" t="s">
        <v>193</v>
      </c>
      <c r="C35" s="1">
        <v>43224</v>
      </c>
      <c r="D35">
        <v>2018</v>
      </c>
      <c r="E35">
        <v>34</v>
      </c>
      <c r="F35" t="s">
        <v>147</v>
      </c>
      <c r="G35" t="s">
        <v>44</v>
      </c>
      <c r="H35" t="s">
        <v>194</v>
      </c>
      <c r="I35" t="s">
        <v>44</v>
      </c>
      <c r="J35" t="s">
        <v>28</v>
      </c>
      <c r="K35" t="s">
        <v>22</v>
      </c>
      <c r="L35" t="s">
        <v>44</v>
      </c>
      <c r="M35" t="s">
        <v>23</v>
      </c>
      <c r="N35">
        <v>6</v>
      </c>
      <c r="O35" t="str">
        <f t="shared" si="1"/>
        <v>Won By 6 Wickets</v>
      </c>
      <c r="P35" t="s">
        <v>24</v>
      </c>
      <c r="Q35" t="s">
        <v>76</v>
      </c>
    </row>
    <row r="36" spans="1:17" x14ac:dyDescent="0.25">
      <c r="A36">
        <v>1136595</v>
      </c>
      <c r="B36" t="s">
        <v>58</v>
      </c>
      <c r="C36" s="1">
        <v>43225</v>
      </c>
      <c r="D36">
        <v>2018</v>
      </c>
      <c r="E36">
        <v>35</v>
      </c>
      <c r="F36" t="s">
        <v>27</v>
      </c>
      <c r="G36" t="s">
        <v>46</v>
      </c>
      <c r="H36" t="s">
        <v>189</v>
      </c>
      <c r="I36" t="s">
        <v>46</v>
      </c>
      <c r="J36" t="s">
        <v>28</v>
      </c>
      <c r="K36" t="s">
        <v>22</v>
      </c>
      <c r="L36" t="s">
        <v>46</v>
      </c>
      <c r="M36" t="s">
        <v>23</v>
      </c>
      <c r="N36">
        <v>6</v>
      </c>
      <c r="O36" t="str">
        <f t="shared" si="1"/>
        <v>Won By 6 Wickets</v>
      </c>
      <c r="P36" t="s">
        <v>24</v>
      </c>
      <c r="Q36" t="s">
        <v>120</v>
      </c>
    </row>
    <row r="37" spans="1:17" x14ac:dyDescent="0.25">
      <c r="A37">
        <v>1136596</v>
      </c>
      <c r="B37" t="s">
        <v>158</v>
      </c>
      <c r="C37" s="1">
        <v>43225</v>
      </c>
      <c r="D37">
        <v>2018</v>
      </c>
      <c r="E37">
        <v>36</v>
      </c>
      <c r="F37" t="s">
        <v>191</v>
      </c>
      <c r="G37" t="s">
        <v>39</v>
      </c>
      <c r="H37" t="s">
        <v>159</v>
      </c>
      <c r="I37" t="s">
        <v>191</v>
      </c>
      <c r="J37" t="s">
        <v>21</v>
      </c>
      <c r="K37" t="s">
        <v>22</v>
      </c>
      <c r="L37" t="s">
        <v>39</v>
      </c>
      <c r="M37" t="s">
        <v>23</v>
      </c>
      <c r="N37">
        <v>7</v>
      </c>
      <c r="O37" t="str">
        <f t="shared" si="1"/>
        <v>Won By 7 Wickets</v>
      </c>
      <c r="P37" t="s">
        <v>24</v>
      </c>
      <c r="Q37" t="s">
        <v>85</v>
      </c>
    </row>
    <row r="38" spans="1:17" x14ac:dyDescent="0.25">
      <c r="A38">
        <v>1136597</v>
      </c>
      <c r="B38" t="s">
        <v>38</v>
      </c>
      <c r="C38" s="1">
        <v>43226</v>
      </c>
      <c r="D38">
        <v>2018</v>
      </c>
      <c r="E38">
        <v>37</v>
      </c>
      <c r="F38" t="s">
        <v>44</v>
      </c>
      <c r="G38" t="s">
        <v>51</v>
      </c>
      <c r="H38" t="s">
        <v>167</v>
      </c>
      <c r="I38" t="s">
        <v>51</v>
      </c>
      <c r="J38" t="s">
        <v>28</v>
      </c>
      <c r="K38" t="s">
        <v>22</v>
      </c>
      <c r="L38" t="s">
        <v>44</v>
      </c>
      <c r="M38" t="s">
        <v>34</v>
      </c>
      <c r="N38">
        <v>13</v>
      </c>
      <c r="O38" t="str">
        <f t="shared" si="1"/>
        <v>Won By 13 Runs</v>
      </c>
      <c r="P38" t="s">
        <v>24</v>
      </c>
      <c r="Q38" t="s">
        <v>25</v>
      </c>
    </row>
    <row r="39" spans="1:17" x14ac:dyDescent="0.25">
      <c r="A39">
        <v>1136598</v>
      </c>
      <c r="B39" t="s">
        <v>193</v>
      </c>
      <c r="C39" s="1">
        <v>43226</v>
      </c>
      <c r="D39">
        <v>2018</v>
      </c>
      <c r="E39">
        <v>38</v>
      </c>
      <c r="F39" t="s">
        <v>18</v>
      </c>
      <c r="G39" t="s">
        <v>147</v>
      </c>
      <c r="H39" t="s">
        <v>194</v>
      </c>
      <c r="I39" t="s">
        <v>147</v>
      </c>
      <c r="J39" t="s">
        <v>28</v>
      </c>
      <c r="K39" t="s">
        <v>22</v>
      </c>
      <c r="L39" t="s">
        <v>147</v>
      </c>
      <c r="M39" t="s">
        <v>23</v>
      </c>
      <c r="N39">
        <v>6</v>
      </c>
      <c r="O39" t="str">
        <f t="shared" si="1"/>
        <v>Won By 6 Wickets</v>
      </c>
      <c r="P39" t="s">
        <v>24</v>
      </c>
      <c r="Q39" t="s">
        <v>195</v>
      </c>
    </row>
    <row r="40" spans="1:17" x14ac:dyDescent="0.25">
      <c r="A40">
        <v>1136599</v>
      </c>
      <c r="B40" t="s">
        <v>158</v>
      </c>
      <c r="C40" s="1">
        <v>43227</v>
      </c>
      <c r="D40">
        <v>2018</v>
      </c>
      <c r="E40">
        <v>39</v>
      </c>
      <c r="F40" t="s">
        <v>39</v>
      </c>
      <c r="G40" t="s">
        <v>27</v>
      </c>
      <c r="H40" t="s">
        <v>159</v>
      </c>
      <c r="I40" t="s">
        <v>27</v>
      </c>
      <c r="J40" t="s">
        <v>28</v>
      </c>
      <c r="K40" t="s">
        <v>22</v>
      </c>
      <c r="L40" t="s">
        <v>39</v>
      </c>
      <c r="M40" t="s">
        <v>34</v>
      </c>
      <c r="N40">
        <v>5</v>
      </c>
      <c r="O40" t="str">
        <f t="shared" si="1"/>
        <v>Won By 5 Runs</v>
      </c>
      <c r="P40" t="s">
        <v>24</v>
      </c>
      <c r="Q40" t="s">
        <v>92</v>
      </c>
    </row>
    <row r="41" spans="1:17" x14ac:dyDescent="0.25">
      <c r="A41">
        <v>1136600</v>
      </c>
      <c r="B41" t="s">
        <v>175</v>
      </c>
      <c r="C41" s="1">
        <v>43228</v>
      </c>
      <c r="D41">
        <v>2018</v>
      </c>
      <c r="E41">
        <v>40</v>
      </c>
      <c r="F41" t="s">
        <v>18</v>
      </c>
      <c r="G41" t="s">
        <v>147</v>
      </c>
      <c r="H41" t="s">
        <v>176</v>
      </c>
      <c r="I41" t="s">
        <v>18</v>
      </c>
      <c r="J41" t="s">
        <v>21</v>
      </c>
      <c r="K41" t="s">
        <v>22</v>
      </c>
      <c r="L41" t="s">
        <v>18</v>
      </c>
      <c r="M41" t="s">
        <v>34</v>
      </c>
      <c r="N41">
        <v>15</v>
      </c>
      <c r="O41" t="str">
        <f t="shared" si="1"/>
        <v>Won By 15 Runs</v>
      </c>
      <c r="P41" t="s">
        <v>24</v>
      </c>
      <c r="Q41" t="s">
        <v>29</v>
      </c>
    </row>
    <row r="42" spans="1:17" x14ac:dyDescent="0.25">
      <c r="A42">
        <v>1136601</v>
      </c>
      <c r="B42" t="s">
        <v>30</v>
      </c>
      <c r="C42" s="1">
        <v>43229</v>
      </c>
      <c r="D42">
        <v>2018</v>
      </c>
      <c r="E42">
        <v>41</v>
      </c>
      <c r="F42" t="s">
        <v>44</v>
      </c>
      <c r="G42" t="s">
        <v>51</v>
      </c>
      <c r="H42" t="s">
        <v>174</v>
      </c>
      <c r="I42" t="s">
        <v>51</v>
      </c>
      <c r="J42" t="s">
        <v>28</v>
      </c>
      <c r="K42" t="s">
        <v>22</v>
      </c>
      <c r="L42" t="s">
        <v>44</v>
      </c>
      <c r="M42" t="s">
        <v>34</v>
      </c>
      <c r="N42">
        <v>102</v>
      </c>
      <c r="O42" t="str">
        <f t="shared" si="1"/>
        <v>Won By 102 Runs</v>
      </c>
      <c r="P42" t="s">
        <v>24</v>
      </c>
      <c r="Q42" t="s">
        <v>112</v>
      </c>
    </row>
    <row r="43" spans="1:17" x14ac:dyDescent="0.25">
      <c r="A43">
        <v>1136602</v>
      </c>
      <c r="B43" t="s">
        <v>127</v>
      </c>
      <c r="C43" s="1">
        <v>43230</v>
      </c>
      <c r="D43">
        <v>2018</v>
      </c>
      <c r="E43">
        <v>42</v>
      </c>
      <c r="F43" t="s">
        <v>191</v>
      </c>
      <c r="G43" t="s">
        <v>39</v>
      </c>
      <c r="H43" t="s">
        <v>171</v>
      </c>
      <c r="I43" t="s">
        <v>191</v>
      </c>
      <c r="J43" t="s">
        <v>21</v>
      </c>
      <c r="K43" t="s">
        <v>22</v>
      </c>
      <c r="L43" t="s">
        <v>39</v>
      </c>
      <c r="M43" t="s">
        <v>23</v>
      </c>
      <c r="N43">
        <v>9</v>
      </c>
      <c r="O43" t="str">
        <f t="shared" si="1"/>
        <v>Won By 9 Wickets</v>
      </c>
      <c r="P43" t="s">
        <v>24</v>
      </c>
      <c r="Q43" t="s">
        <v>82</v>
      </c>
    </row>
    <row r="44" spans="1:17" x14ac:dyDescent="0.25">
      <c r="A44">
        <v>1136603</v>
      </c>
      <c r="B44" t="s">
        <v>175</v>
      </c>
      <c r="C44" s="1">
        <v>43231</v>
      </c>
      <c r="D44">
        <v>2018</v>
      </c>
      <c r="E44">
        <v>43</v>
      </c>
      <c r="F44" t="s">
        <v>46</v>
      </c>
      <c r="G44" t="s">
        <v>18</v>
      </c>
      <c r="H44" t="s">
        <v>176</v>
      </c>
      <c r="I44" t="s">
        <v>46</v>
      </c>
      <c r="J44" t="s">
        <v>21</v>
      </c>
      <c r="K44" t="s">
        <v>22</v>
      </c>
      <c r="L44" t="s">
        <v>18</v>
      </c>
      <c r="M44" t="s">
        <v>23</v>
      </c>
      <c r="N44">
        <v>4</v>
      </c>
      <c r="O44" t="str">
        <f t="shared" si="1"/>
        <v>Won By 4 Wickets</v>
      </c>
      <c r="P44" t="s">
        <v>24</v>
      </c>
      <c r="Q44" t="s">
        <v>29</v>
      </c>
    </row>
    <row r="45" spans="1:17" x14ac:dyDescent="0.25">
      <c r="A45">
        <v>1136604</v>
      </c>
      <c r="B45" t="s">
        <v>193</v>
      </c>
      <c r="C45" s="1">
        <v>43232</v>
      </c>
      <c r="D45">
        <v>2018</v>
      </c>
      <c r="E45">
        <v>44</v>
      </c>
      <c r="F45" t="s">
        <v>51</v>
      </c>
      <c r="G45" t="s">
        <v>147</v>
      </c>
      <c r="H45" t="s">
        <v>194</v>
      </c>
      <c r="I45" t="s">
        <v>147</v>
      </c>
      <c r="J45" t="s">
        <v>28</v>
      </c>
      <c r="K45" t="s">
        <v>22</v>
      </c>
      <c r="L45" t="s">
        <v>51</v>
      </c>
      <c r="M45" t="s">
        <v>34</v>
      </c>
      <c r="N45">
        <v>31</v>
      </c>
      <c r="O45" t="str">
        <f t="shared" si="1"/>
        <v>Won By 31 Runs</v>
      </c>
      <c r="P45" t="s">
        <v>24</v>
      </c>
      <c r="Q45" t="s">
        <v>108</v>
      </c>
    </row>
    <row r="46" spans="1:17" x14ac:dyDescent="0.25">
      <c r="A46">
        <v>1136605</v>
      </c>
      <c r="B46" t="s">
        <v>127</v>
      </c>
      <c r="C46" s="1">
        <v>43232</v>
      </c>
      <c r="D46">
        <v>2018</v>
      </c>
      <c r="E46">
        <v>45</v>
      </c>
      <c r="F46" t="s">
        <v>191</v>
      </c>
      <c r="G46" t="s">
        <v>27</v>
      </c>
      <c r="H46" t="s">
        <v>171</v>
      </c>
      <c r="I46" t="s">
        <v>27</v>
      </c>
      <c r="J46" t="s">
        <v>28</v>
      </c>
      <c r="K46" t="s">
        <v>22</v>
      </c>
      <c r="L46" t="s">
        <v>27</v>
      </c>
      <c r="M46" t="s">
        <v>23</v>
      </c>
      <c r="N46">
        <v>5</v>
      </c>
      <c r="O46" t="str">
        <f t="shared" si="1"/>
        <v>Won By 5 Wickets</v>
      </c>
      <c r="P46" t="s">
        <v>24</v>
      </c>
      <c r="Q46" t="s">
        <v>130</v>
      </c>
    </row>
    <row r="47" spans="1:17" x14ac:dyDescent="0.25">
      <c r="A47">
        <v>1136606</v>
      </c>
      <c r="B47" t="s">
        <v>58</v>
      </c>
      <c r="C47" s="1">
        <v>43233</v>
      </c>
      <c r="D47">
        <v>2018</v>
      </c>
      <c r="E47">
        <v>46</v>
      </c>
      <c r="F47" t="s">
        <v>39</v>
      </c>
      <c r="G47" t="s">
        <v>46</v>
      </c>
      <c r="H47" t="s">
        <v>189</v>
      </c>
      <c r="I47" t="s">
        <v>46</v>
      </c>
      <c r="J47" t="s">
        <v>28</v>
      </c>
      <c r="K47" t="s">
        <v>22</v>
      </c>
      <c r="L47" t="s">
        <v>46</v>
      </c>
      <c r="M47" t="s">
        <v>23</v>
      </c>
      <c r="N47">
        <v>8</v>
      </c>
      <c r="O47" t="str">
        <f t="shared" si="1"/>
        <v>Won By 8 Wickets</v>
      </c>
      <c r="P47" t="s">
        <v>24</v>
      </c>
      <c r="Q47" t="s">
        <v>157</v>
      </c>
    </row>
    <row r="48" spans="1:17" x14ac:dyDescent="0.25">
      <c r="A48">
        <v>1136607</v>
      </c>
      <c r="B48" t="s">
        <v>38</v>
      </c>
      <c r="C48" s="1">
        <v>43233</v>
      </c>
      <c r="D48">
        <v>2018</v>
      </c>
      <c r="E48">
        <v>47</v>
      </c>
      <c r="F48" t="s">
        <v>44</v>
      </c>
      <c r="G48" t="s">
        <v>18</v>
      </c>
      <c r="H48" t="s">
        <v>167</v>
      </c>
      <c r="I48" t="s">
        <v>18</v>
      </c>
      <c r="J48" t="s">
        <v>28</v>
      </c>
      <c r="K48" t="s">
        <v>22</v>
      </c>
      <c r="L48" t="s">
        <v>18</v>
      </c>
      <c r="M48" t="s">
        <v>23</v>
      </c>
      <c r="N48">
        <v>7</v>
      </c>
      <c r="O48" t="str">
        <f t="shared" si="1"/>
        <v>Won By 7 Wickets</v>
      </c>
      <c r="P48" t="s">
        <v>24</v>
      </c>
      <c r="Q48" t="s">
        <v>29</v>
      </c>
    </row>
    <row r="49" spans="1:17" x14ac:dyDescent="0.25">
      <c r="A49">
        <v>1136608</v>
      </c>
      <c r="B49" t="s">
        <v>193</v>
      </c>
      <c r="C49" s="1">
        <v>43234</v>
      </c>
      <c r="D49">
        <v>2018</v>
      </c>
      <c r="E49">
        <v>48</v>
      </c>
      <c r="F49" t="s">
        <v>147</v>
      </c>
      <c r="G49" t="s">
        <v>27</v>
      </c>
      <c r="H49" t="s">
        <v>194</v>
      </c>
      <c r="I49" t="s">
        <v>27</v>
      </c>
      <c r="J49" t="s">
        <v>28</v>
      </c>
      <c r="K49" t="s">
        <v>22</v>
      </c>
      <c r="L49" t="s">
        <v>27</v>
      </c>
      <c r="M49" t="s">
        <v>23</v>
      </c>
      <c r="N49">
        <v>10</v>
      </c>
      <c r="O49" t="str">
        <f t="shared" si="1"/>
        <v>Won By 10 Wickets</v>
      </c>
      <c r="P49" t="s">
        <v>24</v>
      </c>
      <c r="Q49" t="s">
        <v>98</v>
      </c>
    </row>
    <row r="50" spans="1:17" x14ac:dyDescent="0.25">
      <c r="A50">
        <v>1136609</v>
      </c>
      <c r="B50" t="s">
        <v>30</v>
      </c>
      <c r="C50" s="1">
        <v>43235</v>
      </c>
      <c r="D50">
        <v>2018</v>
      </c>
      <c r="E50">
        <v>49</v>
      </c>
      <c r="F50" t="s">
        <v>18</v>
      </c>
      <c r="G50" t="s">
        <v>51</v>
      </c>
      <c r="H50" t="s">
        <v>174</v>
      </c>
      <c r="I50" t="s">
        <v>51</v>
      </c>
      <c r="J50" t="s">
        <v>28</v>
      </c>
      <c r="K50" t="s">
        <v>22</v>
      </c>
      <c r="L50" t="s">
        <v>51</v>
      </c>
      <c r="M50" t="s">
        <v>23</v>
      </c>
      <c r="N50">
        <v>6</v>
      </c>
      <c r="O50" t="str">
        <f t="shared" si="1"/>
        <v>Won By 6 Wickets</v>
      </c>
      <c r="P50" t="s">
        <v>24</v>
      </c>
      <c r="Q50" t="s">
        <v>79</v>
      </c>
    </row>
    <row r="51" spans="1:17" x14ac:dyDescent="0.25">
      <c r="A51">
        <v>1136610</v>
      </c>
      <c r="B51" t="s">
        <v>38</v>
      </c>
      <c r="C51" s="1">
        <v>43236</v>
      </c>
      <c r="D51">
        <v>2018</v>
      </c>
      <c r="E51">
        <v>50</v>
      </c>
      <c r="F51" t="s">
        <v>44</v>
      </c>
      <c r="G51" t="s">
        <v>147</v>
      </c>
      <c r="H51" t="s">
        <v>167</v>
      </c>
      <c r="I51" t="s">
        <v>147</v>
      </c>
      <c r="J51" t="s">
        <v>28</v>
      </c>
      <c r="K51" t="s">
        <v>22</v>
      </c>
      <c r="L51" t="s">
        <v>44</v>
      </c>
      <c r="M51" t="s">
        <v>34</v>
      </c>
      <c r="N51">
        <v>3</v>
      </c>
      <c r="O51" t="str">
        <f t="shared" si="1"/>
        <v>Won By 3 Runs</v>
      </c>
      <c r="P51" t="s">
        <v>24</v>
      </c>
      <c r="Q51" t="s">
        <v>45</v>
      </c>
    </row>
    <row r="52" spans="1:17" x14ac:dyDescent="0.25">
      <c r="A52">
        <v>1136611</v>
      </c>
      <c r="B52" t="s">
        <v>168</v>
      </c>
      <c r="C52" s="1">
        <v>43237</v>
      </c>
      <c r="D52">
        <v>2018</v>
      </c>
      <c r="E52">
        <v>51</v>
      </c>
      <c r="F52" t="s">
        <v>27</v>
      </c>
      <c r="G52" t="s">
        <v>39</v>
      </c>
      <c r="H52" t="s">
        <v>169</v>
      </c>
      <c r="I52" t="s">
        <v>39</v>
      </c>
      <c r="J52" t="s">
        <v>28</v>
      </c>
      <c r="K52" t="s">
        <v>22</v>
      </c>
      <c r="L52" t="s">
        <v>27</v>
      </c>
      <c r="M52" t="s">
        <v>34</v>
      </c>
      <c r="N52">
        <v>14</v>
      </c>
      <c r="O52" t="str">
        <f t="shared" si="1"/>
        <v>Won By 14 Runs</v>
      </c>
      <c r="P52" t="s">
        <v>24</v>
      </c>
      <c r="Q52" t="s">
        <v>130</v>
      </c>
    </row>
    <row r="53" spans="1:17" x14ac:dyDescent="0.25">
      <c r="A53">
        <v>1136612</v>
      </c>
      <c r="B53" t="s">
        <v>127</v>
      </c>
      <c r="C53" s="1">
        <v>43238</v>
      </c>
      <c r="D53">
        <v>2018</v>
      </c>
      <c r="E53">
        <v>52</v>
      </c>
      <c r="F53" t="s">
        <v>191</v>
      </c>
      <c r="G53" t="s">
        <v>46</v>
      </c>
      <c r="H53" t="s">
        <v>171</v>
      </c>
      <c r="I53" t="s">
        <v>46</v>
      </c>
      <c r="J53" t="s">
        <v>28</v>
      </c>
      <c r="K53" t="s">
        <v>22</v>
      </c>
      <c r="L53" t="s">
        <v>191</v>
      </c>
      <c r="M53" t="s">
        <v>34</v>
      </c>
      <c r="N53">
        <v>34</v>
      </c>
      <c r="O53" t="str">
        <f t="shared" si="1"/>
        <v>Won By 34 Runs</v>
      </c>
      <c r="P53" t="s">
        <v>24</v>
      </c>
      <c r="Q53" t="s">
        <v>71</v>
      </c>
    </row>
    <row r="54" spans="1:17" x14ac:dyDescent="0.25">
      <c r="A54">
        <v>1136613</v>
      </c>
      <c r="B54" t="s">
        <v>175</v>
      </c>
      <c r="C54" s="1">
        <v>43239</v>
      </c>
      <c r="D54">
        <v>2018</v>
      </c>
      <c r="E54">
        <v>53</v>
      </c>
      <c r="F54" t="s">
        <v>18</v>
      </c>
      <c r="G54" t="s">
        <v>27</v>
      </c>
      <c r="H54" t="s">
        <v>176</v>
      </c>
      <c r="I54" t="s">
        <v>18</v>
      </c>
      <c r="J54" t="s">
        <v>21</v>
      </c>
      <c r="K54" t="s">
        <v>22</v>
      </c>
      <c r="L54" t="s">
        <v>18</v>
      </c>
      <c r="M54" t="s">
        <v>34</v>
      </c>
      <c r="N54">
        <v>30</v>
      </c>
      <c r="O54" t="str">
        <f t="shared" si="1"/>
        <v>Won By 30 Runs</v>
      </c>
      <c r="P54" t="s">
        <v>24</v>
      </c>
      <c r="Q54" t="s">
        <v>187</v>
      </c>
    </row>
    <row r="55" spans="1:17" x14ac:dyDescent="0.25">
      <c r="A55">
        <v>1136614</v>
      </c>
      <c r="B55" t="s">
        <v>158</v>
      </c>
      <c r="C55" s="1">
        <v>43239</v>
      </c>
      <c r="D55">
        <v>2018</v>
      </c>
      <c r="E55">
        <v>54</v>
      </c>
      <c r="F55" t="s">
        <v>39</v>
      </c>
      <c r="G55" t="s">
        <v>51</v>
      </c>
      <c r="H55" t="s">
        <v>159</v>
      </c>
      <c r="I55" t="s">
        <v>39</v>
      </c>
      <c r="J55" t="s">
        <v>21</v>
      </c>
      <c r="K55" t="s">
        <v>22</v>
      </c>
      <c r="L55" t="s">
        <v>51</v>
      </c>
      <c r="M55" t="s">
        <v>23</v>
      </c>
      <c r="N55">
        <v>5</v>
      </c>
      <c r="O55" t="str">
        <f t="shared" si="1"/>
        <v>Won By 5 Wickets</v>
      </c>
      <c r="P55" t="s">
        <v>24</v>
      </c>
      <c r="Q55" t="s">
        <v>192</v>
      </c>
    </row>
    <row r="56" spans="1:17" x14ac:dyDescent="0.25">
      <c r="A56">
        <v>1136615</v>
      </c>
      <c r="B56" t="s">
        <v>127</v>
      </c>
      <c r="C56" s="1">
        <v>43240</v>
      </c>
      <c r="D56">
        <v>2018</v>
      </c>
      <c r="E56">
        <v>55</v>
      </c>
      <c r="F56" t="s">
        <v>191</v>
      </c>
      <c r="G56" t="s">
        <v>44</v>
      </c>
      <c r="H56" t="s">
        <v>171</v>
      </c>
      <c r="I56" t="s">
        <v>191</v>
      </c>
      <c r="J56" t="s">
        <v>21</v>
      </c>
      <c r="K56" t="s">
        <v>22</v>
      </c>
      <c r="L56" t="s">
        <v>191</v>
      </c>
      <c r="M56" t="s">
        <v>34</v>
      </c>
      <c r="N56">
        <v>11</v>
      </c>
      <c r="O56" t="str">
        <f t="shared" si="1"/>
        <v>Won By 11 Runs</v>
      </c>
      <c r="P56" t="s">
        <v>24</v>
      </c>
      <c r="Q56" t="s">
        <v>137</v>
      </c>
    </row>
    <row r="57" spans="1:17" x14ac:dyDescent="0.25">
      <c r="A57">
        <v>1136616</v>
      </c>
      <c r="B57" t="s">
        <v>58</v>
      </c>
      <c r="C57" s="1">
        <v>43240</v>
      </c>
      <c r="D57">
        <v>2018</v>
      </c>
      <c r="E57">
        <v>56</v>
      </c>
      <c r="F57" t="s">
        <v>147</v>
      </c>
      <c r="G57" t="s">
        <v>46</v>
      </c>
      <c r="H57" t="s">
        <v>189</v>
      </c>
      <c r="I57" t="s">
        <v>46</v>
      </c>
      <c r="J57" t="s">
        <v>28</v>
      </c>
      <c r="K57" t="s">
        <v>22</v>
      </c>
      <c r="L57" t="s">
        <v>46</v>
      </c>
      <c r="M57" t="s">
        <v>23</v>
      </c>
      <c r="N57">
        <v>5</v>
      </c>
      <c r="O57" t="str">
        <f t="shared" si="1"/>
        <v>Won By 5 Wickets</v>
      </c>
      <c r="P57" t="s">
        <v>24</v>
      </c>
      <c r="Q57" t="s">
        <v>190</v>
      </c>
    </row>
    <row r="58" spans="1:17" x14ac:dyDescent="0.25">
      <c r="A58">
        <v>1136618</v>
      </c>
      <c r="B58" t="s">
        <v>30</v>
      </c>
      <c r="C58" s="1">
        <v>43243</v>
      </c>
      <c r="D58">
        <v>2018</v>
      </c>
      <c r="E58" t="s">
        <v>31</v>
      </c>
      <c r="F58" t="s">
        <v>51</v>
      </c>
      <c r="G58" t="s">
        <v>18</v>
      </c>
      <c r="H58" t="s">
        <v>174</v>
      </c>
      <c r="I58" t="s">
        <v>18</v>
      </c>
      <c r="J58" t="s">
        <v>28</v>
      </c>
      <c r="K58" t="s">
        <v>22</v>
      </c>
      <c r="L58" t="s">
        <v>51</v>
      </c>
      <c r="M58" t="s">
        <v>34</v>
      </c>
      <c r="N58">
        <v>25</v>
      </c>
      <c r="O58" t="str">
        <f t="shared" si="1"/>
        <v>Won By 25 Runs</v>
      </c>
      <c r="P58" t="s">
        <v>24</v>
      </c>
      <c r="Q58" t="s">
        <v>60</v>
      </c>
    </row>
    <row r="59" spans="1:17" x14ac:dyDescent="0.25">
      <c r="A59">
        <v>1136620</v>
      </c>
      <c r="B59" t="s">
        <v>38</v>
      </c>
      <c r="C59" s="1">
        <v>43247</v>
      </c>
      <c r="D59">
        <v>2018</v>
      </c>
      <c r="E59" t="s">
        <v>17</v>
      </c>
      <c r="F59" t="s">
        <v>39</v>
      </c>
      <c r="G59" t="s">
        <v>46</v>
      </c>
      <c r="H59" t="s">
        <v>167</v>
      </c>
      <c r="I59" t="s">
        <v>46</v>
      </c>
      <c r="J59" t="s">
        <v>28</v>
      </c>
      <c r="K59" t="s">
        <v>22</v>
      </c>
      <c r="L59" t="s">
        <v>46</v>
      </c>
      <c r="M59" t="s">
        <v>23</v>
      </c>
      <c r="N59">
        <v>8</v>
      </c>
      <c r="O59" t="str">
        <f t="shared" si="1"/>
        <v>Won By 8 Wickets</v>
      </c>
      <c r="P59" t="s">
        <v>24</v>
      </c>
      <c r="Q59" t="s">
        <v>154</v>
      </c>
    </row>
    <row r="60" spans="1:17" x14ac:dyDescent="0.25">
      <c r="A60">
        <v>1136619</v>
      </c>
      <c r="B60" t="s">
        <v>30</v>
      </c>
      <c r="C60" s="1">
        <v>43245</v>
      </c>
      <c r="D60">
        <v>2018</v>
      </c>
      <c r="E60" t="s">
        <v>161</v>
      </c>
      <c r="F60" t="s">
        <v>39</v>
      </c>
      <c r="G60" t="s">
        <v>51</v>
      </c>
      <c r="H60" t="s">
        <v>174</v>
      </c>
      <c r="I60" t="s">
        <v>51</v>
      </c>
      <c r="J60" t="s">
        <v>28</v>
      </c>
      <c r="K60" t="s">
        <v>22</v>
      </c>
      <c r="L60" t="s">
        <v>39</v>
      </c>
      <c r="M60" t="s">
        <v>34</v>
      </c>
      <c r="N60">
        <v>14</v>
      </c>
      <c r="O60" t="str">
        <f t="shared" si="1"/>
        <v>Won By 14 Runs</v>
      </c>
      <c r="P60" t="s">
        <v>24</v>
      </c>
      <c r="Q60" t="s">
        <v>85</v>
      </c>
    </row>
    <row r="61" spans="1:17" x14ac:dyDescent="0.25">
      <c r="A61">
        <v>1136617</v>
      </c>
      <c r="B61" t="s">
        <v>38</v>
      </c>
      <c r="C61" s="1">
        <v>43242</v>
      </c>
      <c r="D61">
        <v>2018</v>
      </c>
      <c r="E61" t="s">
        <v>161</v>
      </c>
      <c r="F61" t="s">
        <v>39</v>
      </c>
      <c r="G61" t="s">
        <v>46</v>
      </c>
      <c r="H61" t="s">
        <v>167</v>
      </c>
      <c r="I61" t="s">
        <v>46</v>
      </c>
      <c r="J61" t="s">
        <v>28</v>
      </c>
      <c r="K61" t="s">
        <v>22</v>
      </c>
      <c r="L61" t="s">
        <v>46</v>
      </c>
      <c r="M61" t="s">
        <v>23</v>
      </c>
      <c r="N61">
        <v>2</v>
      </c>
      <c r="O61" t="str">
        <f t="shared" si="1"/>
        <v>Won By 2 Wickets</v>
      </c>
      <c r="P61" t="s">
        <v>24</v>
      </c>
      <c r="Q61" t="s">
        <v>87</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61"/>
  <sheetViews>
    <sheetView workbookViewId="0">
      <selection sqref="A1:Q77"/>
    </sheetView>
  </sheetViews>
  <sheetFormatPr defaultRowHeight="15" x14ac:dyDescent="0.25"/>
  <cols>
    <col min="1" max="1" width="8" bestFit="1" customWidth="1"/>
    <col min="2" max="2" width="14.7109375" bestFit="1" customWidth="1"/>
    <col min="3" max="3" width="10.42578125" bestFit="1" customWidth="1"/>
    <col min="4" max="4" width="9.5703125" bestFit="1" customWidth="1"/>
    <col min="5" max="5" width="16.28515625" bestFit="1" customWidth="1"/>
    <col min="6" max="7" width="26.5703125" bestFit="1" customWidth="1"/>
    <col min="8" max="8" width="49.57031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1175356</v>
      </c>
      <c r="B2" t="s">
        <v>132</v>
      </c>
      <c r="C2" s="1">
        <v>43547</v>
      </c>
      <c r="D2">
        <v>2019</v>
      </c>
      <c r="E2">
        <v>1</v>
      </c>
      <c r="F2" t="s">
        <v>27</v>
      </c>
      <c r="G2" t="s">
        <v>46</v>
      </c>
      <c r="H2" t="s">
        <v>164</v>
      </c>
      <c r="I2" t="s">
        <v>46</v>
      </c>
      <c r="J2" t="s">
        <v>28</v>
      </c>
      <c r="K2" t="s">
        <v>22</v>
      </c>
      <c r="L2" t="s">
        <v>46</v>
      </c>
      <c r="M2" t="s">
        <v>23</v>
      </c>
      <c r="N2">
        <v>7</v>
      </c>
      <c r="O2" t="str">
        <f t="shared" ref="O2:O33" si="0">CONCATENATE("Won By"," ",N2," ",M2)</f>
        <v>Won By 7 Wickets</v>
      </c>
      <c r="P2" t="s">
        <v>24</v>
      </c>
      <c r="Q2" t="s">
        <v>186</v>
      </c>
    </row>
    <row r="3" spans="1:17" x14ac:dyDescent="0.25">
      <c r="A3">
        <v>1175357</v>
      </c>
      <c r="B3" t="s">
        <v>30</v>
      </c>
      <c r="C3" s="1">
        <v>43548</v>
      </c>
      <c r="D3">
        <v>2019</v>
      </c>
      <c r="E3">
        <v>2</v>
      </c>
      <c r="F3" t="s">
        <v>39</v>
      </c>
      <c r="G3" t="s">
        <v>51</v>
      </c>
      <c r="H3" t="s">
        <v>174</v>
      </c>
      <c r="I3" t="s">
        <v>51</v>
      </c>
      <c r="J3" t="s">
        <v>28</v>
      </c>
      <c r="K3" t="s">
        <v>22</v>
      </c>
      <c r="L3" t="s">
        <v>51</v>
      </c>
      <c r="M3" t="s">
        <v>23</v>
      </c>
      <c r="N3">
        <v>6</v>
      </c>
      <c r="O3" t="str">
        <f t="shared" si="0"/>
        <v>Won By 6 Wickets</v>
      </c>
      <c r="P3" t="s">
        <v>24</v>
      </c>
      <c r="Q3" t="s">
        <v>60</v>
      </c>
    </row>
    <row r="4" spans="1:17" x14ac:dyDescent="0.25">
      <c r="A4">
        <v>1175358</v>
      </c>
      <c r="B4" t="s">
        <v>38</v>
      </c>
      <c r="C4" s="1">
        <v>43548</v>
      </c>
      <c r="D4">
        <v>2019</v>
      </c>
      <c r="E4">
        <v>3</v>
      </c>
      <c r="F4" t="s">
        <v>43</v>
      </c>
      <c r="G4" t="s">
        <v>44</v>
      </c>
      <c r="H4" t="s">
        <v>167</v>
      </c>
      <c r="I4" t="s">
        <v>44</v>
      </c>
      <c r="J4" t="s">
        <v>28</v>
      </c>
      <c r="K4" t="s">
        <v>22</v>
      </c>
      <c r="L4" t="s">
        <v>43</v>
      </c>
      <c r="M4" t="s">
        <v>34</v>
      </c>
      <c r="N4">
        <v>37</v>
      </c>
      <c r="O4" t="str">
        <f t="shared" si="0"/>
        <v>Won By 37 Runs</v>
      </c>
      <c r="P4" t="s">
        <v>24</v>
      </c>
      <c r="Q4" t="s">
        <v>163</v>
      </c>
    </row>
    <row r="5" spans="1:17" x14ac:dyDescent="0.25">
      <c r="A5">
        <v>1175359</v>
      </c>
      <c r="B5" t="s">
        <v>175</v>
      </c>
      <c r="C5" s="1">
        <v>43549</v>
      </c>
      <c r="D5">
        <v>2019</v>
      </c>
      <c r="E5">
        <v>4</v>
      </c>
      <c r="F5" t="s">
        <v>147</v>
      </c>
      <c r="G5" t="s">
        <v>18</v>
      </c>
      <c r="H5" t="s">
        <v>176</v>
      </c>
      <c r="I5" t="s">
        <v>18</v>
      </c>
      <c r="J5" t="s">
        <v>28</v>
      </c>
      <c r="K5" t="s">
        <v>22</v>
      </c>
      <c r="L5" t="s">
        <v>147</v>
      </c>
      <c r="M5" t="s">
        <v>34</v>
      </c>
      <c r="N5">
        <v>14</v>
      </c>
      <c r="O5" t="str">
        <f t="shared" si="0"/>
        <v>Won By 14 Runs</v>
      </c>
      <c r="P5" t="s">
        <v>24</v>
      </c>
      <c r="Q5" t="s">
        <v>150</v>
      </c>
    </row>
    <row r="6" spans="1:17" x14ac:dyDescent="0.25">
      <c r="A6">
        <v>1175360</v>
      </c>
      <c r="B6" t="s">
        <v>127</v>
      </c>
      <c r="C6" s="1">
        <v>43550</v>
      </c>
      <c r="D6">
        <v>2019</v>
      </c>
      <c r="E6">
        <v>5</v>
      </c>
      <c r="F6" t="s">
        <v>43</v>
      </c>
      <c r="G6" t="s">
        <v>46</v>
      </c>
      <c r="H6" t="s">
        <v>171</v>
      </c>
      <c r="I6" t="s">
        <v>43</v>
      </c>
      <c r="J6" t="s">
        <v>21</v>
      </c>
      <c r="K6" t="s">
        <v>22</v>
      </c>
      <c r="L6" t="s">
        <v>46</v>
      </c>
      <c r="M6" t="s">
        <v>23</v>
      </c>
      <c r="N6">
        <v>6</v>
      </c>
      <c r="O6" t="str">
        <f t="shared" si="0"/>
        <v>Won By 6 Wickets</v>
      </c>
      <c r="P6" t="s">
        <v>24</v>
      </c>
      <c r="Q6" t="s">
        <v>154</v>
      </c>
    </row>
    <row r="7" spans="1:17" x14ac:dyDescent="0.25">
      <c r="A7">
        <v>1175361</v>
      </c>
      <c r="B7" t="s">
        <v>30</v>
      </c>
      <c r="C7" s="1">
        <v>43551</v>
      </c>
      <c r="D7">
        <v>2019</v>
      </c>
      <c r="E7">
        <v>6</v>
      </c>
      <c r="F7" t="s">
        <v>51</v>
      </c>
      <c r="G7" t="s">
        <v>147</v>
      </c>
      <c r="H7" t="s">
        <v>174</v>
      </c>
      <c r="I7" t="s">
        <v>147</v>
      </c>
      <c r="J7" t="s">
        <v>28</v>
      </c>
      <c r="K7" t="s">
        <v>22</v>
      </c>
      <c r="L7" t="s">
        <v>51</v>
      </c>
      <c r="M7" t="s">
        <v>34</v>
      </c>
      <c r="N7">
        <v>28</v>
      </c>
      <c r="O7" t="str">
        <f t="shared" si="0"/>
        <v>Won By 28 Runs</v>
      </c>
      <c r="P7" t="s">
        <v>24</v>
      </c>
      <c r="Q7" t="s">
        <v>60</v>
      </c>
    </row>
    <row r="8" spans="1:17" x14ac:dyDescent="0.25">
      <c r="A8">
        <v>1175362</v>
      </c>
      <c r="B8" t="s">
        <v>168</v>
      </c>
      <c r="C8" s="1">
        <v>43552</v>
      </c>
      <c r="D8">
        <v>2019</v>
      </c>
      <c r="E8">
        <v>7</v>
      </c>
      <c r="F8" t="s">
        <v>44</v>
      </c>
      <c r="G8" t="s">
        <v>27</v>
      </c>
      <c r="H8" t="s">
        <v>169</v>
      </c>
      <c r="I8" t="s">
        <v>27</v>
      </c>
      <c r="J8" t="s">
        <v>28</v>
      </c>
      <c r="K8" t="s">
        <v>22</v>
      </c>
      <c r="L8" t="s">
        <v>44</v>
      </c>
      <c r="M8" t="s">
        <v>34</v>
      </c>
      <c r="N8">
        <v>6</v>
      </c>
      <c r="O8" t="str">
        <f t="shared" si="0"/>
        <v>Won By 6 Runs</v>
      </c>
      <c r="P8" t="s">
        <v>24</v>
      </c>
      <c r="Q8" t="s">
        <v>45</v>
      </c>
    </row>
    <row r="9" spans="1:17" x14ac:dyDescent="0.25">
      <c r="A9">
        <v>1175363</v>
      </c>
      <c r="B9" t="s">
        <v>158</v>
      </c>
      <c r="C9" s="1">
        <v>43553</v>
      </c>
      <c r="D9">
        <v>2019</v>
      </c>
      <c r="E9">
        <v>8</v>
      </c>
      <c r="F9" t="s">
        <v>18</v>
      </c>
      <c r="G9" t="s">
        <v>39</v>
      </c>
      <c r="H9" t="s">
        <v>159</v>
      </c>
      <c r="I9" t="s">
        <v>18</v>
      </c>
      <c r="J9" t="s">
        <v>21</v>
      </c>
      <c r="K9" t="s">
        <v>22</v>
      </c>
      <c r="L9" t="s">
        <v>39</v>
      </c>
      <c r="M9" t="s">
        <v>23</v>
      </c>
      <c r="N9">
        <v>5</v>
      </c>
      <c r="O9" t="str">
        <f t="shared" si="0"/>
        <v>Won By 5 Wickets</v>
      </c>
      <c r="P9" t="s">
        <v>24</v>
      </c>
      <c r="Q9" t="s">
        <v>85</v>
      </c>
    </row>
    <row r="10" spans="1:17" x14ac:dyDescent="0.25">
      <c r="A10">
        <v>1175364</v>
      </c>
      <c r="B10" t="s">
        <v>165</v>
      </c>
      <c r="C10" s="1">
        <v>43554</v>
      </c>
      <c r="D10">
        <v>2019</v>
      </c>
      <c r="E10">
        <v>9</v>
      </c>
      <c r="F10" t="s">
        <v>44</v>
      </c>
      <c r="G10" t="s">
        <v>147</v>
      </c>
      <c r="H10" t="s">
        <v>166</v>
      </c>
      <c r="I10" t="s">
        <v>147</v>
      </c>
      <c r="J10" t="s">
        <v>28</v>
      </c>
      <c r="K10" t="s">
        <v>22</v>
      </c>
      <c r="L10" t="s">
        <v>147</v>
      </c>
      <c r="M10" t="s">
        <v>23</v>
      </c>
      <c r="N10">
        <v>8</v>
      </c>
      <c r="O10" t="str">
        <f t="shared" si="0"/>
        <v>Won By 8 Wickets</v>
      </c>
      <c r="P10" t="s">
        <v>24</v>
      </c>
      <c r="Q10" t="s">
        <v>90</v>
      </c>
    </row>
    <row r="11" spans="1:17" x14ac:dyDescent="0.25">
      <c r="A11">
        <v>1175365</v>
      </c>
      <c r="B11" t="s">
        <v>127</v>
      </c>
      <c r="C11" s="1">
        <v>43554</v>
      </c>
      <c r="D11">
        <v>2019</v>
      </c>
      <c r="E11">
        <v>10</v>
      </c>
      <c r="F11" t="s">
        <v>51</v>
      </c>
      <c r="G11" t="s">
        <v>43</v>
      </c>
      <c r="H11" t="s">
        <v>171</v>
      </c>
      <c r="I11" t="s">
        <v>43</v>
      </c>
      <c r="J11" t="s">
        <v>28</v>
      </c>
      <c r="K11" t="s">
        <v>134</v>
      </c>
      <c r="L11" t="s">
        <v>43</v>
      </c>
      <c r="M11" t="s">
        <v>10</v>
      </c>
      <c r="N11" t="s">
        <v>24</v>
      </c>
      <c r="O11" t="str">
        <f t="shared" si="0"/>
        <v>Won By NA SuperOver</v>
      </c>
      <c r="P11" t="s">
        <v>24</v>
      </c>
      <c r="Q11" t="s">
        <v>129</v>
      </c>
    </row>
    <row r="12" spans="1:17" x14ac:dyDescent="0.25">
      <c r="A12">
        <v>1175366</v>
      </c>
      <c r="B12" t="s">
        <v>158</v>
      </c>
      <c r="C12" s="1">
        <v>43555</v>
      </c>
      <c r="D12">
        <v>2019</v>
      </c>
      <c r="E12">
        <v>11</v>
      </c>
      <c r="F12" t="s">
        <v>39</v>
      </c>
      <c r="G12" t="s">
        <v>27</v>
      </c>
      <c r="H12" t="s">
        <v>159</v>
      </c>
      <c r="I12" t="s">
        <v>27</v>
      </c>
      <c r="J12" t="s">
        <v>28</v>
      </c>
      <c r="K12" t="s">
        <v>22</v>
      </c>
      <c r="L12" t="s">
        <v>39</v>
      </c>
      <c r="M12" t="s">
        <v>34</v>
      </c>
      <c r="N12">
        <v>118</v>
      </c>
      <c r="O12" t="str">
        <f t="shared" si="0"/>
        <v>Won By 118 Runs</v>
      </c>
      <c r="P12" t="s">
        <v>24</v>
      </c>
      <c r="Q12" t="s">
        <v>61</v>
      </c>
    </row>
    <row r="13" spans="1:17" x14ac:dyDescent="0.25">
      <c r="A13">
        <v>1175367</v>
      </c>
      <c r="B13" t="s">
        <v>132</v>
      </c>
      <c r="C13" s="1">
        <v>43555</v>
      </c>
      <c r="D13">
        <v>2019</v>
      </c>
      <c r="E13">
        <v>12</v>
      </c>
      <c r="F13" t="s">
        <v>46</v>
      </c>
      <c r="G13" t="s">
        <v>18</v>
      </c>
      <c r="H13" t="s">
        <v>164</v>
      </c>
      <c r="I13" t="s">
        <v>18</v>
      </c>
      <c r="J13" t="s">
        <v>28</v>
      </c>
      <c r="K13" t="s">
        <v>22</v>
      </c>
      <c r="L13" t="s">
        <v>46</v>
      </c>
      <c r="M13" t="s">
        <v>34</v>
      </c>
      <c r="N13">
        <v>8</v>
      </c>
      <c r="O13" t="str">
        <f t="shared" si="0"/>
        <v>Won By 8 Runs</v>
      </c>
      <c r="P13" t="s">
        <v>24</v>
      </c>
      <c r="Q13" t="s">
        <v>172</v>
      </c>
    </row>
    <row r="14" spans="1:17" x14ac:dyDescent="0.25">
      <c r="A14">
        <v>1175368</v>
      </c>
      <c r="B14" t="s">
        <v>165</v>
      </c>
      <c r="C14" s="1">
        <v>43556</v>
      </c>
      <c r="D14">
        <v>2019</v>
      </c>
      <c r="E14">
        <v>13</v>
      </c>
      <c r="F14" t="s">
        <v>147</v>
      </c>
      <c r="G14" t="s">
        <v>43</v>
      </c>
      <c r="H14" t="s">
        <v>166</v>
      </c>
      <c r="I14" t="s">
        <v>43</v>
      </c>
      <c r="J14" t="s">
        <v>28</v>
      </c>
      <c r="K14" t="s">
        <v>22</v>
      </c>
      <c r="L14" t="s">
        <v>147</v>
      </c>
      <c r="M14" t="s">
        <v>34</v>
      </c>
      <c r="N14">
        <v>14</v>
      </c>
      <c r="O14" t="str">
        <f t="shared" si="0"/>
        <v>Won By 14 Runs</v>
      </c>
      <c r="P14" t="s">
        <v>24</v>
      </c>
      <c r="Q14" t="s">
        <v>188</v>
      </c>
    </row>
    <row r="15" spans="1:17" x14ac:dyDescent="0.25">
      <c r="A15">
        <v>1175369</v>
      </c>
      <c r="B15" t="s">
        <v>175</v>
      </c>
      <c r="C15" s="1">
        <v>43557</v>
      </c>
      <c r="D15">
        <v>2019</v>
      </c>
      <c r="E15">
        <v>14</v>
      </c>
      <c r="F15" t="s">
        <v>27</v>
      </c>
      <c r="G15" t="s">
        <v>18</v>
      </c>
      <c r="H15" t="s">
        <v>176</v>
      </c>
      <c r="I15" t="s">
        <v>18</v>
      </c>
      <c r="J15" t="s">
        <v>28</v>
      </c>
      <c r="K15" t="s">
        <v>22</v>
      </c>
      <c r="L15" t="s">
        <v>18</v>
      </c>
      <c r="M15" t="s">
        <v>23</v>
      </c>
      <c r="N15">
        <v>7</v>
      </c>
      <c r="O15" t="str">
        <f t="shared" si="0"/>
        <v>Won By 7 Wickets</v>
      </c>
      <c r="P15" t="s">
        <v>24</v>
      </c>
      <c r="Q15" t="s">
        <v>187</v>
      </c>
    </row>
    <row r="16" spans="1:17" x14ac:dyDescent="0.25">
      <c r="A16">
        <v>1175370</v>
      </c>
      <c r="B16" t="s">
        <v>38</v>
      </c>
      <c r="C16" s="1">
        <v>43558</v>
      </c>
      <c r="D16">
        <v>2019</v>
      </c>
      <c r="E16">
        <v>15</v>
      </c>
      <c r="F16" t="s">
        <v>44</v>
      </c>
      <c r="G16" t="s">
        <v>46</v>
      </c>
      <c r="H16" t="s">
        <v>167</v>
      </c>
      <c r="I16" t="s">
        <v>46</v>
      </c>
      <c r="J16" t="s">
        <v>28</v>
      </c>
      <c r="K16" t="s">
        <v>22</v>
      </c>
      <c r="L16" t="s">
        <v>44</v>
      </c>
      <c r="M16" t="s">
        <v>34</v>
      </c>
      <c r="N16">
        <v>37</v>
      </c>
      <c r="O16" t="str">
        <f t="shared" si="0"/>
        <v>Won By 37 Runs</v>
      </c>
      <c r="P16" t="s">
        <v>24</v>
      </c>
      <c r="Q16" t="s">
        <v>25</v>
      </c>
    </row>
    <row r="17" spans="1:17" x14ac:dyDescent="0.25">
      <c r="A17">
        <v>1175371</v>
      </c>
      <c r="B17" t="s">
        <v>127</v>
      </c>
      <c r="C17" s="1">
        <v>43559</v>
      </c>
      <c r="D17">
        <v>2019</v>
      </c>
      <c r="E17">
        <v>16</v>
      </c>
      <c r="F17" t="s">
        <v>43</v>
      </c>
      <c r="G17" t="s">
        <v>39</v>
      </c>
      <c r="H17" t="s">
        <v>171</v>
      </c>
      <c r="I17" t="s">
        <v>39</v>
      </c>
      <c r="J17" t="s">
        <v>28</v>
      </c>
      <c r="K17" t="s">
        <v>22</v>
      </c>
      <c r="L17" t="s">
        <v>39</v>
      </c>
      <c r="M17" t="s">
        <v>23</v>
      </c>
      <c r="N17">
        <v>5</v>
      </c>
      <c r="O17" t="str">
        <f t="shared" si="0"/>
        <v>Won By 5 Wickets</v>
      </c>
      <c r="P17" t="s">
        <v>24</v>
      </c>
      <c r="Q17" t="s">
        <v>61</v>
      </c>
    </row>
    <row r="18" spans="1:17" x14ac:dyDescent="0.25">
      <c r="A18">
        <v>1175372</v>
      </c>
      <c r="B18" t="s">
        <v>168</v>
      </c>
      <c r="C18" s="1">
        <v>43560</v>
      </c>
      <c r="D18">
        <v>2019</v>
      </c>
      <c r="E18">
        <v>17</v>
      </c>
      <c r="F18" t="s">
        <v>27</v>
      </c>
      <c r="G18" t="s">
        <v>51</v>
      </c>
      <c r="H18" t="s">
        <v>169</v>
      </c>
      <c r="I18" t="s">
        <v>51</v>
      </c>
      <c r="J18" t="s">
        <v>28</v>
      </c>
      <c r="K18" t="s">
        <v>22</v>
      </c>
      <c r="L18" t="s">
        <v>51</v>
      </c>
      <c r="M18" t="s">
        <v>23</v>
      </c>
      <c r="N18">
        <v>5</v>
      </c>
      <c r="O18" t="str">
        <f t="shared" si="0"/>
        <v>Won By 5 Wickets</v>
      </c>
      <c r="P18" t="s">
        <v>24</v>
      </c>
      <c r="Q18" t="s">
        <v>60</v>
      </c>
    </row>
    <row r="19" spans="1:17" x14ac:dyDescent="0.25">
      <c r="A19">
        <v>1178393</v>
      </c>
      <c r="B19" t="s">
        <v>132</v>
      </c>
      <c r="C19" s="1">
        <v>43561</v>
      </c>
      <c r="D19">
        <v>2019</v>
      </c>
      <c r="E19">
        <v>18</v>
      </c>
      <c r="F19" t="s">
        <v>46</v>
      </c>
      <c r="G19" t="s">
        <v>147</v>
      </c>
      <c r="H19" t="s">
        <v>164</v>
      </c>
      <c r="I19" t="s">
        <v>46</v>
      </c>
      <c r="J19" t="s">
        <v>21</v>
      </c>
      <c r="K19" t="s">
        <v>22</v>
      </c>
      <c r="L19" t="s">
        <v>46</v>
      </c>
      <c r="M19" t="s">
        <v>34</v>
      </c>
      <c r="N19">
        <v>22</v>
      </c>
      <c r="O19" t="str">
        <f t="shared" si="0"/>
        <v>Won By 22 Runs</v>
      </c>
      <c r="P19" t="s">
        <v>24</v>
      </c>
      <c r="Q19" t="s">
        <v>186</v>
      </c>
    </row>
    <row r="20" spans="1:17" x14ac:dyDescent="0.25">
      <c r="A20">
        <v>1178394</v>
      </c>
      <c r="B20" t="s">
        <v>158</v>
      </c>
      <c r="C20" s="1">
        <v>43561</v>
      </c>
      <c r="D20">
        <v>2019</v>
      </c>
      <c r="E20">
        <v>19</v>
      </c>
      <c r="F20" t="s">
        <v>44</v>
      </c>
      <c r="G20" t="s">
        <v>39</v>
      </c>
      <c r="H20" t="s">
        <v>159</v>
      </c>
      <c r="I20" t="s">
        <v>39</v>
      </c>
      <c r="J20" t="s">
        <v>28</v>
      </c>
      <c r="K20" t="s">
        <v>22</v>
      </c>
      <c r="L20" t="s">
        <v>44</v>
      </c>
      <c r="M20" t="s">
        <v>34</v>
      </c>
      <c r="N20">
        <v>40</v>
      </c>
      <c r="O20" t="str">
        <f t="shared" si="0"/>
        <v>Won By 40 Runs</v>
      </c>
      <c r="P20" t="s">
        <v>24</v>
      </c>
      <c r="Q20" t="s">
        <v>185</v>
      </c>
    </row>
    <row r="21" spans="1:17" x14ac:dyDescent="0.25">
      <c r="A21">
        <v>1178395</v>
      </c>
      <c r="B21" t="s">
        <v>168</v>
      </c>
      <c r="C21" s="1">
        <v>43562</v>
      </c>
      <c r="D21">
        <v>2019</v>
      </c>
      <c r="E21">
        <v>20</v>
      </c>
      <c r="F21" t="s">
        <v>27</v>
      </c>
      <c r="G21" t="s">
        <v>43</v>
      </c>
      <c r="H21" t="s">
        <v>169</v>
      </c>
      <c r="I21" t="s">
        <v>43</v>
      </c>
      <c r="J21" t="s">
        <v>28</v>
      </c>
      <c r="K21" t="s">
        <v>22</v>
      </c>
      <c r="L21" t="s">
        <v>43</v>
      </c>
      <c r="M21" t="s">
        <v>23</v>
      </c>
      <c r="N21">
        <v>4</v>
      </c>
      <c r="O21" t="str">
        <f t="shared" si="0"/>
        <v>Won By 4 Wickets</v>
      </c>
      <c r="P21" t="s">
        <v>24</v>
      </c>
      <c r="Q21" t="s">
        <v>72</v>
      </c>
    </row>
    <row r="22" spans="1:17" x14ac:dyDescent="0.25">
      <c r="A22">
        <v>1178396</v>
      </c>
      <c r="B22" t="s">
        <v>175</v>
      </c>
      <c r="C22" s="1">
        <v>43562</v>
      </c>
      <c r="D22">
        <v>2019</v>
      </c>
      <c r="E22">
        <v>21</v>
      </c>
      <c r="F22" t="s">
        <v>18</v>
      </c>
      <c r="G22" t="s">
        <v>51</v>
      </c>
      <c r="H22" t="s">
        <v>176</v>
      </c>
      <c r="I22" t="s">
        <v>51</v>
      </c>
      <c r="J22" t="s">
        <v>28</v>
      </c>
      <c r="K22" t="s">
        <v>22</v>
      </c>
      <c r="L22" t="s">
        <v>51</v>
      </c>
      <c r="M22" t="s">
        <v>23</v>
      </c>
      <c r="N22">
        <v>8</v>
      </c>
      <c r="O22" t="str">
        <f t="shared" si="0"/>
        <v>Won By 8 Wickets</v>
      </c>
      <c r="P22" t="s">
        <v>24</v>
      </c>
      <c r="Q22" t="s">
        <v>184</v>
      </c>
    </row>
    <row r="23" spans="1:17" x14ac:dyDescent="0.25">
      <c r="A23">
        <v>1178397</v>
      </c>
      <c r="B23" t="s">
        <v>165</v>
      </c>
      <c r="C23" s="1">
        <v>43563</v>
      </c>
      <c r="D23">
        <v>2019</v>
      </c>
      <c r="E23">
        <v>22</v>
      </c>
      <c r="F23" t="s">
        <v>39</v>
      </c>
      <c r="G23" t="s">
        <v>147</v>
      </c>
      <c r="H23" t="s">
        <v>166</v>
      </c>
      <c r="I23" t="s">
        <v>147</v>
      </c>
      <c r="J23" t="s">
        <v>28</v>
      </c>
      <c r="K23" t="s">
        <v>22</v>
      </c>
      <c r="L23" t="s">
        <v>147</v>
      </c>
      <c r="M23" t="s">
        <v>23</v>
      </c>
      <c r="N23">
        <v>6</v>
      </c>
      <c r="O23" t="str">
        <f t="shared" si="0"/>
        <v>Won By 6 Wickets</v>
      </c>
      <c r="P23" t="s">
        <v>24</v>
      </c>
      <c r="Q23" t="s">
        <v>83</v>
      </c>
    </row>
    <row r="24" spans="1:17" x14ac:dyDescent="0.25">
      <c r="A24">
        <v>1178398</v>
      </c>
      <c r="B24" t="s">
        <v>132</v>
      </c>
      <c r="C24" s="1">
        <v>43564</v>
      </c>
      <c r="D24">
        <v>2019</v>
      </c>
      <c r="E24">
        <v>23</v>
      </c>
      <c r="F24" t="s">
        <v>51</v>
      </c>
      <c r="G24" t="s">
        <v>46</v>
      </c>
      <c r="H24" t="s">
        <v>164</v>
      </c>
      <c r="I24" t="s">
        <v>46</v>
      </c>
      <c r="J24" t="s">
        <v>28</v>
      </c>
      <c r="K24" t="s">
        <v>22</v>
      </c>
      <c r="L24" t="s">
        <v>46</v>
      </c>
      <c r="M24" t="s">
        <v>23</v>
      </c>
      <c r="N24">
        <v>7</v>
      </c>
      <c r="O24" t="str">
        <f t="shared" si="0"/>
        <v>Won By 7 Wickets</v>
      </c>
      <c r="P24" t="s">
        <v>24</v>
      </c>
      <c r="Q24" t="s">
        <v>139</v>
      </c>
    </row>
    <row r="25" spans="1:17" x14ac:dyDescent="0.25">
      <c r="A25">
        <v>1178399</v>
      </c>
      <c r="B25" t="s">
        <v>38</v>
      </c>
      <c r="C25" s="1">
        <v>43565</v>
      </c>
      <c r="D25">
        <v>2019</v>
      </c>
      <c r="E25">
        <v>24</v>
      </c>
      <c r="F25" t="s">
        <v>147</v>
      </c>
      <c r="G25" t="s">
        <v>44</v>
      </c>
      <c r="H25" t="s">
        <v>167</v>
      </c>
      <c r="I25" t="s">
        <v>44</v>
      </c>
      <c r="J25" t="s">
        <v>28</v>
      </c>
      <c r="K25" t="s">
        <v>22</v>
      </c>
      <c r="L25" t="s">
        <v>44</v>
      </c>
      <c r="M25" t="s">
        <v>23</v>
      </c>
      <c r="N25">
        <v>3</v>
      </c>
      <c r="O25" t="str">
        <f t="shared" si="0"/>
        <v>Won By 3 Wickets</v>
      </c>
      <c r="P25" t="s">
        <v>24</v>
      </c>
      <c r="Q25" t="s">
        <v>118</v>
      </c>
    </row>
    <row r="26" spans="1:17" x14ac:dyDescent="0.25">
      <c r="A26">
        <v>1178400</v>
      </c>
      <c r="B26" t="s">
        <v>175</v>
      </c>
      <c r="C26" s="1">
        <v>43566</v>
      </c>
      <c r="D26">
        <v>2019</v>
      </c>
      <c r="E26">
        <v>25</v>
      </c>
      <c r="F26" t="s">
        <v>18</v>
      </c>
      <c r="G26" t="s">
        <v>46</v>
      </c>
      <c r="H26" t="s">
        <v>176</v>
      </c>
      <c r="I26" t="s">
        <v>46</v>
      </c>
      <c r="J26" t="s">
        <v>28</v>
      </c>
      <c r="K26" t="s">
        <v>22</v>
      </c>
      <c r="L26" t="s">
        <v>46</v>
      </c>
      <c r="M26" t="s">
        <v>23</v>
      </c>
      <c r="N26">
        <v>4</v>
      </c>
      <c r="O26" t="str">
        <f t="shared" si="0"/>
        <v>Won By 4 Wickets</v>
      </c>
      <c r="P26" t="s">
        <v>24</v>
      </c>
      <c r="Q26" t="s">
        <v>172</v>
      </c>
    </row>
    <row r="27" spans="1:17" x14ac:dyDescent="0.25">
      <c r="A27">
        <v>1178401</v>
      </c>
      <c r="B27" t="s">
        <v>30</v>
      </c>
      <c r="C27" s="1">
        <v>43567</v>
      </c>
      <c r="D27">
        <v>2019</v>
      </c>
      <c r="E27">
        <v>26</v>
      </c>
      <c r="F27" t="s">
        <v>51</v>
      </c>
      <c r="G27" t="s">
        <v>43</v>
      </c>
      <c r="H27" t="s">
        <v>174</v>
      </c>
      <c r="I27" t="s">
        <v>43</v>
      </c>
      <c r="J27" t="s">
        <v>28</v>
      </c>
      <c r="K27" t="s">
        <v>22</v>
      </c>
      <c r="L27" t="s">
        <v>43</v>
      </c>
      <c r="M27" t="s">
        <v>23</v>
      </c>
      <c r="N27">
        <v>7</v>
      </c>
      <c r="O27" t="str">
        <f t="shared" si="0"/>
        <v>Won By 7 Wickets</v>
      </c>
      <c r="P27" t="s">
        <v>24</v>
      </c>
      <c r="Q27" t="s">
        <v>82</v>
      </c>
    </row>
    <row r="28" spans="1:17" x14ac:dyDescent="0.25">
      <c r="A28">
        <v>1178402</v>
      </c>
      <c r="B28" t="s">
        <v>38</v>
      </c>
      <c r="C28" s="1">
        <v>43568</v>
      </c>
      <c r="D28">
        <v>2019</v>
      </c>
      <c r="E28">
        <v>27</v>
      </c>
      <c r="F28" t="s">
        <v>44</v>
      </c>
      <c r="G28" t="s">
        <v>18</v>
      </c>
      <c r="H28" t="s">
        <v>167</v>
      </c>
      <c r="I28" t="s">
        <v>18</v>
      </c>
      <c r="J28" t="s">
        <v>28</v>
      </c>
      <c r="K28" t="s">
        <v>22</v>
      </c>
      <c r="L28" t="s">
        <v>18</v>
      </c>
      <c r="M28" t="s">
        <v>23</v>
      </c>
      <c r="N28">
        <v>4</v>
      </c>
      <c r="O28" t="str">
        <f t="shared" si="0"/>
        <v>Won By 4 Wickets</v>
      </c>
      <c r="P28" t="s">
        <v>24</v>
      </c>
      <c r="Q28" t="s">
        <v>29</v>
      </c>
    </row>
    <row r="29" spans="1:17" x14ac:dyDescent="0.25">
      <c r="A29">
        <v>1178403</v>
      </c>
      <c r="B29" t="s">
        <v>165</v>
      </c>
      <c r="C29" s="1">
        <v>43568</v>
      </c>
      <c r="D29">
        <v>2019</v>
      </c>
      <c r="E29">
        <v>28</v>
      </c>
      <c r="F29" t="s">
        <v>147</v>
      </c>
      <c r="G29" t="s">
        <v>27</v>
      </c>
      <c r="H29" t="s">
        <v>166</v>
      </c>
      <c r="I29" t="s">
        <v>27</v>
      </c>
      <c r="J29" t="s">
        <v>28</v>
      </c>
      <c r="K29" t="s">
        <v>22</v>
      </c>
      <c r="L29" t="s">
        <v>27</v>
      </c>
      <c r="M29" t="s">
        <v>23</v>
      </c>
      <c r="N29">
        <v>8</v>
      </c>
      <c r="O29" t="str">
        <f t="shared" si="0"/>
        <v>Won By 8 Wickets</v>
      </c>
      <c r="P29" t="s">
        <v>24</v>
      </c>
      <c r="Q29" t="s">
        <v>130</v>
      </c>
    </row>
    <row r="30" spans="1:17" x14ac:dyDescent="0.25">
      <c r="A30">
        <v>1178404</v>
      </c>
      <c r="B30" t="s">
        <v>30</v>
      </c>
      <c r="C30" s="1">
        <v>43569</v>
      </c>
      <c r="D30">
        <v>2019</v>
      </c>
      <c r="E30">
        <v>29</v>
      </c>
      <c r="F30" t="s">
        <v>51</v>
      </c>
      <c r="G30" t="s">
        <v>46</v>
      </c>
      <c r="H30" t="s">
        <v>174</v>
      </c>
      <c r="I30" t="s">
        <v>46</v>
      </c>
      <c r="J30" t="s">
        <v>28</v>
      </c>
      <c r="K30" t="s">
        <v>22</v>
      </c>
      <c r="L30" t="s">
        <v>46</v>
      </c>
      <c r="M30" t="s">
        <v>23</v>
      </c>
      <c r="N30">
        <v>5</v>
      </c>
      <c r="O30" t="str">
        <f t="shared" si="0"/>
        <v>Won By 5 Wickets</v>
      </c>
      <c r="P30" t="s">
        <v>24</v>
      </c>
      <c r="Q30" t="s">
        <v>182</v>
      </c>
    </row>
    <row r="31" spans="1:17" x14ac:dyDescent="0.25">
      <c r="A31">
        <v>1178405</v>
      </c>
      <c r="B31" t="s">
        <v>158</v>
      </c>
      <c r="C31" s="1">
        <v>43569</v>
      </c>
      <c r="D31">
        <v>2019</v>
      </c>
      <c r="E31">
        <v>30</v>
      </c>
      <c r="F31" t="s">
        <v>43</v>
      </c>
      <c r="G31" t="s">
        <v>39</v>
      </c>
      <c r="H31" t="s">
        <v>159</v>
      </c>
      <c r="I31" t="s">
        <v>39</v>
      </c>
      <c r="J31" t="s">
        <v>28</v>
      </c>
      <c r="K31" t="s">
        <v>22</v>
      </c>
      <c r="L31" t="s">
        <v>43</v>
      </c>
      <c r="M31" t="s">
        <v>34</v>
      </c>
      <c r="N31">
        <v>39</v>
      </c>
      <c r="O31" t="str">
        <f t="shared" si="0"/>
        <v>Won By 39 Runs</v>
      </c>
      <c r="P31" t="s">
        <v>24</v>
      </c>
      <c r="Q31" t="s">
        <v>183</v>
      </c>
    </row>
    <row r="32" spans="1:17" x14ac:dyDescent="0.25">
      <c r="A32">
        <v>1178406</v>
      </c>
      <c r="B32" t="s">
        <v>38</v>
      </c>
      <c r="C32" s="1">
        <v>43570</v>
      </c>
      <c r="D32">
        <v>2019</v>
      </c>
      <c r="E32">
        <v>31</v>
      </c>
      <c r="F32" t="s">
        <v>27</v>
      </c>
      <c r="G32" t="s">
        <v>44</v>
      </c>
      <c r="H32" t="s">
        <v>167</v>
      </c>
      <c r="I32" t="s">
        <v>44</v>
      </c>
      <c r="J32" t="s">
        <v>28</v>
      </c>
      <c r="K32" t="s">
        <v>22</v>
      </c>
      <c r="L32" t="s">
        <v>44</v>
      </c>
      <c r="M32" t="s">
        <v>23</v>
      </c>
      <c r="N32">
        <v>5</v>
      </c>
      <c r="O32" t="str">
        <f t="shared" si="0"/>
        <v>Won By 5 Wickets</v>
      </c>
      <c r="P32" t="s">
        <v>24</v>
      </c>
      <c r="Q32" t="s">
        <v>181</v>
      </c>
    </row>
    <row r="33" spans="1:17" x14ac:dyDescent="0.25">
      <c r="A33">
        <v>1178407</v>
      </c>
      <c r="B33" t="s">
        <v>165</v>
      </c>
      <c r="C33" s="1">
        <v>43571</v>
      </c>
      <c r="D33">
        <v>2019</v>
      </c>
      <c r="E33">
        <v>32</v>
      </c>
      <c r="F33" t="s">
        <v>147</v>
      </c>
      <c r="G33" t="s">
        <v>18</v>
      </c>
      <c r="H33" t="s">
        <v>166</v>
      </c>
      <c r="I33" t="s">
        <v>18</v>
      </c>
      <c r="J33" t="s">
        <v>28</v>
      </c>
      <c r="K33" t="s">
        <v>22</v>
      </c>
      <c r="L33" t="s">
        <v>147</v>
      </c>
      <c r="M33" t="s">
        <v>34</v>
      </c>
      <c r="N33">
        <v>12</v>
      </c>
      <c r="O33" t="str">
        <f t="shared" si="0"/>
        <v>Won By 12 Runs</v>
      </c>
      <c r="P33" t="s">
        <v>24</v>
      </c>
      <c r="Q33" t="s">
        <v>48</v>
      </c>
    </row>
    <row r="34" spans="1:17" x14ac:dyDescent="0.25">
      <c r="A34">
        <v>1178408</v>
      </c>
      <c r="B34" t="s">
        <v>158</v>
      </c>
      <c r="C34" s="1">
        <v>43572</v>
      </c>
      <c r="D34">
        <v>2019</v>
      </c>
      <c r="E34">
        <v>33</v>
      </c>
      <c r="F34" t="s">
        <v>46</v>
      </c>
      <c r="G34" t="s">
        <v>39</v>
      </c>
      <c r="H34" t="s">
        <v>159</v>
      </c>
      <c r="I34" t="s">
        <v>46</v>
      </c>
      <c r="J34" t="s">
        <v>21</v>
      </c>
      <c r="K34" t="s">
        <v>22</v>
      </c>
      <c r="L34" t="s">
        <v>39</v>
      </c>
      <c r="M34" t="s">
        <v>23</v>
      </c>
      <c r="N34">
        <v>6</v>
      </c>
      <c r="O34" t="str">
        <f t="shared" ref="O34:O61" si="1">CONCATENATE("Won By"," ",N34," ",M34)</f>
        <v>Won By 6 Wickets</v>
      </c>
      <c r="P34" t="s">
        <v>24</v>
      </c>
      <c r="Q34" t="s">
        <v>70</v>
      </c>
    </row>
    <row r="35" spans="1:17" x14ac:dyDescent="0.25">
      <c r="A35">
        <v>1178409</v>
      </c>
      <c r="B35" t="s">
        <v>127</v>
      </c>
      <c r="C35" s="1">
        <v>43573</v>
      </c>
      <c r="D35">
        <v>2019</v>
      </c>
      <c r="E35">
        <v>34</v>
      </c>
      <c r="F35" t="s">
        <v>44</v>
      </c>
      <c r="G35" t="s">
        <v>43</v>
      </c>
      <c r="H35" t="s">
        <v>171</v>
      </c>
      <c r="I35" t="s">
        <v>44</v>
      </c>
      <c r="J35" t="s">
        <v>21</v>
      </c>
      <c r="K35" t="s">
        <v>22</v>
      </c>
      <c r="L35" t="s">
        <v>44</v>
      </c>
      <c r="M35" t="s">
        <v>34</v>
      </c>
      <c r="N35">
        <v>40</v>
      </c>
      <c r="O35" t="str">
        <f t="shared" si="1"/>
        <v>Won By 40 Runs</v>
      </c>
      <c r="P35" t="s">
        <v>24</v>
      </c>
      <c r="Q35" t="s">
        <v>25</v>
      </c>
    </row>
    <row r="36" spans="1:17" x14ac:dyDescent="0.25">
      <c r="A36">
        <v>1178410</v>
      </c>
      <c r="B36" t="s">
        <v>30</v>
      </c>
      <c r="C36" s="1">
        <v>43574</v>
      </c>
      <c r="D36">
        <v>2019</v>
      </c>
      <c r="E36">
        <v>35</v>
      </c>
      <c r="F36" t="s">
        <v>27</v>
      </c>
      <c r="G36" t="s">
        <v>51</v>
      </c>
      <c r="H36" t="s">
        <v>174</v>
      </c>
      <c r="I36" t="s">
        <v>51</v>
      </c>
      <c r="J36" t="s">
        <v>28</v>
      </c>
      <c r="K36" t="s">
        <v>22</v>
      </c>
      <c r="L36" t="s">
        <v>27</v>
      </c>
      <c r="M36" t="s">
        <v>34</v>
      </c>
      <c r="N36">
        <v>10</v>
      </c>
      <c r="O36" t="str">
        <f t="shared" si="1"/>
        <v>Won By 10 Runs</v>
      </c>
      <c r="P36" t="s">
        <v>24</v>
      </c>
      <c r="Q36" t="s">
        <v>49</v>
      </c>
    </row>
    <row r="37" spans="1:17" x14ac:dyDescent="0.25">
      <c r="A37">
        <v>1178411</v>
      </c>
      <c r="B37" t="s">
        <v>175</v>
      </c>
      <c r="C37" s="1">
        <v>43575</v>
      </c>
      <c r="D37">
        <v>2019</v>
      </c>
      <c r="E37">
        <v>36</v>
      </c>
      <c r="F37" t="s">
        <v>44</v>
      </c>
      <c r="G37" t="s">
        <v>18</v>
      </c>
      <c r="H37" t="s">
        <v>176</v>
      </c>
      <c r="I37" t="s">
        <v>18</v>
      </c>
      <c r="J37" t="s">
        <v>28</v>
      </c>
      <c r="K37" t="s">
        <v>22</v>
      </c>
      <c r="L37" t="s">
        <v>18</v>
      </c>
      <c r="M37" t="s">
        <v>23</v>
      </c>
      <c r="N37">
        <v>5</v>
      </c>
      <c r="O37" t="str">
        <f t="shared" si="1"/>
        <v>Won By 5 Wickets</v>
      </c>
      <c r="P37" t="s">
        <v>24</v>
      </c>
      <c r="Q37" t="s">
        <v>180</v>
      </c>
    </row>
    <row r="38" spans="1:17" x14ac:dyDescent="0.25">
      <c r="A38">
        <v>1178412</v>
      </c>
      <c r="B38" t="s">
        <v>127</v>
      </c>
      <c r="C38" s="1">
        <v>43575</v>
      </c>
      <c r="D38">
        <v>2019</v>
      </c>
      <c r="E38">
        <v>37</v>
      </c>
      <c r="F38" t="s">
        <v>147</v>
      </c>
      <c r="G38" t="s">
        <v>43</v>
      </c>
      <c r="H38" t="s">
        <v>171</v>
      </c>
      <c r="I38" t="s">
        <v>43</v>
      </c>
      <c r="J38" t="s">
        <v>28</v>
      </c>
      <c r="K38" t="s">
        <v>22</v>
      </c>
      <c r="L38" t="s">
        <v>43</v>
      </c>
      <c r="M38" t="s">
        <v>23</v>
      </c>
      <c r="N38">
        <v>5</v>
      </c>
      <c r="O38" t="str">
        <f t="shared" si="1"/>
        <v>Won By 5 Wickets</v>
      </c>
      <c r="P38" t="s">
        <v>24</v>
      </c>
      <c r="Q38" t="s">
        <v>121</v>
      </c>
    </row>
    <row r="39" spans="1:17" x14ac:dyDescent="0.25">
      <c r="A39">
        <v>1178413</v>
      </c>
      <c r="B39" t="s">
        <v>158</v>
      </c>
      <c r="C39" s="1">
        <v>43576</v>
      </c>
      <c r="D39">
        <v>2019</v>
      </c>
      <c r="E39">
        <v>38</v>
      </c>
      <c r="F39" t="s">
        <v>51</v>
      </c>
      <c r="G39" t="s">
        <v>39</v>
      </c>
      <c r="H39" t="s">
        <v>159</v>
      </c>
      <c r="I39" t="s">
        <v>39</v>
      </c>
      <c r="J39" t="s">
        <v>28</v>
      </c>
      <c r="K39" t="s">
        <v>22</v>
      </c>
      <c r="L39" t="s">
        <v>39</v>
      </c>
      <c r="M39" t="s">
        <v>23</v>
      </c>
      <c r="N39">
        <v>9</v>
      </c>
      <c r="O39" t="str">
        <f t="shared" si="1"/>
        <v>Won By 9 Wickets</v>
      </c>
      <c r="P39" t="s">
        <v>24</v>
      </c>
      <c r="Q39" t="s">
        <v>178</v>
      </c>
    </row>
    <row r="40" spans="1:17" x14ac:dyDescent="0.25">
      <c r="A40">
        <v>1178414</v>
      </c>
      <c r="B40" t="s">
        <v>168</v>
      </c>
      <c r="C40" s="1">
        <v>43576</v>
      </c>
      <c r="D40">
        <v>2019</v>
      </c>
      <c r="E40">
        <v>39</v>
      </c>
      <c r="F40" t="s">
        <v>27</v>
      </c>
      <c r="G40" t="s">
        <v>46</v>
      </c>
      <c r="H40" t="s">
        <v>169</v>
      </c>
      <c r="I40" t="s">
        <v>46</v>
      </c>
      <c r="J40" t="s">
        <v>28</v>
      </c>
      <c r="K40" t="s">
        <v>22</v>
      </c>
      <c r="L40" t="s">
        <v>27</v>
      </c>
      <c r="M40" t="s">
        <v>34</v>
      </c>
      <c r="N40">
        <v>1</v>
      </c>
      <c r="O40" t="str">
        <f t="shared" si="1"/>
        <v>Won By 1 Runs</v>
      </c>
      <c r="P40" t="s">
        <v>24</v>
      </c>
      <c r="Q40" t="s">
        <v>179</v>
      </c>
    </row>
    <row r="41" spans="1:17" x14ac:dyDescent="0.25">
      <c r="A41">
        <v>1178415</v>
      </c>
      <c r="B41" t="s">
        <v>175</v>
      </c>
      <c r="C41" s="1">
        <v>43577</v>
      </c>
      <c r="D41">
        <v>2019</v>
      </c>
      <c r="E41">
        <v>40</v>
      </c>
      <c r="F41" t="s">
        <v>18</v>
      </c>
      <c r="G41" t="s">
        <v>43</v>
      </c>
      <c r="H41" t="s">
        <v>176</v>
      </c>
      <c r="I41" t="s">
        <v>43</v>
      </c>
      <c r="J41" t="s">
        <v>28</v>
      </c>
      <c r="K41" t="s">
        <v>22</v>
      </c>
      <c r="L41" t="s">
        <v>43</v>
      </c>
      <c r="M41" t="s">
        <v>23</v>
      </c>
      <c r="N41">
        <v>6</v>
      </c>
      <c r="O41" t="str">
        <f t="shared" si="1"/>
        <v>Won By 6 Wickets</v>
      </c>
      <c r="P41" t="s">
        <v>24</v>
      </c>
      <c r="Q41" t="s">
        <v>163</v>
      </c>
    </row>
    <row r="42" spans="1:17" x14ac:dyDescent="0.25">
      <c r="A42">
        <v>1178416</v>
      </c>
      <c r="B42" t="s">
        <v>132</v>
      </c>
      <c r="C42" s="1">
        <v>43578</v>
      </c>
      <c r="D42">
        <v>2019</v>
      </c>
      <c r="E42">
        <v>41</v>
      </c>
      <c r="F42" t="s">
        <v>39</v>
      </c>
      <c r="G42" t="s">
        <v>46</v>
      </c>
      <c r="H42" t="s">
        <v>164</v>
      </c>
      <c r="I42" t="s">
        <v>46</v>
      </c>
      <c r="J42" t="s">
        <v>28</v>
      </c>
      <c r="K42" t="s">
        <v>22</v>
      </c>
      <c r="L42" t="s">
        <v>46</v>
      </c>
      <c r="M42" t="s">
        <v>23</v>
      </c>
      <c r="N42">
        <v>6</v>
      </c>
      <c r="O42" t="str">
        <f t="shared" si="1"/>
        <v>Won By 6 Wickets</v>
      </c>
      <c r="P42" t="s">
        <v>24</v>
      </c>
      <c r="Q42" t="s">
        <v>154</v>
      </c>
    </row>
    <row r="43" spans="1:17" x14ac:dyDescent="0.25">
      <c r="A43">
        <v>1178417</v>
      </c>
      <c r="B43" t="s">
        <v>168</v>
      </c>
      <c r="C43" s="1">
        <v>43579</v>
      </c>
      <c r="D43">
        <v>2019</v>
      </c>
      <c r="E43">
        <v>42</v>
      </c>
      <c r="F43" t="s">
        <v>27</v>
      </c>
      <c r="G43" t="s">
        <v>147</v>
      </c>
      <c r="H43" t="s">
        <v>169</v>
      </c>
      <c r="I43" t="s">
        <v>147</v>
      </c>
      <c r="J43" t="s">
        <v>28</v>
      </c>
      <c r="K43" t="s">
        <v>22</v>
      </c>
      <c r="L43" t="s">
        <v>27</v>
      </c>
      <c r="M43" t="s">
        <v>34</v>
      </c>
      <c r="N43">
        <v>17</v>
      </c>
      <c r="O43" t="str">
        <f t="shared" si="1"/>
        <v>Won By 17 Runs</v>
      </c>
      <c r="P43" t="s">
        <v>24</v>
      </c>
      <c r="Q43" t="s">
        <v>130</v>
      </c>
    </row>
    <row r="44" spans="1:17" x14ac:dyDescent="0.25">
      <c r="A44">
        <v>1178418</v>
      </c>
      <c r="B44" t="s">
        <v>30</v>
      </c>
      <c r="C44" s="1">
        <v>43580</v>
      </c>
      <c r="D44">
        <v>2019</v>
      </c>
      <c r="E44">
        <v>43</v>
      </c>
      <c r="F44" t="s">
        <v>51</v>
      </c>
      <c r="G44" t="s">
        <v>18</v>
      </c>
      <c r="H44" t="s">
        <v>174</v>
      </c>
      <c r="I44" t="s">
        <v>18</v>
      </c>
      <c r="J44" t="s">
        <v>28</v>
      </c>
      <c r="K44" t="s">
        <v>22</v>
      </c>
      <c r="L44" t="s">
        <v>18</v>
      </c>
      <c r="M44" t="s">
        <v>23</v>
      </c>
      <c r="N44">
        <v>3</v>
      </c>
      <c r="O44" t="str">
        <f t="shared" si="1"/>
        <v>Won By 3 Wickets</v>
      </c>
      <c r="P44" t="s">
        <v>24</v>
      </c>
      <c r="Q44" t="s">
        <v>177</v>
      </c>
    </row>
    <row r="45" spans="1:17" x14ac:dyDescent="0.25">
      <c r="A45">
        <v>1178419</v>
      </c>
      <c r="B45" t="s">
        <v>132</v>
      </c>
      <c r="C45" s="1">
        <v>43581</v>
      </c>
      <c r="D45">
        <v>2019</v>
      </c>
      <c r="E45">
        <v>44</v>
      </c>
      <c r="F45" t="s">
        <v>44</v>
      </c>
      <c r="G45" t="s">
        <v>46</v>
      </c>
      <c r="H45" t="s">
        <v>164</v>
      </c>
      <c r="I45" t="s">
        <v>46</v>
      </c>
      <c r="J45" t="s">
        <v>28</v>
      </c>
      <c r="K45" t="s">
        <v>22</v>
      </c>
      <c r="L45" t="s">
        <v>44</v>
      </c>
      <c r="M45" t="s">
        <v>34</v>
      </c>
      <c r="N45">
        <v>46</v>
      </c>
      <c r="O45" t="str">
        <f t="shared" si="1"/>
        <v>Won By 46 Runs</v>
      </c>
      <c r="P45" t="s">
        <v>24</v>
      </c>
      <c r="Q45" t="s">
        <v>156</v>
      </c>
    </row>
    <row r="46" spans="1:17" x14ac:dyDescent="0.25">
      <c r="A46">
        <v>1178420</v>
      </c>
      <c r="B46" t="s">
        <v>175</v>
      </c>
      <c r="C46" s="1">
        <v>43582</v>
      </c>
      <c r="D46">
        <v>2019</v>
      </c>
      <c r="E46">
        <v>45</v>
      </c>
      <c r="F46" t="s">
        <v>39</v>
      </c>
      <c r="G46" t="s">
        <v>18</v>
      </c>
      <c r="H46" t="s">
        <v>176</v>
      </c>
      <c r="I46" t="s">
        <v>18</v>
      </c>
      <c r="J46" t="s">
        <v>28</v>
      </c>
      <c r="K46" t="s">
        <v>22</v>
      </c>
      <c r="L46" t="s">
        <v>18</v>
      </c>
      <c r="M46" t="s">
        <v>23</v>
      </c>
      <c r="N46">
        <v>7</v>
      </c>
      <c r="O46" t="str">
        <f t="shared" si="1"/>
        <v>Won By 7 Wickets</v>
      </c>
      <c r="P46" t="s">
        <v>24</v>
      </c>
      <c r="Q46" t="s">
        <v>140</v>
      </c>
    </row>
    <row r="47" spans="1:17" x14ac:dyDescent="0.25">
      <c r="A47">
        <v>1178421</v>
      </c>
      <c r="B47" t="s">
        <v>127</v>
      </c>
      <c r="C47" s="1">
        <v>43583</v>
      </c>
      <c r="D47">
        <v>2019</v>
      </c>
      <c r="E47">
        <v>46</v>
      </c>
      <c r="F47" t="s">
        <v>43</v>
      </c>
      <c r="G47" t="s">
        <v>27</v>
      </c>
      <c r="H47" t="s">
        <v>171</v>
      </c>
      <c r="I47" t="s">
        <v>43</v>
      </c>
      <c r="J47" t="s">
        <v>21</v>
      </c>
      <c r="K47" t="s">
        <v>22</v>
      </c>
      <c r="L47" t="s">
        <v>43</v>
      </c>
      <c r="M47" t="s">
        <v>34</v>
      </c>
      <c r="N47">
        <v>16</v>
      </c>
      <c r="O47" t="str">
        <f t="shared" si="1"/>
        <v>Won By 16 Runs</v>
      </c>
      <c r="P47" t="s">
        <v>24</v>
      </c>
      <c r="Q47" t="s">
        <v>82</v>
      </c>
    </row>
    <row r="48" spans="1:17" x14ac:dyDescent="0.25">
      <c r="A48">
        <v>1178422</v>
      </c>
      <c r="B48" t="s">
        <v>30</v>
      </c>
      <c r="C48" s="1">
        <v>43583</v>
      </c>
      <c r="D48">
        <v>2019</v>
      </c>
      <c r="E48">
        <v>47</v>
      </c>
      <c r="F48" t="s">
        <v>51</v>
      </c>
      <c r="G48" t="s">
        <v>44</v>
      </c>
      <c r="H48" t="s">
        <v>174</v>
      </c>
      <c r="I48" t="s">
        <v>44</v>
      </c>
      <c r="J48" t="s">
        <v>28</v>
      </c>
      <c r="K48" t="s">
        <v>22</v>
      </c>
      <c r="L48" t="s">
        <v>51</v>
      </c>
      <c r="M48" t="s">
        <v>34</v>
      </c>
      <c r="N48">
        <v>34</v>
      </c>
      <c r="O48" t="str">
        <f t="shared" si="1"/>
        <v>Won By 34 Runs</v>
      </c>
      <c r="P48" t="s">
        <v>24</v>
      </c>
      <c r="Q48" t="s">
        <v>60</v>
      </c>
    </row>
    <row r="49" spans="1:17" x14ac:dyDescent="0.25">
      <c r="A49">
        <v>1178423</v>
      </c>
      <c r="B49" t="s">
        <v>158</v>
      </c>
      <c r="C49" s="1">
        <v>43584</v>
      </c>
      <c r="D49">
        <v>2019</v>
      </c>
      <c r="E49">
        <v>48</v>
      </c>
      <c r="F49" t="s">
        <v>39</v>
      </c>
      <c r="G49" t="s">
        <v>147</v>
      </c>
      <c r="H49" t="s">
        <v>159</v>
      </c>
      <c r="I49" t="s">
        <v>147</v>
      </c>
      <c r="J49" t="s">
        <v>28</v>
      </c>
      <c r="K49" t="s">
        <v>22</v>
      </c>
      <c r="L49" t="s">
        <v>39</v>
      </c>
      <c r="M49" t="s">
        <v>34</v>
      </c>
      <c r="N49">
        <v>45</v>
      </c>
      <c r="O49" t="str">
        <f t="shared" si="1"/>
        <v>Won By 45 Runs</v>
      </c>
      <c r="P49" t="s">
        <v>24</v>
      </c>
      <c r="Q49" t="s">
        <v>70</v>
      </c>
    </row>
    <row r="50" spans="1:17" x14ac:dyDescent="0.25">
      <c r="A50">
        <v>1178424</v>
      </c>
      <c r="B50" t="s">
        <v>168</v>
      </c>
      <c r="C50" s="1">
        <v>43585</v>
      </c>
      <c r="D50">
        <v>2019</v>
      </c>
      <c r="E50">
        <v>49</v>
      </c>
      <c r="F50" t="s">
        <v>27</v>
      </c>
      <c r="G50" t="s">
        <v>18</v>
      </c>
      <c r="H50" t="s">
        <v>169</v>
      </c>
      <c r="I50" t="s">
        <v>18</v>
      </c>
      <c r="J50" t="s">
        <v>28</v>
      </c>
      <c r="K50" t="s">
        <v>24</v>
      </c>
      <c r="L50" t="s">
        <v>24</v>
      </c>
      <c r="M50" t="s">
        <v>173</v>
      </c>
      <c r="N50" t="s">
        <v>24</v>
      </c>
      <c r="O50" t="str">
        <f t="shared" si="1"/>
        <v>Won By NA NoResults</v>
      </c>
      <c r="P50" t="s">
        <v>24</v>
      </c>
      <c r="Q50" t="s">
        <v>24</v>
      </c>
    </row>
    <row r="51" spans="1:17" x14ac:dyDescent="0.25">
      <c r="A51">
        <v>1178425</v>
      </c>
      <c r="B51" t="s">
        <v>132</v>
      </c>
      <c r="C51" s="1">
        <v>43586</v>
      </c>
      <c r="D51">
        <v>2019</v>
      </c>
      <c r="E51">
        <v>50</v>
      </c>
      <c r="F51" t="s">
        <v>46</v>
      </c>
      <c r="G51" t="s">
        <v>43</v>
      </c>
      <c r="H51" t="s">
        <v>164</v>
      </c>
      <c r="I51" t="s">
        <v>43</v>
      </c>
      <c r="J51" t="s">
        <v>28</v>
      </c>
      <c r="K51" t="s">
        <v>22</v>
      </c>
      <c r="L51" t="s">
        <v>46</v>
      </c>
      <c r="M51" t="s">
        <v>34</v>
      </c>
      <c r="N51">
        <v>80</v>
      </c>
      <c r="O51" t="str">
        <f t="shared" si="1"/>
        <v>Won By 80 Runs</v>
      </c>
      <c r="P51" t="s">
        <v>24</v>
      </c>
      <c r="Q51" t="s">
        <v>172</v>
      </c>
    </row>
    <row r="52" spans="1:17" x14ac:dyDescent="0.25">
      <c r="A52">
        <v>1178426</v>
      </c>
      <c r="B52" t="s">
        <v>38</v>
      </c>
      <c r="C52" s="1">
        <v>43587</v>
      </c>
      <c r="D52">
        <v>2019</v>
      </c>
      <c r="E52">
        <v>51</v>
      </c>
      <c r="F52" t="s">
        <v>44</v>
      </c>
      <c r="G52" t="s">
        <v>39</v>
      </c>
      <c r="H52" t="s">
        <v>167</v>
      </c>
      <c r="I52" t="s">
        <v>44</v>
      </c>
      <c r="J52" t="s">
        <v>21</v>
      </c>
      <c r="K52" t="s">
        <v>134</v>
      </c>
      <c r="L52" t="s">
        <v>44</v>
      </c>
      <c r="M52" t="s">
        <v>10</v>
      </c>
      <c r="N52" t="s">
        <v>24</v>
      </c>
      <c r="O52" t="str">
        <f t="shared" si="1"/>
        <v>Won By NA SuperOver</v>
      </c>
      <c r="P52" t="s">
        <v>24</v>
      </c>
      <c r="Q52" t="s">
        <v>45</v>
      </c>
    </row>
    <row r="53" spans="1:17" x14ac:dyDescent="0.25">
      <c r="A53">
        <v>1178427</v>
      </c>
      <c r="B53" t="s">
        <v>165</v>
      </c>
      <c r="C53" s="1">
        <v>43588</v>
      </c>
      <c r="D53">
        <v>2019</v>
      </c>
      <c r="E53">
        <v>52</v>
      </c>
      <c r="F53" t="s">
        <v>147</v>
      </c>
      <c r="G53" t="s">
        <v>51</v>
      </c>
      <c r="H53" t="s">
        <v>166</v>
      </c>
      <c r="I53" t="s">
        <v>51</v>
      </c>
      <c r="J53" t="s">
        <v>28</v>
      </c>
      <c r="K53" t="s">
        <v>22</v>
      </c>
      <c r="L53" t="s">
        <v>51</v>
      </c>
      <c r="M53" t="s">
        <v>23</v>
      </c>
      <c r="N53">
        <v>7</v>
      </c>
      <c r="O53" t="str">
        <f t="shared" si="1"/>
        <v>Won By 7 Wickets</v>
      </c>
      <c r="P53" t="s">
        <v>24</v>
      </c>
      <c r="Q53" t="s">
        <v>64</v>
      </c>
    </row>
    <row r="54" spans="1:17" x14ac:dyDescent="0.25">
      <c r="A54">
        <v>1178428</v>
      </c>
      <c r="B54" t="s">
        <v>127</v>
      </c>
      <c r="C54" s="1">
        <v>43589</v>
      </c>
      <c r="D54">
        <v>2019</v>
      </c>
      <c r="E54">
        <v>53</v>
      </c>
      <c r="F54" t="s">
        <v>18</v>
      </c>
      <c r="G54" t="s">
        <v>43</v>
      </c>
      <c r="H54" t="s">
        <v>171</v>
      </c>
      <c r="I54" t="s">
        <v>18</v>
      </c>
      <c r="J54" t="s">
        <v>21</v>
      </c>
      <c r="K54" t="s">
        <v>22</v>
      </c>
      <c r="L54" t="s">
        <v>43</v>
      </c>
      <c r="M54" t="s">
        <v>23</v>
      </c>
      <c r="N54">
        <v>5</v>
      </c>
      <c r="O54" t="str">
        <f t="shared" si="1"/>
        <v>Won By 5 Wickets</v>
      </c>
      <c r="P54" t="s">
        <v>24</v>
      </c>
      <c r="Q54" t="s">
        <v>137</v>
      </c>
    </row>
    <row r="55" spans="1:17" x14ac:dyDescent="0.25">
      <c r="A55">
        <v>1178429</v>
      </c>
      <c r="B55" t="s">
        <v>168</v>
      </c>
      <c r="C55" s="1">
        <v>43589</v>
      </c>
      <c r="D55">
        <v>2019</v>
      </c>
      <c r="E55">
        <v>54</v>
      </c>
      <c r="F55" t="s">
        <v>39</v>
      </c>
      <c r="G55" t="s">
        <v>27</v>
      </c>
      <c r="H55" t="s">
        <v>169</v>
      </c>
      <c r="I55" t="s">
        <v>27</v>
      </c>
      <c r="J55" t="s">
        <v>28</v>
      </c>
      <c r="K55" t="s">
        <v>22</v>
      </c>
      <c r="L55" t="s">
        <v>27</v>
      </c>
      <c r="M55" t="s">
        <v>23</v>
      </c>
      <c r="N55">
        <v>4</v>
      </c>
      <c r="O55" t="str">
        <f t="shared" si="1"/>
        <v>Won By 4 Wickets</v>
      </c>
      <c r="P55" t="s">
        <v>24</v>
      </c>
      <c r="Q55" t="s">
        <v>170</v>
      </c>
    </row>
    <row r="56" spans="1:17" x14ac:dyDescent="0.25">
      <c r="A56">
        <v>1178430</v>
      </c>
      <c r="B56" t="s">
        <v>165</v>
      </c>
      <c r="C56" s="1">
        <v>43590</v>
      </c>
      <c r="D56">
        <v>2019</v>
      </c>
      <c r="E56">
        <v>55</v>
      </c>
      <c r="F56" t="s">
        <v>46</v>
      </c>
      <c r="G56" t="s">
        <v>147</v>
      </c>
      <c r="H56" t="s">
        <v>166</v>
      </c>
      <c r="I56" t="s">
        <v>147</v>
      </c>
      <c r="J56" t="s">
        <v>28</v>
      </c>
      <c r="K56" t="s">
        <v>22</v>
      </c>
      <c r="L56" t="s">
        <v>147</v>
      </c>
      <c r="M56" t="s">
        <v>23</v>
      </c>
      <c r="N56">
        <v>6</v>
      </c>
      <c r="O56" t="str">
        <f t="shared" si="1"/>
        <v>Won By 6 Wickets</v>
      </c>
      <c r="P56" t="s">
        <v>24</v>
      </c>
      <c r="Q56" t="s">
        <v>83</v>
      </c>
    </row>
    <row r="57" spans="1:17" x14ac:dyDescent="0.25">
      <c r="A57">
        <v>1178431</v>
      </c>
      <c r="B57" t="s">
        <v>38</v>
      </c>
      <c r="C57" s="1">
        <v>43590</v>
      </c>
      <c r="D57">
        <v>2019</v>
      </c>
      <c r="E57">
        <v>56</v>
      </c>
      <c r="F57" t="s">
        <v>51</v>
      </c>
      <c r="G57" t="s">
        <v>44</v>
      </c>
      <c r="H57" t="s">
        <v>167</v>
      </c>
      <c r="I57" t="s">
        <v>44</v>
      </c>
      <c r="J57" t="s">
        <v>28</v>
      </c>
      <c r="K57" t="s">
        <v>22</v>
      </c>
      <c r="L57" t="s">
        <v>44</v>
      </c>
      <c r="M57" t="s">
        <v>23</v>
      </c>
      <c r="N57">
        <v>9</v>
      </c>
      <c r="O57" t="str">
        <f t="shared" si="1"/>
        <v>Won By 9 Wickets</v>
      </c>
      <c r="P57" t="s">
        <v>24</v>
      </c>
      <c r="Q57" t="s">
        <v>25</v>
      </c>
    </row>
    <row r="58" spans="1:17" x14ac:dyDescent="0.25">
      <c r="A58">
        <v>1181766</v>
      </c>
      <c r="B58" t="s">
        <v>160</v>
      </c>
      <c r="C58" s="1">
        <v>43593</v>
      </c>
      <c r="D58">
        <v>2019</v>
      </c>
      <c r="E58" t="s">
        <v>31</v>
      </c>
      <c r="F58" t="s">
        <v>39</v>
      </c>
      <c r="G58" t="s">
        <v>43</v>
      </c>
      <c r="H58" t="s">
        <v>162</v>
      </c>
      <c r="I58" t="s">
        <v>43</v>
      </c>
      <c r="J58" t="s">
        <v>28</v>
      </c>
      <c r="K58" t="s">
        <v>22</v>
      </c>
      <c r="L58" t="s">
        <v>43</v>
      </c>
      <c r="M58" t="s">
        <v>23</v>
      </c>
      <c r="N58">
        <v>2</v>
      </c>
      <c r="O58" t="str">
        <f t="shared" si="1"/>
        <v>Won By 2 Wickets</v>
      </c>
      <c r="P58" t="s">
        <v>24</v>
      </c>
      <c r="Q58" t="s">
        <v>163</v>
      </c>
    </row>
    <row r="59" spans="1:17" x14ac:dyDescent="0.25">
      <c r="A59">
        <v>1181768</v>
      </c>
      <c r="B59" t="s">
        <v>158</v>
      </c>
      <c r="C59" s="1">
        <v>43597</v>
      </c>
      <c r="D59">
        <v>2019</v>
      </c>
      <c r="E59" t="s">
        <v>17</v>
      </c>
      <c r="F59" t="s">
        <v>44</v>
      </c>
      <c r="G59" t="s">
        <v>46</v>
      </c>
      <c r="H59" t="s">
        <v>159</v>
      </c>
      <c r="I59" t="s">
        <v>44</v>
      </c>
      <c r="J59" t="s">
        <v>21</v>
      </c>
      <c r="K59" t="s">
        <v>22</v>
      </c>
      <c r="L59" t="s">
        <v>44</v>
      </c>
      <c r="M59" t="s">
        <v>34</v>
      </c>
      <c r="N59">
        <v>1</v>
      </c>
      <c r="O59" t="str">
        <f t="shared" si="1"/>
        <v>Won By 1 Runs</v>
      </c>
      <c r="P59" t="s">
        <v>24</v>
      </c>
      <c r="Q59" t="s">
        <v>45</v>
      </c>
    </row>
    <row r="60" spans="1:17" x14ac:dyDescent="0.25">
      <c r="A60">
        <v>1181767</v>
      </c>
      <c r="B60" t="s">
        <v>160</v>
      </c>
      <c r="C60" s="1">
        <v>43595</v>
      </c>
      <c r="D60">
        <v>2019</v>
      </c>
      <c r="E60" t="s">
        <v>161</v>
      </c>
      <c r="F60" t="s">
        <v>43</v>
      </c>
      <c r="G60" t="s">
        <v>46</v>
      </c>
      <c r="H60" t="s">
        <v>162</v>
      </c>
      <c r="I60" t="s">
        <v>46</v>
      </c>
      <c r="J60" t="s">
        <v>28</v>
      </c>
      <c r="K60" t="s">
        <v>22</v>
      </c>
      <c r="L60" t="s">
        <v>46</v>
      </c>
      <c r="M60" t="s">
        <v>23</v>
      </c>
      <c r="N60">
        <v>6</v>
      </c>
      <c r="O60" t="str">
        <f t="shared" si="1"/>
        <v>Won By 6 Wickets</v>
      </c>
      <c r="P60" t="s">
        <v>24</v>
      </c>
      <c r="Q60" t="s">
        <v>87</v>
      </c>
    </row>
    <row r="61" spans="1:17" x14ac:dyDescent="0.25">
      <c r="A61">
        <v>1181764</v>
      </c>
      <c r="B61" t="s">
        <v>132</v>
      </c>
      <c r="C61" s="1">
        <v>43592</v>
      </c>
      <c r="D61">
        <v>2019</v>
      </c>
      <c r="E61" t="s">
        <v>161</v>
      </c>
      <c r="F61" t="s">
        <v>46</v>
      </c>
      <c r="G61" t="s">
        <v>44</v>
      </c>
      <c r="H61" t="s">
        <v>164</v>
      </c>
      <c r="I61" t="s">
        <v>46</v>
      </c>
      <c r="J61" t="s">
        <v>21</v>
      </c>
      <c r="K61" t="s">
        <v>22</v>
      </c>
      <c r="L61" t="s">
        <v>44</v>
      </c>
      <c r="M61" t="s">
        <v>23</v>
      </c>
      <c r="N61">
        <v>6</v>
      </c>
      <c r="O61" t="str">
        <f t="shared" si="1"/>
        <v>Won By 6 Wickets</v>
      </c>
      <c r="P61" t="s">
        <v>24</v>
      </c>
      <c r="Q61" t="s">
        <v>76</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Q61"/>
  <sheetViews>
    <sheetView workbookViewId="0">
      <selection sqref="A1:Q77"/>
    </sheetView>
  </sheetViews>
  <sheetFormatPr defaultRowHeight="15" x14ac:dyDescent="0.25"/>
  <cols>
    <col min="1" max="1" width="8" bestFit="1" customWidth="1"/>
    <col min="2" max="2" width="10.140625" bestFit="1" customWidth="1"/>
    <col min="3" max="3" width="10.42578125" bestFit="1" customWidth="1"/>
    <col min="4" max="4" width="9.5703125" bestFit="1" customWidth="1"/>
    <col min="5" max="5" width="16.28515625" bestFit="1" customWidth="1"/>
    <col min="6" max="7" width="26.5703125" bestFit="1" customWidth="1"/>
    <col min="8" max="8" width="33.140625" bestFit="1" customWidth="1"/>
    <col min="9" max="9" width="26.5703125" bestFit="1" customWidth="1"/>
    <col min="10" max="10" width="14.7109375" bestFit="1" customWidth="1"/>
    <col min="11" max="11" width="12.7109375" bestFit="1" customWidth="1"/>
    <col min="12" max="12" width="26.5703125" bestFit="1" customWidth="1"/>
    <col min="13" max="13" width="10.42578125" bestFit="1" customWidth="1"/>
    <col min="14" max="14" width="9.5703125" bestFit="1" customWidth="1"/>
    <col min="15" max="15" width="21"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1216492</v>
      </c>
      <c r="B2" t="s">
        <v>110</v>
      </c>
      <c r="C2" s="1">
        <v>44093</v>
      </c>
      <c r="D2" t="s">
        <v>143</v>
      </c>
      <c r="E2">
        <v>1</v>
      </c>
      <c r="F2" t="s">
        <v>44</v>
      </c>
      <c r="G2" t="s">
        <v>46</v>
      </c>
      <c r="H2" t="s">
        <v>144</v>
      </c>
      <c r="I2" t="s">
        <v>46</v>
      </c>
      <c r="J2" t="s">
        <v>28</v>
      </c>
      <c r="K2" t="s">
        <v>22</v>
      </c>
      <c r="L2" t="s">
        <v>46</v>
      </c>
      <c r="M2" t="s">
        <v>23</v>
      </c>
      <c r="N2">
        <v>5</v>
      </c>
      <c r="O2" t="str">
        <f t="shared" ref="O2:O33" si="0">CONCATENATE("Won By"," ",N2," ",M2)</f>
        <v>Won By 5 Wickets</v>
      </c>
      <c r="P2" t="s">
        <v>24</v>
      </c>
      <c r="Q2" t="s">
        <v>157</v>
      </c>
    </row>
    <row r="3" spans="1:17" x14ac:dyDescent="0.25">
      <c r="A3">
        <v>1216493</v>
      </c>
      <c r="B3" t="s">
        <v>24</v>
      </c>
      <c r="C3" s="1">
        <v>44094</v>
      </c>
      <c r="D3" t="s">
        <v>143</v>
      </c>
      <c r="E3">
        <v>2</v>
      </c>
      <c r="F3" t="s">
        <v>43</v>
      </c>
      <c r="G3" t="s">
        <v>147</v>
      </c>
      <c r="H3" t="s">
        <v>104</v>
      </c>
      <c r="I3" t="s">
        <v>147</v>
      </c>
      <c r="J3" t="s">
        <v>28</v>
      </c>
      <c r="K3" t="s">
        <v>134</v>
      </c>
      <c r="L3" t="s">
        <v>43</v>
      </c>
      <c r="M3" t="s">
        <v>10</v>
      </c>
      <c r="N3" t="s">
        <v>24</v>
      </c>
      <c r="O3" t="str">
        <f t="shared" si="0"/>
        <v>Won By NA SuperOver</v>
      </c>
      <c r="P3" t="s">
        <v>24</v>
      </c>
      <c r="Q3" t="s">
        <v>145</v>
      </c>
    </row>
    <row r="4" spans="1:17" x14ac:dyDescent="0.25">
      <c r="A4">
        <v>1216534</v>
      </c>
      <c r="B4" t="s">
        <v>24</v>
      </c>
      <c r="C4" s="1">
        <v>44095</v>
      </c>
      <c r="D4" t="s">
        <v>143</v>
      </c>
      <c r="E4">
        <v>3</v>
      </c>
      <c r="F4" t="s">
        <v>27</v>
      </c>
      <c r="G4" t="s">
        <v>39</v>
      </c>
      <c r="H4" t="s">
        <v>104</v>
      </c>
      <c r="I4" t="s">
        <v>39</v>
      </c>
      <c r="J4" t="s">
        <v>28</v>
      </c>
      <c r="K4" t="s">
        <v>22</v>
      </c>
      <c r="L4" t="s">
        <v>27</v>
      </c>
      <c r="M4" t="s">
        <v>34</v>
      </c>
      <c r="N4">
        <v>10</v>
      </c>
      <c r="O4" t="str">
        <f t="shared" si="0"/>
        <v>Won By 10 Runs</v>
      </c>
      <c r="P4" t="s">
        <v>24</v>
      </c>
      <c r="Q4" t="s">
        <v>88</v>
      </c>
    </row>
    <row r="5" spans="1:17" x14ac:dyDescent="0.25">
      <c r="A5">
        <v>1216496</v>
      </c>
      <c r="B5" t="s">
        <v>24</v>
      </c>
      <c r="C5" s="1">
        <v>44096</v>
      </c>
      <c r="D5" t="s">
        <v>143</v>
      </c>
      <c r="E5">
        <v>4</v>
      </c>
      <c r="F5" t="s">
        <v>18</v>
      </c>
      <c r="G5" t="s">
        <v>46</v>
      </c>
      <c r="H5" t="s">
        <v>106</v>
      </c>
      <c r="I5" t="s">
        <v>46</v>
      </c>
      <c r="J5" t="s">
        <v>28</v>
      </c>
      <c r="K5" t="s">
        <v>22</v>
      </c>
      <c r="L5" t="s">
        <v>18</v>
      </c>
      <c r="M5" t="s">
        <v>34</v>
      </c>
      <c r="N5">
        <v>16</v>
      </c>
      <c r="O5" t="str">
        <f t="shared" si="0"/>
        <v>Won By 16 Runs</v>
      </c>
      <c r="P5" t="s">
        <v>24</v>
      </c>
      <c r="Q5" t="s">
        <v>100</v>
      </c>
    </row>
    <row r="6" spans="1:17" x14ac:dyDescent="0.25">
      <c r="A6">
        <v>1216508</v>
      </c>
      <c r="B6" t="s">
        <v>110</v>
      </c>
      <c r="C6" s="1">
        <v>44097</v>
      </c>
      <c r="D6" t="s">
        <v>143</v>
      </c>
      <c r="E6">
        <v>5</v>
      </c>
      <c r="F6" t="s">
        <v>44</v>
      </c>
      <c r="G6" t="s">
        <v>51</v>
      </c>
      <c r="H6" t="s">
        <v>144</v>
      </c>
      <c r="I6" t="s">
        <v>51</v>
      </c>
      <c r="J6" t="s">
        <v>28</v>
      </c>
      <c r="K6" t="s">
        <v>22</v>
      </c>
      <c r="L6" t="s">
        <v>44</v>
      </c>
      <c r="M6" t="s">
        <v>34</v>
      </c>
      <c r="N6">
        <v>49</v>
      </c>
      <c r="O6" t="str">
        <f t="shared" si="0"/>
        <v>Won By 49 Runs</v>
      </c>
      <c r="P6" t="s">
        <v>24</v>
      </c>
      <c r="Q6" t="s">
        <v>156</v>
      </c>
    </row>
    <row r="7" spans="1:17" x14ac:dyDescent="0.25">
      <c r="A7">
        <v>1216510</v>
      </c>
      <c r="B7" t="s">
        <v>24</v>
      </c>
      <c r="C7" s="1">
        <v>44098</v>
      </c>
      <c r="D7" t="s">
        <v>143</v>
      </c>
      <c r="E7">
        <v>6</v>
      </c>
      <c r="F7" t="s">
        <v>147</v>
      </c>
      <c r="G7" t="s">
        <v>27</v>
      </c>
      <c r="H7" t="s">
        <v>104</v>
      </c>
      <c r="I7" t="s">
        <v>27</v>
      </c>
      <c r="J7" t="s">
        <v>28</v>
      </c>
      <c r="K7" t="s">
        <v>22</v>
      </c>
      <c r="L7" t="s">
        <v>147</v>
      </c>
      <c r="M7" t="s">
        <v>34</v>
      </c>
      <c r="N7">
        <v>97</v>
      </c>
      <c r="O7" t="str">
        <f t="shared" si="0"/>
        <v>Won By 97 Runs</v>
      </c>
      <c r="P7" t="s">
        <v>24</v>
      </c>
      <c r="Q7" t="s">
        <v>83</v>
      </c>
    </row>
    <row r="8" spans="1:17" x14ac:dyDescent="0.25">
      <c r="A8">
        <v>1216539</v>
      </c>
      <c r="B8" t="s">
        <v>24</v>
      </c>
      <c r="C8" s="1">
        <v>44099</v>
      </c>
      <c r="D8" t="s">
        <v>143</v>
      </c>
      <c r="E8">
        <v>7</v>
      </c>
      <c r="F8" t="s">
        <v>43</v>
      </c>
      <c r="G8" t="s">
        <v>46</v>
      </c>
      <c r="H8" t="s">
        <v>104</v>
      </c>
      <c r="I8" t="s">
        <v>46</v>
      </c>
      <c r="J8" t="s">
        <v>28</v>
      </c>
      <c r="K8" t="s">
        <v>22</v>
      </c>
      <c r="L8" t="s">
        <v>43</v>
      </c>
      <c r="M8" t="s">
        <v>34</v>
      </c>
      <c r="N8">
        <v>44</v>
      </c>
      <c r="O8" t="str">
        <f t="shared" si="0"/>
        <v>Won By 44 Runs</v>
      </c>
      <c r="P8" t="s">
        <v>24</v>
      </c>
      <c r="Q8" t="s">
        <v>129</v>
      </c>
    </row>
    <row r="9" spans="1:17" x14ac:dyDescent="0.25">
      <c r="A9">
        <v>1216545</v>
      </c>
      <c r="B9" t="s">
        <v>110</v>
      </c>
      <c r="C9" s="1">
        <v>44100</v>
      </c>
      <c r="D9" t="s">
        <v>143</v>
      </c>
      <c r="E9">
        <v>8</v>
      </c>
      <c r="F9" t="s">
        <v>39</v>
      </c>
      <c r="G9" t="s">
        <v>51</v>
      </c>
      <c r="H9" t="s">
        <v>144</v>
      </c>
      <c r="I9" t="s">
        <v>39</v>
      </c>
      <c r="J9" t="s">
        <v>21</v>
      </c>
      <c r="K9" t="s">
        <v>22</v>
      </c>
      <c r="L9" t="s">
        <v>51</v>
      </c>
      <c r="M9" t="s">
        <v>23</v>
      </c>
      <c r="N9">
        <v>7</v>
      </c>
      <c r="O9" t="str">
        <f t="shared" si="0"/>
        <v>Won By 7 Wickets</v>
      </c>
      <c r="P9" t="s">
        <v>24</v>
      </c>
      <c r="Q9" t="s">
        <v>64</v>
      </c>
    </row>
    <row r="10" spans="1:17" x14ac:dyDescent="0.25">
      <c r="A10">
        <v>1216527</v>
      </c>
      <c r="B10" t="s">
        <v>24</v>
      </c>
      <c r="C10" s="1">
        <v>44101</v>
      </c>
      <c r="D10" t="s">
        <v>143</v>
      </c>
      <c r="E10">
        <v>9</v>
      </c>
      <c r="F10" t="s">
        <v>147</v>
      </c>
      <c r="G10" t="s">
        <v>18</v>
      </c>
      <c r="H10" t="s">
        <v>106</v>
      </c>
      <c r="I10" t="s">
        <v>18</v>
      </c>
      <c r="J10" t="s">
        <v>28</v>
      </c>
      <c r="K10" t="s">
        <v>22</v>
      </c>
      <c r="L10" t="s">
        <v>18</v>
      </c>
      <c r="M10" t="s">
        <v>23</v>
      </c>
      <c r="N10">
        <v>4</v>
      </c>
      <c r="O10" t="str">
        <f t="shared" si="0"/>
        <v>Won By 4 Wickets</v>
      </c>
      <c r="P10" t="s">
        <v>24</v>
      </c>
      <c r="Q10" t="s">
        <v>100</v>
      </c>
    </row>
    <row r="11" spans="1:17" x14ac:dyDescent="0.25">
      <c r="A11">
        <v>1216547</v>
      </c>
      <c r="B11" t="s">
        <v>24</v>
      </c>
      <c r="C11" s="1">
        <v>44102</v>
      </c>
      <c r="D11" t="s">
        <v>143</v>
      </c>
      <c r="E11">
        <v>10</v>
      </c>
      <c r="F11" t="s">
        <v>27</v>
      </c>
      <c r="G11" t="s">
        <v>44</v>
      </c>
      <c r="H11" t="s">
        <v>104</v>
      </c>
      <c r="I11" t="s">
        <v>44</v>
      </c>
      <c r="J11" t="s">
        <v>28</v>
      </c>
      <c r="K11" t="s">
        <v>134</v>
      </c>
      <c r="L11" t="s">
        <v>27</v>
      </c>
      <c r="M11" t="s">
        <v>10</v>
      </c>
      <c r="N11" t="s">
        <v>24</v>
      </c>
      <c r="O11" t="str">
        <f t="shared" si="0"/>
        <v>Won By NA SuperOver</v>
      </c>
      <c r="P11" t="s">
        <v>24</v>
      </c>
      <c r="Q11" t="s">
        <v>130</v>
      </c>
    </row>
    <row r="12" spans="1:17" x14ac:dyDescent="0.25">
      <c r="A12">
        <v>1216532</v>
      </c>
      <c r="B12" t="s">
        <v>110</v>
      </c>
      <c r="C12" s="1">
        <v>44103</v>
      </c>
      <c r="D12" t="s">
        <v>143</v>
      </c>
      <c r="E12">
        <v>11</v>
      </c>
      <c r="F12" t="s">
        <v>39</v>
      </c>
      <c r="G12" t="s">
        <v>43</v>
      </c>
      <c r="H12" t="s">
        <v>144</v>
      </c>
      <c r="I12" t="s">
        <v>43</v>
      </c>
      <c r="J12" t="s">
        <v>28</v>
      </c>
      <c r="K12" t="s">
        <v>22</v>
      </c>
      <c r="L12" t="s">
        <v>39</v>
      </c>
      <c r="M12" t="s">
        <v>34</v>
      </c>
      <c r="N12">
        <v>15</v>
      </c>
      <c r="O12" t="str">
        <f t="shared" si="0"/>
        <v>Won By 15 Runs</v>
      </c>
      <c r="P12" t="s">
        <v>24</v>
      </c>
      <c r="Q12" t="s">
        <v>85</v>
      </c>
    </row>
    <row r="13" spans="1:17" x14ac:dyDescent="0.25">
      <c r="A13">
        <v>1216504</v>
      </c>
      <c r="B13" t="s">
        <v>24</v>
      </c>
      <c r="C13" s="1">
        <v>44104</v>
      </c>
      <c r="D13" t="s">
        <v>143</v>
      </c>
      <c r="E13">
        <v>12</v>
      </c>
      <c r="F13" t="s">
        <v>51</v>
      </c>
      <c r="G13" t="s">
        <v>18</v>
      </c>
      <c r="H13" t="s">
        <v>104</v>
      </c>
      <c r="I13" t="s">
        <v>18</v>
      </c>
      <c r="J13" t="s">
        <v>28</v>
      </c>
      <c r="K13" t="s">
        <v>22</v>
      </c>
      <c r="L13" t="s">
        <v>51</v>
      </c>
      <c r="M13" t="s">
        <v>34</v>
      </c>
      <c r="N13">
        <v>37</v>
      </c>
      <c r="O13" t="str">
        <f t="shared" si="0"/>
        <v>Won By 37 Runs</v>
      </c>
      <c r="P13" t="s">
        <v>24</v>
      </c>
      <c r="Q13" t="s">
        <v>113</v>
      </c>
    </row>
    <row r="14" spans="1:17" x14ac:dyDescent="0.25">
      <c r="A14">
        <v>1216503</v>
      </c>
      <c r="B14" t="s">
        <v>110</v>
      </c>
      <c r="C14" s="1">
        <v>44105</v>
      </c>
      <c r="D14" t="s">
        <v>143</v>
      </c>
      <c r="E14">
        <v>13</v>
      </c>
      <c r="F14" t="s">
        <v>44</v>
      </c>
      <c r="G14" t="s">
        <v>147</v>
      </c>
      <c r="H14" t="s">
        <v>144</v>
      </c>
      <c r="I14" t="s">
        <v>147</v>
      </c>
      <c r="J14" t="s">
        <v>28</v>
      </c>
      <c r="K14" t="s">
        <v>22</v>
      </c>
      <c r="L14" t="s">
        <v>44</v>
      </c>
      <c r="M14" t="s">
        <v>34</v>
      </c>
      <c r="N14">
        <v>48</v>
      </c>
      <c r="O14" t="str">
        <f t="shared" si="0"/>
        <v>Won By 48 Runs</v>
      </c>
      <c r="P14" t="s">
        <v>24</v>
      </c>
      <c r="Q14" t="s">
        <v>118</v>
      </c>
    </row>
    <row r="15" spans="1:17" x14ac:dyDescent="0.25">
      <c r="A15">
        <v>1216516</v>
      </c>
      <c r="B15" t="s">
        <v>24</v>
      </c>
      <c r="C15" s="1">
        <v>44106</v>
      </c>
      <c r="D15" t="s">
        <v>143</v>
      </c>
      <c r="E15">
        <v>14</v>
      </c>
      <c r="F15" t="s">
        <v>39</v>
      </c>
      <c r="G15" t="s">
        <v>46</v>
      </c>
      <c r="H15" t="s">
        <v>104</v>
      </c>
      <c r="I15" t="s">
        <v>39</v>
      </c>
      <c r="J15" t="s">
        <v>21</v>
      </c>
      <c r="K15" t="s">
        <v>22</v>
      </c>
      <c r="L15" t="s">
        <v>39</v>
      </c>
      <c r="M15" t="s">
        <v>34</v>
      </c>
      <c r="N15">
        <v>7</v>
      </c>
      <c r="O15" t="str">
        <f t="shared" si="0"/>
        <v>Won By 7 Runs</v>
      </c>
      <c r="P15" t="s">
        <v>24</v>
      </c>
      <c r="Q15" t="s">
        <v>155</v>
      </c>
    </row>
    <row r="16" spans="1:17" x14ac:dyDescent="0.25">
      <c r="A16">
        <v>1216514</v>
      </c>
      <c r="B16" t="s">
        <v>110</v>
      </c>
      <c r="C16" s="1">
        <v>44107</v>
      </c>
      <c r="D16" t="s">
        <v>143</v>
      </c>
      <c r="E16">
        <v>15</v>
      </c>
      <c r="F16" t="s">
        <v>18</v>
      </c>
      <c r="G16" t="s">
        <v>27</v>
      </c>
      <c r="H16" t="s">
        <v>144</v>
      </c>
      <c r="I16" t="s">
        <v>18</v>
      </c>
      <c r="J16" t="s">
        <v>21</v>
      </c>
      <c r="K16" t="s">
        <v>22</v>
      </c>
      <c r="L16" t="s">
        <v>27</v>
      </c>
      <c r="M16" t="s">
        <v>23</v>
      </c>
      <c r="N16">
        <v>8</v>
      </c>
      <c r="O16" t="str">
        <f t="shared" si="0"/>
        <v>Won By 8 Wickets</v>
      </c>
      <c r="P16" t="s">
        <v>24</v>
      </c>
      <c r="Q16" t="s">
        <v>88</v>
      </c>
    </row>
    <row r="17" spans="1:17" x14ac:dyDescent="0.25">
      <c r="A17">
        <v>1216515</v>
      </c>
      <c r="B17" t="s">
        <v>24</v>
      </c>
      <c r="C17" s="1">
        <v>44107</v>
      </c>
      <c r="D17" t="s">
        <v>143</v>
      </c>
      <c r="E17">
        <v>16</v>
      </c>
      <c r="F17" t="s">
        <v>43</v>
      </c>
      <c r="G17" t="s">
        <v>51</v>
      </c>
      <c r="H17" t="s">
        <v>106</v>
      </c>
      <c r="I17" t="s">
        <v>51</v>
      </c>
      <c r="J17" t="s">
        <v>28</v>
      </c>
      <c r="K17" t="s">
        <v>22</v>
      </c>
      <c r="L17" t="s">
        <v>43</v>
      </c>
      <c r="M17" t="s">
        <v>34</v>
      </c>
      <c r="N17">
        <v>18</v>
      </c>
      <c r="O17" t="str">
        <f t="shared" si="0"/>
        <v>Won By 18 Runs</v>
      </c>
      <c r="P17" t="s">
        <v>24</v>
      </c>
      <c r="Q17" t="s">
        <v>121</v>
      </c>
    </row>
    <row r="18" spans="1:17" x14ac:dyDescent="0.25">
      <c r="A18">
        <v>1216538</v>
      </c>
      <c r="B18" t="s">
        <v>24</v>
      </c>
      <c r="C18" s="1">
        <v>44108</v>
      </c>
      <c r="D18" t="s">
        <v>143</v>
      </c>
      <c r="E18">
        <v>17</v>
      </c>
      <c r="F18" t="s">
        <v>44</v>
      </c>
      <c r="G18" t="s">
        <v>39</v>
      </c>
      <c r="H18" t="s">
        <v>106</v>
      </c>
      <c r="I18" t="s">
        <v>44</v>
      </c>
      <c r="J18" t="s">
        <v>21</v>
      </c>
      <c r="K18" t="s">
        <v>22</v>
      </c>
      <c r="L18" t="s">
        <v>44</v>
      </c>
      <c r="M18" t="s">
        <v>34</v>
      </c>
      <c r="N18">
        <v>34</v>
      </c>
      <c r="O18" t="str">
        <f t="shared" si="0"/>
        <v>Won By 34 Runs</v>
      </c>
      <c r="P18" t="s">
        <v>24</v>
      </c>
      <c r="Q18" t="s">
        <v>56</v>
      </c>
    </row>
    <row r="19" spans="1:17" x14ac:dyDescent="0.25">
      <c r="A19">
        <v>1216513</v>
      </c>
      <c r="B19" t="s">
        <v>24</v>
      </c>
      <c r="C19" s="1">
        <v>44108</v>
      </c>
      <c r="D19" t="s">
        <v>143</v>
      </c>
      <c r="E19">
        <v>18</v>
      </c>
      <c r="F19" t="s">
        <v>147</v>
      </c>
      <c r="G19" t="s">
        <v>46</v>
      </c>
      <c r="H19" t="s">
        <v>104</v>
      </c>
      <c r="I19" t="s">
        <v>147</v>
      </c>
      <c r="J19" t="s">
        <v>21</v>
      </c>
      <c r="K19" t="s">
        <v>22</v>
      </c>
      <c r="L19" t="s">
        <v>46</v>
      </c>
      <c r="M19" t="s">
        <v>23</v>
      </c>
      <c r="N19">
        <v>10</v>
      </c>
      <c r="O19" t="str">
        <f t="shared" si="0"/>
        <v>Won By 10 Wickets</v>
      </c>
      <c r="P19" t="s">
        <v>24</v>
      </c>
      <c r="Q19" t="s">
        <v>154</v>
      </c>
    </row>
    <row r="20" spans="1:17" x14ac:dyDescent="0.25">
      <c r="A20">
        <v>1216519</v>
      </c>
      <c r="B20" t="s">
        <v>24</v>
      </c>
      <c r="C20" s="1">
        <v>44109</v>
      </c>
      <c r="D20" t="s">
        <v>143</v>
      </c>
      <c r="E20">
        <v>19</v>
      </c>
      <c r="F20" t="s">
        <v>43</v>
      </c>
      <c r="G20" t="s">
        <v>27</v>
      </c>
      <c r="H20" t="s">
        <v>104</v>
      </c>
      <c r="I20" t="s">
        <v>27</v>
      </c>
      <c r="J20" t="s">
        <v>28</v>
      </c>
      <c r="K20" t="s">
        <v>22</v>
      </c>
      <c r="L20" t="s">
        <v>43</v>
      </c>
      <c r="M20" t="s">
        <v>34</v>
      </c>
      <c r="N20">
        <v>59</v>
      </c>
      <c r="O20" t="str">
        <f t="shared" si="0"/>
        <v>Won By 59 Runs</v>
      </c>
      <c r="P20" t="s">
        <v>24</v>
      </c>
      <c r="Q20" t="s">
        <v>115</v>
      </c>
    </row>
    <row r="21" spans="1:17" x14ac:dyDescent="0.25">
      <c r="A21">
        <v>1216511</v>
      </c>
      <c r="B21" t="s">
        <v>110</v>
      </c>
      <c r="C21" s="1">
        <v>44110</v>
      </c>
      <c r="D21" t="s">
        <v>143</v>
      </c>
      <c r="E21">
        <v>20</v>
      </c>
      <c r="F21" t="s">
        <v>44</v>
      </c>
      <c r="G21" t="s">
        <v>18</v>
      </c>
      <c r="H21" t="s">
        <v>144</v>
      </c>
      <c r="I21" t="s">
        <v>44</v>
      </c>
      <c r="J21" t="s">
        <v>21</v>
      </c>
      <c r="K21" t="s">
        <v>22</v>
      </c>
      <c r="L21" t="s">
        <v>44</v>
      </c>
      <c r="M21" t="s">
        <v>34</v>
      </c>
      <c r="N21">
        <v>57</v>
      </c>
      <c r="O21" t="str">
        <f t="shared" si="0"/>
        <v>Won By 57 Runs</v>
      </c>
      <c r="P21" t="s">
        <v>24</v>
      </c>
      <c r="Q21" t="s">
        <v>76</v>
      </c>
    </row>
    <row r="22" spans="1:17" x14ac:dyDescent="0.25">
      <c r="A22">
        <v>1216501</v>
      </c>
      <c r="B22" t="s">
        <v>110</v>
      </c>
      <c r="C22" s="1">
        <v>44111</v>
      </c>
      <c r="D22" t="s">
        <v>143</v>
      </c>
      <c r="E22">
        <v>21</v>
      </c>
      <c r="F22" t="s">
        <v>51</v>
      </c>
      <c r="G22" t="s">
        <v>46</v>
      </c>
      <c r="H22" t="s">
        <v>144</v>
      </c>
      <c r="I22" t="s">
        <v>51</v>
      </c>
      <c r="J22" t="s">
        <v>21</v>
      </c>
      <c r="K22" t="s">
        <v>22</v>
      </c>
      <c r="L22" t="s">
        <v>51</v>
      </c>
      <c r="M22" t="s">
        <v>34</v>
      </c>
      <c r="N22">
        <v>10</v>
      </c>
      <c r="O22" t="str">
        <f t="shared" si="0"/>
        <v>Won By 10 Runs</v>
      </c>
      <c r="P22" t="s">
        <v>24</v>
      </c>
      <c r="Q22" t="s">
        <v>54</v>
      </c>
    </row>
    <row r="23" spans="1:17" x14ac:dyDescent="0.25">
      <c r="A23">
        <v>1216542</v>
      </c>
      <c r="B23" t="s">
        <v>24</v>
      </c>
      <c r="C23" s="1">
        <v>44112</v>
      </c>
      <c r="D23" t="s">
        <v>143</v>
      </c>
      <c r="E23">
        <v>22</v>
      </c>
      <c r="F23" t="s">
        <v>39</v>
      </c>
      <c r="G23" t="s">
        <v>147</v>
      </c>
      <c r="H23" t="s">
        <v>104</v>
      </c>
      <c r="I23" t="s">
        <v>39</v>
      </c>
      <c r="J23" t="s">
        <v>21</v>
      </c>
      <c r="K23" t="s">
        <v>22</v>
      </c>
      <c r="L23" t="s">
        <v>39</v>
      </c>
      <c r="M23" t="s">
        <v>34</v>
      </c>
      <c r="N23">
        <v>69</v>
      </c>
      <c r="O23" t="str">
        <f t="shared" si="0"/>
        <v>Won By 69 Runs</v>
      </c>
      <c r="P23" t="s">
        <v>24</v>
      </c>
      <c r="Q23" t="s">
        <v>61</v>
      </c>
    </row>
    <row r="24" spans="1:17" x14ac:dyDescent="0.25">
      <c r="A24">
        <v>1216500</v>
      </c>
      <c r="B24" t="s">
        <v>24</v>
      </c>
      <c r="C24" s="1">
        <v>44113</v>
      </c>
      <c r="D24" t="s">
        <v>143</v>
      </c>
      <c r="E24">
        <v>23</v>
      </c>
      <c r="F24" t="s">
        <v>43</v>
      </c>
      <c r="G24" t="s">
        <v>18</v>
      </c>
      <c r="H24" t="s">
        <v>106</v>
      </c>
      <c r="I24" t="s">
        <v>18</v>
      </c>
      <c r="J24" t="s">
        <v>28</v>
      </c>
      <c r="K24" t="s">
        <v>22</v>
      </c>
      <c r="L24" t="s">
        <v>43</v>
      </c>
      <c r="M24" t="s">
        <v>34</v>
      </c>
      <c r="N24">
        <v>46</v>
      </c>
      <c r="O24" t="str">
        <f t="shared" si="0"/>
        <v>Won By 46 Runs</v>
      </c>
      <c r="P24" t="s">
        <v>24</v>
      </c>
      <c r="Q24" t="s">
        <v>48</v>
      </c>
    </row>
    <row r="25" spans="1:17" x14ac:dyDescent="0.25">
      <c r="A25">
        <v>1216523</v>
      </c>
      <c r="B25" t="s">
        <v>110</v>
      </c>
      <c r="C25" s="1">
        <v>44114</v>
      </c>
      <c r="D25" t="s">
        <v>143</v>
      </c>
      <c r="E25">
        <v>24</v>
      </c>
      <c r="F25" t="s">
        <v>51</v>
      </c>
      <c r="G25" t="s">
        <v>147</v>
      </c>
      <c r="H25" t="s">
        <v>144</v>
      </c>
      <c r="I25" t="s">
        <v>51</v>
      </c>
      <c r="J25" t="s">
        <v>21</v>
      </c>
      <c r="K25" t="s">
        <v>22</v>
      </c>
      <c r="L25" t="s">
        <v>51</v>
      </c>
      <c r="M25" t="s">
        <v>34</v>
      </c>
      <c r="N25">
        <v>2</v>
      </c>
      <c r="O25" t="str">
        <f t="shared" si="0"/>
        <v>Won By 2 Runs</v>
      </c>
      <c r="P25" t="s">
        <v>24</v>
      </c>
      <c r="Q25" t="s">
        <v>89</v>
      </c>
    </row>
    <row r="26" spans="1:17" x14ac:dyDescent="0.25">
      <c r="A26">
        <v>1216525</v>
      </c>
      <c r="B26" t="s">
        <v>24</v>
      </c>
      <c r="C26" s="1">
        <v>44114</v>
      </c>
      <c r="D26" t="s">
        <v>143</v>
      </c>
      <c r="E26">
        <v>25</v>
      </c>
      <c r="F26" t="s">
        <v>27</v>
      </c>
      <c r="G26" t="s">
        <v>46</v>
      </c>
      <c r="H26" t="s">
        <v>104</v>
      </c>
      <c r="I26" t="s">
        <v>27</v>
      </c>
      <c r="J26" t="s">
        <v>21</v>
      </c>
      <c r="K26" t="s">
        <v>22</v>
      </c>
      <c r="L26" t="s">
        <v>27</v>
      </c>
      <c r="M26" t="s">
        <v>34</v>
      </c>
      <c r="N26">
        <v>37</v>
      </c>
      <c r="O26" t="str">
        <f t="shared" si="0"/>
        <v>Won By 37 Runs</v>
      </c>
      <c r="P26" t="s">
        <v>24</v>
      </c>
      <c r="Q26" t="s">
        <v>49</v>
      </c>
    </row>
    <row r="27" spans="1:17" x14ac:dyDescent="0.25">
      <c r="A27">
        <v>1216507</v>
      </c>
      <c r="B27" t="s">
        <v>24</v>
      </c>
      <c r="C27" s="1">
        <v>44115</v>
      </c>
      <c r="D27" t="s">
        <v>143</v>
      </c>
      <c r="E27">
        <v>26</v>
      </c>
      <c r="F27" t="s">
        <v>39</v>
      </c>
      <c r="G27" t="s">
        <v>18</v>
      </c>
      <c r="H27" t="s">
        <v>104</v>
      </c>
      <c r="I27" t="s">
        <v>39</v>
      </c>
      <c r="J27" t="s">
        <v>21</v>
      </c>
      <c r="K27" t="s">
        <v>22</v>
      </c>
      <c r="L27" t="s">
        <v>18</v>
      </c>
      <c r="M27" t="s">
        <v>23</v>
      </c>
      <c r="N27">
        <v>5</v>
      </c>
      <c r="O27" t="str">
        <f t="shared" si="0"/>
        <v>Won By 5 Wickets</v>
      </c>
      <c r="P27" t="s">
        <v>24</v>
      </c>
      <c r="Q27" t="s">
        <v>77</v>
      </c>
    </row>
    <row r="28" spans="1:17" x14ac:dyDescent="0.25">
      <c r="A28">
        <v>1216529</v>
      </c>
      <c r="B28" t="s">
        <v>110</v>
      </c>
      <c r="C28" s="1">
        <v>44115</v>
      </c>
      <c r="D28" t="s">
        <v>143</v>
      </c>
      <c r="E28">
        <v>27</v>
      </c>
      <c r="F28" t="s">
        <v>43</v>
      </c>
      <c r="G28" t="s">
        <v>44</v>
      </c>
      <c r="H28" t="s">
        <v>144</v>
      </c>
      <c r="I28" t="s">
        <v>43</v>
      </c>
      <c r="J28" t="s">
        <v>21</v>
      </c>
      <c r="K28" t="s">
        <v>22</v>
      </c>
      <c r="L28" t="s">
        <v>44</v>
      </c>
      <c r="M28" t="s">
        <v>23</v>
      </c>
      <c r="N28">
        <v>5</v>
      </c>
      <c r="O28" t="str">
        <f t="shared" si="0"/>
        <v>Won By 5 Wickets</v>
      </c>
      <c r="P28" t="s">
        <v>24</v>
      </c>
      <c r="Q28" t="s">
        <v>53</v>
      </c>
    </row>
    <row r="29" spans="1:17" x14ac:dyDescent="0.25">
      <c r="A29">
        <v>1216540</v>
      </c>
      <c r="B29" t="s">
        <v>24</v>
      </c>
      <c r="C29" s="1">
        <v>44116</v>
      </c>
      <c r="D29" t="s">
        <v>143</v>
      </c>
      <c r="E29">
        <v>28</v>
      </c>
      <c r="F29" t="s">
        <v>27</v>
      </c>
      <c r="G29" t="s">
        <v>51</v>
      </c>
      <c r="H29" t="s">
        <v>106</v>
      </c>
      <c r="I29" t="s">
        <v>27</v>
      </c>
      <c r="J29" t="s">
        <v>21</v>
      </c>
      <c r="K29" t="s">
        <v>22</v>
      </c>
      <c r="L29" t="s">
        <v>27</v>
      </c>
      <c r="M29" t="s">
        <v>34</v>
      </c>
      <c r="N29">
        <v>82</v>
      </c>
      <c r="O29" t="str">
        <f t="shared" si="0"/>
        <v>Won By 82 Runs</v>
      </c>
      <c r="P29" t="s">
        <v>24</v>
      </c>
      <c r="Q29" t="s">
        <v>130</v>
      </c>
    </row>
    <row r="30" spans="1:17" x14ac:dyDescent="0.25">
      <c r="A30">
        <v>1216528</v>
      </c>
      <c r="B30" t="s">
        <v>24</v>
      </c>
      <c r="C30" s="1">
        <v>44117</v>
      </c>
      <c r="D30" t="s">
        <v>143</v>
      </c>
      <c r="E30">
        <v>29</v>
      </c>
      <c r="F30" t="s">
        <v>46</v>
      </c>
      <c r="G30" t="s">
        <v>39</v>
      </c>
      <c r="H30" t="s">
        <v>104</v>
      </c>
      <c r="I30" t="s">
        <v>46</v>
      </c>
      <c r="J30" t="s">
        <v>21</v>
      </c>
      <c r="K30" t="s">
        <v>22</v>
      </c>
      <c r="L30" t="s">
        <v>46</v>
      </c>
      <c r="M30" t="s">
        <v>34</v>
      </c>
      <c r="N30">
        <v>20</v>
      </c>
      <c r="O30" t="str">
        <f t="shared" si="0"/>
        <v>Won By 20 Runs</v>
      </c>
      <c r="P30" t="s">
        <v>24</v>
      </c>
      <c r="Q30" t="s">
        <v>120</v>
      </c>
    </row>
    <row r="31" spans="1:17" x14ac:dyDescent="0.25">
      <c r="A31">
        <v>1216543</v>
      </c>
      <c r="B31" t="s">
        <v>24</v>
      </c>
      <c r="C31" s="1">
        <v>44118</v>
      </c>
      <c r="D31" t="s">
        <v>143</v>
      </c>
      <c r="E31">
        <v>30</v>
      </c>
      <c r="F31" t="s">
        <v>43</v>
      </c>
      <c r="G31" t="s">
        <v>18</v>
      </c>
      <c r="H31" t="s">
        <v>104</v>
      </c>
      <c r="I31" t="s">
        <v>43</v>
      </c>
      <c r="J31" t="s">
        <v>21</v>
      </c>
      <c r="K31" t="s">
        <v>22</v>
      </c>
      <c r="L31" t="s">
        <v>43</v>
      </c>
      <c r="M31" t="s">
        <v>34</v>
      </c>
      <c r="N31">
        <v>13</v>
      </c>
      <c r="O31" t="str">
        <f t="shared" si="0"/>
        <v>Won By 13 Runs</v>
      </c>
      <c r="P31" t="s">
        <v>24</v>
      </c>
      <c r="Q31" t="s">
        <v>124</v>
      </c>
    </row>
    <row r="32" spans="1:17" x14ac:dyDescent="0.25">
      <c r="A32">
        <v>1216531</v>
      </c>
      <c r="B32" t="s">
        <v>24</v>
      </c>
      <c r="C32" s="1">
        <v>44119</v>
      </c>
      <c r="D32" t="s">
        <v>143</v>
      </c>
      <c r="E32">
        <v>31</v>
      </c>
      <c r="F32" t="s">
        <v>27</v>
      </c>
      <c r="G32" t="s">
        <v>147</v>
      </c>
      <c r="H32" t="s">
        <v>106</v>
      </c>
      <c r="I32" t="s">
        <v>27</v>
      </c>
      <c r="J32" t="s">
        <v>21</v>
      </c>
      <c r="K32" t="s">
        <v>22</v>
      </c>
      <c r="L32" t="s">
        <v>147</v>
      </c>
      <c r="M32" t="s">
        <v>23</v>
      </c>
      <c r="N32">
        <v>8</v>
      </c>
      <c r="O32" t="str">
        <f t="shared" si="0"/>
        <v>Won By 8 Wickets</v>
      </c>
      <c r="P32" t="s">
        <v>24</v>
      </c>
      <c r="Q32" t="s">
        <v>83</v>
      </c>
    </row>
    <row r="33" spans="1:17" x14ac:dyDescent="0.25">
      <c r="A33">
        <v>1216526</v>
      </c>
      <c r="B33" t="s">
        <v>110</v>
      </c>
      <c r="C33" s="1">
        <v>44120</v>
      </c>
      <c r="D33" t="s">
        <v>143</v>
      </c>
      <c r="E33">
        <v>32</v>
      </c>
      <c r="F33" t="s">
        <v>51</v>
      </c>
      <c r="G33" t="s">
        <v>44</v>
      </c>
      <c r="H33" t="s">
        <v>144</v>
      </c>
      <c r="I33" t="s">
        <v>51</v>
      </c>
      <c r="J33" t="s">
        <v>21</v>
      </c>
      <c r="K33" t="s">
        <v>22</v>
      </c>
      <c r="L33" t="s">
        <v>44</v>
      </c>
      <c r="M33" t="s">
        <v>23</v>
      </c>
      <c r="N33">
        <v>8</v>
      </c>
      <c r="O33" t="str">
        <f t="shared" si="0"/>
        <v>Won By 8 Wickets</v>
      </c>
      <c r="P33" t="s">
        <v>24</v>
      </c>
      <c r="Q33" t="s">
        <v>53</v>
      </c>
    </row>
    <row r="34" spans="1:17" x14ac:dyDescent="0.25">
      <c r="A34">
        <v>1216522</v>
      </c>
      <c r="B34" t="s">
        <v>24</v>
      </c>
      <c r="C34" s="1">
        <v>44121</v>
      </c>
      <c r="D34" t="s">
        <v>143</v>
      </c>
      <c r="E34">
        <v>33</v>
      </c>
      <c r="F34" t="s">
        <v>18</v>
      </c>
      <c r="G34" t="s">
        <v>27</v>
      </c>
      <c r="H34" t="s">
        <v>104</v>
      </c>
      <c r="I34" t="s">
        <v>18</v>
      </c>
      <c r="J34" t="s">
        <v>21</v>
      </c>
      <c r="K34" t="s">
        <v>22</v>
      </c>
      <c r="L34" t="s">
        <v>27</v>
      </c>
      <c r="M34" t="s">
        <v>23</v>
      </c>
      <c r="N34">
        <v>7</v>
      </c>
      <c r="O34" t="str">
        <f t="shared" ref="O34:O61" si="1">CONCATENATE("Won By"," ",N34," ",M34)</f>
        <v>Won By 7 Wickets</v>
      </c>
      <c r="P34" t="s">
        <v>24</v>
      </c>
      <c r="Q34" t="s">
        <v>130</v>
      </c>
    </row>
    <row r="35" spans="1:17" x14ac:dyDescent="0.25">
      <c r="A35">
        <v>1216509</v>
      </c>
      <c r="B35" t="s">
        <v>24</v>
      </c>
      <c r="C35" s="1">
        <v>44121</v>
      </c>
      <c r="D35" t="s">
        <v>143</v>
      </c>
      <c r="E35">
        <v>34</v>
      </c>
      <c r="F35" t="s">
        <v>46</v>
      </c>
      <c r="G35" t="s">
        <v>43</v>
      </c>
      <c r="H35" t="s">
        <v>106</v>
      </c>
      <c r="I35" t="s">
        <v>46</v>
      </c>
      <c r="J35" t="s">
        <v>21</v>
      </c>
      <c r="K35" t="s">
        <v>22</v>
      </c>
      <c r="L35" t="s">
        <v>43</v>
      </c>
      <c r="M35" t="s">
        <v>23</v>
      </c>
      <c r="N35">
        <v>5</v>
      </c>
      <c r="O35" t="str">
        <f t="shared" si="1"/>
        <v>Won By 5 Wickets</v>
      </c>
      <c r="P35" t="s">
        <v>24</v>
      </c>
      <c r="Q35" t="s">
        <v>82</v>
      </c>
    </row>
    <row r="36" spans="1:17" x14ac:dyDescent="0.25">
      <c r="A36">
        <v>1216512</v>
      </c>
      <c r="B36" t="s">
        <v>110</v>
      </c>
      <c r="C36" s="1">
        <v>44122</v>
      </c>
      <c r="D36" t="s">
        <v>143</v>
      </c>
      <c r="E36">
        <v>35</v>
      </c>
      <c r="F36" t="s">
        <v>51</v>
      </c>
      <c r="G36" t="s">
        <v>39</v>
      </c>
      <c r="H36" t="s">
        <v>144</v>
      </c>
      <c r="I36" t="s">
        <v>39</v>
      </c>
      <c r="J36" t="s">
        <v>28</v>
      </c>
      <c r="K36" t="s">
        <v>134</v>
      </c>
      <c r="L36" t="s">
        <v>51</v>
      </c>
      <c r="M36" t="s">
        <v>10</v>
      </c>
      <c r="N36" t="s">
        <v>24</v>
      </c>
      <c r="O36" t="str">
        <f t="shared" si="1"/>
        <v>Won By NA SuperOver</v>
      </c>
      <c r="P36" t="s">
        <v>24</v>
      </c>
      <c r="Q36" t="s">
        <v>97</v>
      </c>
    </row>
    <row r="37" spans="1:17" x14ac:dyDescent="0.25">
      <c r="A37">
        <v>1216517</v>
      </c>
      <c r="B37" t="s">
        <v>24</v>
      </c>
      <c r="C37" s="1">
        <v>44122</v>
      </c>
      <c r="D37" t="s">
        <v>143</v>
      </c>
      <c r="E37">
        <v>36</v>
      </c>
      <c r="F37" t="s">
        <v>44</v>
      </c>
      <c r="G37" t="s">
        <v>147</v>
      </c>
      <c r="H37" t="s">
        <v>104</v>
      </c>
      <c r="I37" t="s">
        <v>44</v>
      </c>
      <c r="J37" t="s">
        <v>21</v>
      </c>
      <c r="K37" t="s">
        <v>134</v>
      </c>
      <c r="L37" t="s">
        <v>147</v>
      </c>
      <c r="M37" t="s">
        <v>10</v>
      </c>
      <c r="N37" t="s">
        <v>24</v>
      </c>
      <c r="O37" t="str">
        <f t="shared" si="1"/>
        <v>Won By NA SuperOver</v>
      </c>
      <c r="P37" t="s">
        <v>24</v>
      </c>
      <c r="Q37" t="s">
        <v>83</v>
      </c>
    </row>
    <row r="38" spans="1:17" x14ac:dyDescent="0.25">
      <c r="A38">
        <v>1216533</v>
      </c>
      <c r="B38" t="s">
        <v>110</v>
      </c>
      <c r="C38" s="1">
        <v>44123</v>
      </c>
      <c r="D38" t="s">
        <v>143</v>
      </c>
      <c r="E38">
        <v>37</v>
      </c>
      <c r="F38" t="s">
        <v>46</v>
      </c>
      <c r="G38" t="s">
        <v>18</v>
      </c>
      <c r="H38" t="s">
        <v>144</v>
      </c>
      <c r="I38" t="s">
        <v>46</v>
      </c>
      <c r="J38" t="s">
        <v>21</v>
      </c>
      <c r="K38" t="s">
        <v>22</v>
      </c>
      <c r="L38" t="s">
        <v>18</v>
      </c>
      <c r="M38" t="s">
        <v>23</v>
      </c>
      <c r="N38">
        <v>7</v>
      </c>
      <c r="O38" t="str">
        <f t="shared" si="1"/>
        <v>Won By 7 Wickets</v>
      </c>
      <c r="P38" t="s">
        <v>24</v>
      </c>
      <c r="Q38" t="s">
        <v>29</v>
      </c>
    </row>
    <row r="39" spans="1:17" x14ac:dyDescent="0.25">
      <c r="A39">
        <v>1216546</v>
      </c>
      <c r="B39" t="s">
        <v>24</v>
      </c>
      <c r="C39" s="1">
        <v>44124</v>
      </c>
      <c r="D39" t="s">
        <v>143</v>
      </c>
      <c r="E39">
        <v>38</v>
      </c>
      <c r="F39" t="s">
        <v>43</v>
      </c>
      <c r="G39" t="s">
        <v>147</v>
      </c>
      <c r="H39" t="s">
        <v>104</v>
      </c>
      <c r="I39" t="s">
        <v>43</v>
      </c>
      <c r="J39" t="s">
        <v>21</v>
      </c>
      <c r="K39" t="s">
        <v>22</v>
      </c>
      <c r="L39" t="s">
        <v>147</v>
      </c>
      <c r="M39" t="s">
        <v>23</v>
      </c>
      <c r="N39">
        <v>5</v>
      </c>
      <c r="O39" t="str">
        <f t="shared" si="1"/>
        <v>Won By 5 Wickets</v>
      </c>
      <c r="P39" t="s">
        <v>24</v>
      </c>
      <c r="Q39" t="s">
        <v>82</v>
      </c>
    </row>
    <row r="40" spans="1:17" x14ac:dyDescent="0.25">
      <c r="A40">
        <v>1216494</v>
      </c>
      <c r="B40" t="s">
        <v>110</v>
      </c>
      <c r="C40" s="1">
        <v>44125</v>
      </c>
      <c r="D40" t="s">
        <v>143</v>
      </c>
      <c r="E40">
        <v>39</v>
      </c>
      <c r="F40" t="s">
        <v>51</v>
      </c>
      <c r="G40" t="s">
        <v>27</v>
      </c>
      <c r="H40" t="s">
        <v>144</v>
      </c>
      <c r="I40" t="s">
        <v>51</v>
      </c>
      <c r="J40" t="s">
        <v>21</v>
      </c>
      <c r="K40" t="s">
        <v>22</v>
      </c>
      <c r="L40" t="s">
        <v>27</v>
      </c>
      <c r="M40" t="s">
        <v>23</v>
      </c>
      <c r="N40">
        <v>8</v>
      </c>
      <c r="O40" t="str">
        <f t="shared" si="1"/>
        <v>Won By 8 Wickets</v>
      </c>
      <c r="P40" t="s">
        <v>24</v>
      </c>
      <c r="Q40" t="s">
        <v>153</v>
      </c>
    </row>
    <row r="41" spans="1:17" x14ac:dyDescent="0.25">
      <c r="A41">
        <v>1216518</v>
      </c>
      <c r="B41" t="s">
        <v>24</v>
      </c>
      <c r="C41" s="1">
        <v>44126</v>
      </c>
      <c r="D41" t="s">
        <v>143</v>
      </c>
      <c r="E41">
        <v>40</v>
      </c>
      <c r="F41" t="s">
        <v>18</v>
      </c>
      <c r="G41" t="s">
        <v>39</v>
      </c>
      <c r="H41" t="s">
        <v>104</v>
      </c>
      <c r="I41" t="s">
        <v>39</v>
      </c>
      <c r="J41" t="s">
        <v>28</v>
      </c>
      <c r="K41" t="s">
        <v>22</v>
      </c>
      <c r="L41" t="s">
        <v>39</v>
      </c>
      <c r="M41" t="s">
        <v>23</v>
      </c>
      <c r="N41">
        <v>8</v>
      </c>
      <c r="O41" t="str">
        <f t="shared" si="1"/>
        <v>Won By 8 Wickets</v>
      </c>
      <c r="P41" t="s">
        <v>24</v>
      </c>
      <c r="Q41" t="s">
        <v>152</v>
      </c>
    </row>
    <row r="42" spans="1:17" x14ac:dyDescent="0.25">
      <c r="A42">
        <v>1216521</v>
      </c>
      <c r="B42" t="s">
        <v>24</v>
      </c>
      <c r="C42" s="1">
        <v>44127</v>
      </c>
      <c r="D42" t="s">
        <v>143</v>
      </c>
      <c r="E42">
        <v>41</v>
      </c>
      <c r="F42" t="s">
        <v>46</v>
      </c>
      <c r="G42" t="s">
        <v>44</v>
      </c>
      <c r="H42" t="s">
        <v>106</v>
      </c>
      <c r="I42" t="s">
        <v>44</v>
      </c>
      <c r="J42" t="s">
        <v>28</v>
      </c>
      <c r="K42" t="s">
        <v>22</v>
      </c>
      <c r="L42" t="s">
        <v>44</v>
      </c>
      <c r="M42" t="s">
        <v>23</v>
      </c>
      <c r="N42">
        <v>10</v>
      </c>
      <c r="O42" t="str">
        <f t="shared" si="1"/>
        <v>Won By 10 Wickets</v>
      </c>
      <c r="P42" t="s">
        <v>24</v>
      </c>
      <c r="Q42" t="s">
        <v>56</v>
      </c>
    </row>
    <row r="43" spans="1:17" x14ac:dyDescent="0.25">
      <c r="A43">
        <v>1216497</v>
      </c>
      <c r="B43" t="s">
        <v>110</v>
      </c>
      <c r="C43" s="1">
        <v>44128</v>
      </c>
      <c r="D43" t="s">
        <v>143</v>
      </c>
      <c r="E43">
        <v>42</v>
      </c>
      <c r="F43" t="s">
        <v>51</v>
      </c>
      <c r="G43" t="s">
        <v>43</v>
      </c>
      <c r="H43" t="s">
        <v>144</v>
      </c>
      <c r="I43" t="s">
        <v>43</v>
      </c>
      <c r="J43" t="s">
        <v>28</v>
      </c>
      <c r="K43" t="s">
        <v>22</v>
      </c>
      <c r="L43" t="s">
        <v>51</v>
      </c>
      <c r="M43" t="s">
        <v>34</v>
      </c>
      <c r="N43">
        <v>59</v>
      </c>
      <c r="O43" t="str">
        <f t="shared" si="1"/>
        <v>Won By 59 Runs</v>
      </c>
      <c r="P43" t="s">
        <v>24</v>
      </c>
      <c r="Q43" t="s">
        <v>126</v>
      </c>
    </row>
    <row r="44" spans="1:17" x14ac:dyDescent="0.25">
      <c r="A44">
        <v>1216498</v>
      </c>
      <c r="B44" t="s">
        <v>24</v>
      </c>
      <c r="C44" s="1">
        <v>44128</v>
      </c>
      <c r="D44" t="s">
        <v>143</v>
      </c>
      <c r="E44">
        <v>43</v>
      </c>
      <c r="F44" t="s">
        <v>147</v>
      </c>
      <c r="G44" t="s">
        <v>39</v>
      </c>
      <c r="H44" t="s">
        <v>104</v>
      </c>
      <c r="I44" t="s">
        <v>39</v>
      </c>
      <c r="J44" t="s">
        <v>28</v>
      </c>
      <c r="K44" t="s">
        <v>22</v>
      </c>
      <c r="L44" t="s">
        <v>147</v>
      </c>
      <c r="M44" t="s">
        <v>34</v>
      </c>
      <c r="N44">
        <v>12</v>
      </c>
      <c r="O44" t="str">
        <f t="shared" si="1"/>
        <v>Won By 12 Runs</v>
      </c>
      <c r="P44" t="s">
        <v>24</v>
      </c>
      <c r="Q44" t="s">
        <v>151</v>
      </c>
    </row>
    <row r="45" spans="1:17" x14ac:dyDescent="0.25">
      <c r="A45">
        <v>1216544</v>
      </c>
      <c r="B45" t="s">
        <v>24</v>
      </c>
      <c r="C45" s="1">
        <v>44129</v>
      </c>
      <c r="D45" t="s">
        <v>143</v>
      </c>
      <c r="E45">
        <v>44</v>
      </c>
      <c r="F45" t="s">
        <v>27</v>
      </c>
      <c r="G45" t="s">
        <v>46</v>
      </c>
      <c r="H45" t="s">
        <v>104</v>
      </c>
      <c r="I45" t="s">
        <v>27</v>
      </c>
      <c r="J45" t="s">
        <v>21</v>
      </c>
      <c r="K45" t="s">
        <v>22</v>
      </c>
      <c r="L45" t="s">
        <v>46</v>
      </c>
      <c r="M45" t="s">
        <v>23</v>
      </c>
      <c r="N45">
        <v>8</v>
      </c>
      <c r="O45" t="str">
        <f t="shared" si="1"/>
        <v>Won By 8 Wickets</v>
      </c>
      <c r="P45" t="s">
        <v>24</v>
      </c>
      <c r="Q45" t="s">
        <v>74</v>
      </c>
    </row>
    <row r="46" spans="1:17" x14ac:dyDescent="0.25">
      <c r="A46">
        <v>1216541</v>
      </c>
      <c r="B46" t="s">
        <v>110</v>
      </c>
      <c r="C46" s="1">
        <v>44129</v>
      </c>
      <c r="D46" t="s">
        <v>143</v>
      </c>
      <c r="E46">
        <v>45</v>
      </c>
      <c r="F46" t="s">
        <v>44</v>
      </c>
      <c r="G46" t="s">
        <v>18</v>
      </c>
      <c r="H46" t="s">
        <v>144</v>
      </c>
      <c r="I46" t="s">
        <v>44</v>
      </c>
      <c r="J46" t="s">
        <v>21</v>
      </c>
      <c r="K46" t="s">
        <v>22</v>
      </c>
      <c r="L46" t="s">
        <v>18</v>
      </c>
      <c r="M46" t="s">
        <v>23</v>
      </c>
      <c r="N46">
        <v>8</v>
      </c>
      <c r="O46" t="str">
        <f t="shared" si="1"/>
        <v>Won By 8 Wickets</v>
      </c>
      <c r="P46" t="s">
        <v>24</v>
      </c>
      <c r="Q46" t="s">
        <v>149</v>
      </c>
    </row>
    <row r="47" spans="1:17" x14ac:dyDescent="0.25">
      <c r="A47">
        <v>1216520</v>
      </c>
      <c r="B47" t="s">
        <v>24</v>
      </c>
      <c r="C47" s="1">
        <v>44130</v>
      </c>
      <c r="D47" t="s">
        <v>143</v>
      </c>
      <c r="E47">
        <v>46</v>
      </c>
      <c r="F47" t="s">
        <v>51</v>
      </c>
      <c r="G47" t="s">
        <v>147</v>
      </c>
      <c r="H47" t="s">
        <v>106</v>
      </c>
      <c r="I47" t="s">
        <v>147</v>
      </c>
      <c r="J47" t="s">
        <v>28</v>
      </c>
      <c r="K47" t="s">
        <v>22</v>
      </c>
      <c r="L47" t="s">
        <v>147</v>
      </c>
      <c r="M47" t="s">
        <v>23</v>
      </c>
      <c r="N47">
        <v>8</v>
      </c>
      <c r="O47" t="str">
        <f t="shared" si="1"/>
        <v>Won By 8 Wickets</v>
      </c>
      <c r="P47" t="s">
        <v>24</v>
      </c>
      <c r="Q47" t="s">
        <v>150</v>
      </c>
    </row>
    <row r="48" spans="1:17" x14ac:dyDescent="0.25">
      <c r="A48">
        <v>1216524</v>
      </c>
      <c r="B48" t="s">
        <v>24</v>
      </c>
      <c r="C48" s="1">
        <v>44131</v>
      </c>
      <c r="D48" t="s">
        <v>143</v>
      </c>
      <c r="E48">
        <v>47</v>
      </c>
      <c r="F48" t="s">
        <v>39</v>
      </c>
      <c r="G48" t="s">
        <v>43</v>
      </c>
      <c r="H48" t="s">
        <v>104</v>
      </c>
      <c r="I48" t="s">
        <v>43</v>
      </c>
      <c r="J48" t="s">
        <v>28</v>
      </c>
      <c r="K48" t="s">
        <v>22</v>
      </c>
      <c r="L48" t="s">
        <v>39</v>
      </c>
      <c r="M48" t="s">
        <v>34</v>
      </c>
      <c r="N48">
        <v>88</v>
      </c>
      <c r="O48" t="str">
        <f t="shared" si="1"/>
        <v>Won By 88 Runs</v>
      </c>
      <c r="P48" t="s">
        <v>24</v>
      </c>
      <c r="Q48" t="s">
        <v>57</v>
      </c>
    </row>
    <row r="49" spans="1:17" x14ac:dyDescent="0.25">
      <c r="A49">
        <v>1216499</v>
      </c>
      <c r="B49" t="s">
        <v>110</v>
      </c>
      <c r="C49" s="1">
        <v>44132</v>
      </c>
      <c r="D49" t="s">
        <v>143</v>
      </c>
      <c r="E49">
        <v>48</v>
      </c>
      <c r="F49" t="s">
        <v>27</v>
      </c>
      <c r="G49" t="s">
        <v>44</v>
      </c>
      <c r="H49" t="s">
        <v>144</v>
      </c>
      <c r="I49" t="s">
        <v>44</v>
      </c>
      <c r="J49" t="s">
        <v>28</v>
      </c>
      <c r="K49" t="s">
        <v>22</v>
      </c>
      <c r="L49" t="s">
        <v>44</v>
      </c>
      <c r="M49" t="s">
        <v>23</v>
      </c>
      <c r="N49">
        <v>5</v>
      </c>
      <c r="O49" t="str">
        <f t="shared" si="1"/>
        <v>Won By 5 Wickets</v>
      </c>
      <c r="P49" t="s">
        <v>24</v>
      </c>
      <c r="Q49" t="s">
        <v>76</v>
      </c>
    </row>
    <row r="50" spans="1:17" x14ac:dyDescent="0.25">
      <c r="A50">
        <v>1216536</v>
      </c>
      <c r="B50" t="s">
        <v>24</v>
      </c>
      <c r="C50" s="1">
        <v>44133</v>
      </c>
      <c r="D50" t="s">
        <v>143</v>
      </c>
      <c r="E50">
        <v>49</v>
      </c>
      <c r="F50" t="s">
        <v>51</v>
      </c>
      <c r="G50" t="s">
        <v>46</v>
      </c>
      <c r="H50" t="s">
        <v>104</v>
      </c>
      <c r="I50" t="s">
        <v>46</v>
      </c>
      <c r="J50" t="s">
        <v>28</v>
      </c>
      <c r="K50" t="s">
        <v>22</v>
      </c>
      <c r="L50" t="s">
        <v>46</v>
      </c>
      <c r="M50" t="s">
        <v>23</v>
      </c>
      <c r="N50">
        <v>6</v>
      </c>
      <c r="O50" t="str">
        <f t="shared" si="1"/>
        <v>Won By 6 Wickets</v>
      </c>
      <c r="P50" t="s">
        <v>24</v>
      </c>
      <c r="Q50" t="s">
        <v>74</v>
      </c>
    </row>
    <row r="51" spans="1:17" x14ac:dyDescent="0.25">
      <c r="A51">
        <v>1216537</v>
      </c>
      <c r="B51" t="s">
        <v>110</v>
      </c>
      <c r="C51" s="1">
        <v>44134</v>
      </c>
      <c r="D51" t="s">
        <v>143</v>
      </c>
      <c r="E51">
        <v>50</v>
      </c>
      <c r="F51" t="s">
        <v>147</v>
      </c>
      <c r="G51" t="s">
        <v>18</v>
      </c>
      <c r="H51" t="s">
        <v>144</v>
      </c>
      <c r="I51" t="s">
        <v>18</v>
      </c>
      <c r="J51" t="s">
        <v>28</v>
      </c>
      <c r="K51" t="s">
        <v>22</v>
      </c>
      <c r="L51" t="s">
        <v>18</v>
      </c>
      <c r="M51" t="s">
        <v>23</v>
      </c>
      <c r="N51">
        <v>7</v>
      </c>
      <c r="O51" t="str">
        <f t="shared" si="1"/>
        <v>Won By 7 Wickets</v>
      </c>
      <c r="P51" t="s">
        <v>24</v>
      </c>
      <c r="Q51" t="s">
        <v>149</v>
      </c>
    </row>
    <row r="52" spans="1:17" x14ac:dyDescent="0.25">
      <c r="A52">
        <v>1216535</v>
      </c>
      <c r="B52" t="s">
        <v>24</v>
      </c>
      <c r="C52" s="1">
        <v>44135</v>
      </c>
      <c r="D52" t="s">
        <v>143</v>
      </c>
      <c r="E52">
        <v>51</v>
      </c>
      <c r="F52" t="s">
        <v>43</v>
      </c>
      <c r="G52" t="s">
        <v>44</v>
      </c>
      <c r="H52" t="s">
        <v>104</v>
      </c>
      <c r="I52" t="s">
        <v>44</v>
      </c>
      <c r="J52" t="s">
        <v>28</v>
      </c>
      <c r="K52" t="s">
        <v>22</v>
      </c>
      <c r="L52" t="s">
        <v>44</v>
      </c>
      <c r="M52" t="s">
        <v>23</v>
      </c>
      <c r="N52">
        <v>9</v>
      </c>
      <c r="O52" t="str">
        <f t="shared" si="1"/>
        <v>Won By 9 Wickets</v>
      </c>
      <c r="P52" t="s">
        <v>24</v>
      </c>
      <c r="Q52" t="s">
        <v>112</v>
      </c>
    </row>
    <row r="53" spans="1:17" x14ac:dyDescent="0.25">
      <c r="A53">
        <v>1216502</v>
      </c>
      <c r="B53" t="s">
        <v>24</v>
      </c>
      <c r="C53" s="1">
        <v>44135</v>
      </c>
      <c r="D53" t="s">
        <v>143</v>
      </c>
      <c r="E53">
        <v>52</v>
      </c>
      <c r="F53" t="s">
        <v>27</v>
      </c>
      <c r="G53" t="s">
        <v>39</v>
      </c>
      <c r="H53" t="s">
        <v>106</v>
      </c>
      <c r="I53" t="s">
        <v>39</v>
      </c>
      <c r="J53" t="s">
        <v>28</v>
      </c>
      <c r="K53" t="s">
        <v>22</v>
      </c>
      <c r="L53" t="s">
        <v>39</v>
      </c>
      <c r="M53" t="s">
        <v>23</v>
      </c>
      <c r="N53">
        <v>5</v>
      </c>
      <c r="O53" t="str">
        <f t="shared" si="1"/>
        <v>Won By 5 Wickets</v>
      </c>
      <c r="P53" t="s">
        <v>24</v>
      </c>
      <c r="Q53" t="s">
        <v>148</v>
      </c>
    </row>
    <row r="54" spans="1:17" x14ac:dyDescent="0.25">
      <c r="A54">
        <v>1216506</v>
      </c>
      <c r="B54" t="s">
        <v>110</v>
      </c>
      <c r="C54" s="1">
        <v>44136</v>
      </c>
      <c r="D54" t="s">
        <v>143</v>
      </c>
      <c r="E54">
        <v>53</v>
      </c>
      <c r="F54" t="s">
        <v>147</v>
      </c>
      <c r="G54" t="s">
        <v>46</v>
      </c>
      <c r="H54" t="s">
        <v>144</v>
      </c>
      <c r="I54" t="s">
        <v>46</v>
      </c>
      <c r="J54" t="s">
        <v>28</v>
      </c>
      <c r="K54" t="s">
        <v>22</v>
      </c>
      <c r="L54" t="s">
        <v>46</v>
      </c>
      <c r="M54" t="s">
        <v>23</v>
      </c>
      <c r="N54">
        <v>9</v>
      </c>
      <c r="O54" t="str">
        <f t="shared" si="1"/>
        <v>Won By 9 Wickets</v>
      </c>
      <c r="P54" t="s">
        <v>24</v>
      </c>
      <c r="Q54" t="s">
        <v>74</v>
      </c>
    </row>
    <row r="55" spans="1:17" x14ac:dyDescent="0.25">
      <c r="A55">
        <v>1216530</v>
      </c>
      <c r="B55" t="s">
        <v>24</v>
      </c>
      <c r="C55" s="1">
        <v>44136</v>
      </c>
      <c r="D55" t="s">
        <v>143</v>
      </c>
      <c r="E55">
        <v>54</v>
      </c>
      <c r="F55" t="s">
        <v>51</v>
      </c>
      <c r="G55" t="s">
        <v>18</v>
      </c>
      <c r="H55" t="s">
        <v>104</v>
      </c>
      <c r="I55" t="s">
        <v>18</v>
      </c>
      <c r="J55" t="s">
        <v>28</v>
      </c>
      <c r="K55" t="s">
        <v>22</v>
      </c>
      <c r="L55" t="s">
        <v>51</v>
      </c>
      <c r="M55" t="s">
        <v>34</v>
      </c>
      <c r="N55">
        <v>60</v>
      </c>
      <c r="O55" t="str">
        <f t="shared" si="1"/>
        <v>Won By 60 Runs</v>
      </c>
      <c r="P55" t="s">
        <v>24</v>
      </c>
      <c r="Q55" t="s">
        <v>95</v>
      </c>
    </row>
    <row r="56" spans="1:17" x14ac:dyDescent="0.25">
      <c r="A56">
        <v>1216505</v>
      </c>
      <c r="B56" t="s">
        <v>110</v>
      </c>
      <c r="C56" s="1">
        <v>44137</v>
      </c>
      <c r="D56" t="s">
        <v>143</v>
      </c>
      <c r="E56">
        <v>55</v>
      </c>
      <c r="F56" t="s">
        <v>27</v>
      </c>
      <c r="G56" t="s">
        <v>43</v>
      </c>
      <c r="H56" t="s">
        <v>144</v>
      </c>
      <c r="I56" t="s">
        <v>43</v>
      </c>
      <c r="J56" t="s">
        <v>28</v>
      </c>
      <c r="K56" t="s">
        <v>22</v>
      </c>
      <c r="L56" t="s">
        <v>43</v>
      </c>
      <c r="M56" t="s">
        <v>23</v>
      </c>
      <c r="N56">
        <v>6</v>
      </c>
      <c r="O56" t="str">
        <f t="shared" si="1"/>
        <v>Won By 6 Wickets</v>
      </c>
      <c r="P56" t="s">
        <v>24</v>
      </c>
      <c r="Q56" t="s">
        <v>124</v>
      </c>
    </row>
    <row r="57" spans="1:17" x14ac:dyDescent="0.25">
      <c r="A57">
        <v>1216495</v>
      </c>
      <c r="B57" t="s">
        <v>24</v>
      </c>
      <c r="C57" s="1">
        <v>44138</v>
      </c>
      <c r="D57" t="s">
        <v>143</v>
      </c>
      <c r="E57">
        <v>56</v>
      </c>
      <c r="F57" t="s">
        <v>44</v>
      </c>
      <c r="G57" t="s">
        <v>39</v>
      </c>
      <c r="H57" t="s">
        <v>106</v>
      </c>
      <c r="I57" t="s">
        <v>39</v>
      </c>
      <c r="J57" t="s">
        <v>28</v>
      </c>
      <c r="K57" t="s">
        <v>22</v>
      </c>
      <c r="L57" t="s">
        <v>39</v>
      </c>
      <c r="M57" t="s">
        <v>23</v>
      </c>
      <c r="N57">
        <v>10</v>
      </c>
      <c r="O57" t="str">
        <f t="shared" si="1"/>
        <v>Won By 10 Wickets</v>
      </c>
      <c r="P57" t="s">
        <v>24</v>
      </c>
      <c r="Q57" t="s">
        <v>146</v>
      </c>
    </row>
    <row r="58" spans="1:17" x14ac:dyDescent="0.25">
      <c r="A58">
        <v>1237178</v>
      </c>
      <c r="B58" t="s">
        <v>110</v>
      </c>
      <c r="C58" s="1">
        <v>44141</v>
      </c>
      <c r="D58" t="s">
        <v>143</v>
      </c>
      <c r="E58" t="s">
        <v>31</v>
      </c>
      <c r="F58" t="s">
        <v>27</v>
      </c>
      <c r="G58" t="s">
        <v>39</v>
      </c>
      <c r="H58" t="s">
        <v>144</v>
      </c>
      <c r="I58" t="s">
        <v>39</v>
      </c>
      <c r="J58" t="s">
        <v>28</v>
      </c>
      <c r="K58" t="s">
        <v>22</v>
      </c>
      <c r="L58" t="s">
        <v>39</v>
      </c>
      <c r="M58" t="s">
        <v>23</v>
      </c>
      <c r="N58">
        <v>6</v>
      </c>
      <c r="O58" t="str">
        <f t="shared" si="1"/>
        <v>Won By 6 Wickets</v>
      </c>
      <c r="P58" t="s">
        <v>24</v>
      </c>
      <c r="Q58" t="s">
        <v>92</v>
      </c>
    </row>
    <row r="59" spans="1:17" x14ac:dyDescent="0.25">
      <c r="A59">
        <v>1237181</v>
      </c>
      <c r="B59" t="s">
        <v>24</v>
      </c>
      <c r="C59" s="1">
        <v>44145</v>
      </c>
      <c r="D59" t="s">
        <v>143</v>
      </c>
      <c r="E59" t="s">
        <v>17</v>
      </c>
      <c r="F59" t="s">
        <v>43</v>
      </c>
      <c r="G59" t="s">
        <v>44</v>
      </c>
      <c r="H59" t="s">
        <v>104</v>
      </c>
      <c r="I59" t="s">
        <v>43</v>
      </c>
      <c r="J59" t="s">
        <v>21</v>
      </c>
      <c r="K59" t="s">
        <v>22</v>
      </c>
      <c r="L59" t="s">
        <v>44</v>
      </c>
      <c r="M59" t="s">
        <v>23</v>
      </c>
      <c r="N59">
        <v>5</v>
      </c>
      <c r="O59" t="str">
        <f t="shared" si="1"/>
        <v>Won By 5 Wickets</v>
      </c>
      <c r="P59" t="s">
        <v>24</v>
      </c>
      <c r="Q59" t="s">
        <v>56</v>
      </c>
    </row>
    <row r="60" spans="1:17" x14ac:dyDescent="0.25">
      <c r="A60">
        <v>1237177</v>
      </c>
      <c r="B60" t="s">
        <v>24</v>
      </c>
      <c r="C60" s="1">
        <v>44140</v>
      </c>
      <c r="D60" t="s">
        <v>143</v>
      </c>
      <c r="E60" t="s">
        <v>36</v>
      </c>
      <c r="F60" t="s">
        <v>44</v>
      </c>
      <c r="G60" t="s">
        <v>43</v>
      </c>
      <c r="H60" t="s">
        <v>104</v>
      </c>
      <c r="I60" t="s">
        <v>43</v>
      </c>
      <c r="J60" t="s">
        <v>28</v>
      </c>
      <c r="K60" t="s">
        <v>22</v>
      </c>
      <c r="L60" t="s">
        <v>44</v>
      </c>
      <c r="M60" t="s">
        <v>34</v>
      </c>
      <c r="N60">
        <v>57</v>
      </c>
      <c r="O60" t="str">
        <f t="shared" si="1"/>
        <v>Won By 57 Runs</v>
      </c>
      <c r="P60" t="s">
        <v>24</v>
      </c>
      <c r="Q60" t="s">
        <v>45</v>
      </c>
    </row>
    <row r="61" spans="1:17" x14ac:dyDescent="0.25">
      <c r="A61">
        <v>1237180</v>
      </c>
      <c r="B61" t="s">
        <v>110</v>
      </c>
      <c r="C61" s="1">
        <v>44143</v>
      </c>
      <c r="D61" t="s">
        <v>143</v>
      </c>
      <c r="E61" t="s">
        <v>26</v>
      </c>
      <c r="F61" t="s">
        <v>43</v>
      </c>
      <c r="G61" t="s">
        <v>39</v>
      </c>
      <c r="H61" t="s">
        <v>144</v>
      </c>
      <c r="I61" t="s">
        <v>43</v>
      </c>
      <c r="J61" t="s">
        <v>21</v>
      </c>
      <c r="K61" t="s">
        <v>22</v>
      </c>
      <c r="L61" t="s">
        <v>43</v>
      </c>
      <c r="M61" t="s">
        <v>34</v>
      </c>
      <c r="N61">
        <v>17</v>
      </c>
      <c r="O61" t="str">
        <f t="shared" si="1"/>
        <v>Won By 17 Runs</v>
      </c>
      <c r="P61" t="s">
        <v>24</v>
      </c>
      <c r="Q61" t="s">
        <v>145</v>
      </c>
    </row>
  </sheetData>
  <sortState xmlns:xlrd2="http://schemas.microsoft.com/office/spreadsheetml/2017/richdata2" ref="A2:Q61">
    <sortCondition ref="E2:E61"/>
  </sortState>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63"/>
  <sheetViews>
    <sheetView topLeftCell="H3" workbookViewId="0">
      <selection sqref="A1:Q77"/>
    </sheetView>
  </sheetViews>
  <sheetFormatPr defaultRowHeight="15" x14ac:dyDescent="0.25"/>
  <cols>
    <col min="1" max="1" width="11.140625" bestFit="1" customWidth="1"/>
    <col min="2" max="2" width="11.7109375" bestFit="1" customWidth="1"/>
    <col min="3" max="4" width="11.140625" bestFit="1" customWidth="1"/>
    <col min="5" max="5" width="14" bestFit="1" customWidth="1"/>
    <col min="6" max="7" width="26.5703125" bestFit="1" customWidth="1"/>
    <col min="8" max="8" width="42.5703125" bestFit="1" customWidth="1"/>
    <col min="9" max="9" width="26.5703125" bestFit="1" customWidth="1"/>
    <col min="10" max="10" width="12.42578125" bestFit="1" customWidth="1"/>
    <col min="11" max="11" width="12.140625" bestFit="1" customWidth="1"/>
    <col min="12" max="12" width="26.5703125" bestFit="1" customWidth="1"/>
    <col min="13" max="14" width="12.140625" bestFit="1" customWidth="1"/>
    <col min="15" max="15" width="21" bestFit="1" customWidth="1"/>
    <col min="16" max="16" width="12.140625" bestFit="1" customWidth="1"/>
    <col min="17" max="17" width="16.140625" bestFit="1" customWidth="1"/>
  </cols>
  <sheetData>
    <row r="1" spans="1:17" x14ac:dyDescent="0.25">
      <c r="A1" s="2" t="s">
        <v>399</v>
      </c>
      <c r="B1" s="2" t="s">
        <v>400</v>
      </c>
      <c r="C1" s="2" t="s">
        <v>401</v>
      </c>
      <c r="D1" s="2" t="s">
        <v>402</v>
      </c>
      <c r="E1" s="2" t="s">
        <v>403</v>
      </c>
      <c r="F1" s="2" t="s">
        <v>404</v>
      </c>
      <c r="G1" s="2" t="s">
        <v>405</v>
      </c>
      <c r="H1" s="2" t="s">
        <v>406</v>
      </c>
      <c r="I1" s="2" t="s">
        <v>407</v>
      </c>
      <c r="J1" s="2" t="s">
        <v>408</v>
      </c>
      <c r="K1" s="2" t="s">
        <v>409</v>
      </c>
      <c r="L1" s="2" t="s">
        <v>410</v>
      </c>
      <c r="M1" s="2" t="s">
        <v>411</v>
      </c>
      <c r="N1" s="2" t="s">
        <v>412</v>
      </c>
      <c r="O1" s="2" t="s">
        <v>413</v>
      </c>
      <c r="P1" s="2" t="s">
        <v>414</v>
      </c>
      <c r="Q1" s="2" t="s">
        <v>415</v>
      </c>
    </row>
    <row r="2" spans="1:17" x14ac:dyDescent="0.25">
      <c r="A2" s="2" t="s">
        <v>0</v>
      </c>
      <c r="B2" s="2" t="s">
        <v>1</v>
      </c>
      <c r="C2" s="2" t="s">
        <v>2</v>
      </c>
      <c r="D2" s="2" t="s">
        <v>3</v>
      </c>
      <c r="E2" s="2" t="s">
        <v>4</v>
      </c>
      <c r="F2" s="2" t="s">
        <v>5</v>
      </c>
      <c r="G2" s="2" t="s">
        <v>6</v>
      </c>
      <c r="H2" s="2" t="s">
        <v>7</v>
      </c>
      <c r="I2" s="2" t="s">
        <v>8</v>
      </c>
      <c r="J2" s="2" t="s">
        <v>9</v>
      </c>
      <c r="K2" s="2" t="s">
        <v>10</v>
      </c>
      <c r="L2" s="2" t="s">
        <v>11</v>
      </c>
      <c r="M2" s="2" t="s">
        <v>12</v>
      </c>
      <c r="N2" s="2" t="s">
        <v>13</v>
      </c>
      <c r="O2" s="2" t="s">
        <v>398</v>
      </c>
      <c r="P2" s="2" t="s">
        <v>14</v>
      </c>
      <c r="Q2" s="2" t="s">
        <v>15</v>
      </c>
    </row>
    <row r="3" spans="1:17" x14ac:dyDescent="0.25">
      <c r="A3" t="s">
        <v>399</v>
      </c>
      <c r="B3" t="s">
        <v>400</v>
      </c>
      <c r="C3" s="1" t="s">
        <v>401</v>
      </c>
      <c r="D3" t="s">
        <v>402</v>
      </c>
      <c r="E3" t="s">
        <v>403</v>
      </c>
      <c r="F3" t="s">
        <v>404</v>
      </c>
      <c r="G3" t="s">
        <v>405</v>
      </c>
      <c r="H3" t="s">
        <v>406</v>
      </c>
      <c r="I3" t="s">
        <v>407</v>
      </c>
      <c r="J3" t="s">
        <v>408</v>
      </c>
      <c r="K3" t="s">
        <v>409</v>
      </c>
      <c r="L3" t="s">
        <v>410</v>
      </c>
      <c r="M3" t="s">
        <v>411</v>
      </c>
      <c r="N3" t="s">
        <v>412</v>
      </c>
      <c r="O3" t="s">
        <v>413</v>
      </c>
      <c r="P3" t="s">
        <v>414</v>
      </c>
      <c r="Q3" t="s">
        <v>415</v>
      </c>
    </row>
    <row r="4" spans="1:17" x14ac:dyDescent="0.25">
      <c r="A4">
        <v>1254058</v>
      </c>
      <c r="B4" t="s">
        <v>132</v>
      </c>
      <c r="C4" s="1">
        <v>44295</v>
      </c>
      <c r="D4">
        <v>2021</v>
      </c>
      <c r="E4">
        <v>1</v>
      </c>
      <c r="F4" t="s">
        <v>44</v>
      </c>
      <c r="G4" t="s">
        <v>27</v>
      </c>
      <c r="H4" t="s">
        <v>133</v>
      </c>
      <c r="I4" t="s">
        <v>27</v>
      </c>
      <c r="J4" t="s">
        <v>28</v>
      </c>
      <c r="K4" t="s">
        <v>22</v>
      </c>
      <c r="L4" t="s">
        <v>27</v>
      </c>
      <c r="M4" t="s">
        <v>23</v>
      </c>
      <c r="N4">
        <v>2</v>
      </c>
      <c r="O4" t="str">
        <f t="shared" ref="O4:O35" si="0">CONCATENATE("Won By"," ",N4," ",M4)</f>
        <v>Won By 2 Wickets</v>
      </c>
      <c r="P4" t="s">
        <v>24</v>
      </c>
      <c r="Q4" t="s">
        <v>71</v>
      </c>
    </row>
    <row r="5" spans="1:17" x14ac:dyDescent="0.25">
      <c r="A5">
        <v>1254059</v>
      </c>
      <c r="B5" t="s">
        <v>38</v>
      </c>
      <c r="C5" s="1">
        <v>44296</v>
      </c>
      <c r="D5">
        <v>2021</v>
      </c>
      <c r="E5">
        <v>2</v>
      </c>
      <c r="F5" t="s">
        <v>46</v>
      </c>
      <c r="G5" t="s">
        <v>43</v>
      </c>
      <c r="H5" t="s">
        <v>41</v>
      </c>
      <c r="I5" t="s">
        <v>43</v>
      </c>
      <c r="J5" t="s">
        <v>28</v>
      </c>
      <c r="K5" t="s">
        <v>22</v>
      </c>
      <c r="L5" t="s">
        <v>43</v>
      </c>
      <c r="M5" t="s">
        <v>23</v>
      </c>
      <c r="N5">
        <v>7</v>
      </c>
      <c r="O5" t="str">
        <f t="shared" si="0"/>
        <v>Won By 7 Wickets</v>
      </c>
      <c r="P5" t="s">
        <v>24</v>
      </c>
      <c r="Q5" t="s">
        <v>82</v>
      </c>
    </row>
    <row r="6" spans="1:17" x14ac:dyDescent="0.25">
      <c r="A6">
        <v>1254060</v>
      </c>
      <c r="B6" t="s">
        <v>132</v>
      </c>
      <c r="C6" s="1">
        <v>44297</v>
      </c>
      <c r="D6">
        <v>2021</v>
      </c>
      <c r="E6">
        <v>3</v>
      </c>
      <c r="F6" t="s">
        <v>51</v>
      </c>
      <c r="G6" t="s">
        <v>39</v>
      </c>
      <c r="H6" t="s">
        <v>133</v>
      </c>
      <c r="I6" t="s">
        <v>39</v>
      </c>
      <c r="J6" t="s">
        <v>28</v>
      </c>
      <c r="K6" t="s">
        <v>22</v>
      </c>
      <c r="L6" t="s">
        <v>51</v>
      </c>
      <c r="M6" t="s">
        <v>34</v>
      </c>
      <c r="N6">
        <v>10</v>
      </c>
      <c r="O6" t="str">
        <f t="shared" si="0"/>
        <v>Won By 10 Runs</v>
      </c>
      <c r="P6" t="s">
        <v>24</v>
      </c>
      <c r="Q6" t="s">
        <v>142</v>
      </c>
    </row>
    <row r="7" spans="1:17" x14ac:dyDescent="0.25">
      <c r="A7">
        <v>1254061</v>
      </c>
      <c r="B7" t="s">
        <v>38</v>
      </c>
      <c r="C7" s="1">
        <v>44298</v>
      </c>
      <c r="D7">
        <v>2021</v>
      </c>
      <c r="E7">
        <v>4</v>
      </c>
      <c r="F7" t="s">
        <v>40</v>
      </c>
      <c r="G7" t="s">
        <v>18</v>
      </c>
      <c r="H7" t="s">
        <v>41</v>
      </c>
      <c r="I7" t="s">
        <v>18</v>
      </c>
      <c r="J7" t="s">
        <v>28</v>
      </c>
      <c r="K7" t="s">
        <v>22</v>
      </c>
      <c r="L7" t="s">
        <v>40</v>
      </c>
      <c r="M7" t="s">
        <v>34</v>
      </c>
      <c r="N7">
        <v>4</v>
      </c>
      <c r="O7" t="str">
        <f t="shared" si="0"/>
        <v>Won By 4 Runs</v>
      </c>
      <c r="P7" t="s">
        <v>24</v>
      </c>
      <c r="Q7" t="s">
        <v>100</v>
      </c>
    </row>
    <row r="8" spans="1:17" x14ac:dyDescent="0.25">
      <c r="A8">
        <v>1254062</v>
      </c>
      <c r="B8" t="s">
        <v>132</v>
      </c>
      <c r="C8" s="1">
        <v>44299</v>
      </c>
      <c r="D8">
        <v>2021</v>
      </c>
      <c r="E8">
        <v>5</v>
      </c>
      <c r="F8" t="s">
        <v>44</v>
      </c>
      <c r="G8" t="s">
        <v>51</v>
      </c>
      <c r="H8" t="s">
        <v>133</v>
      </c>
      <c r="I8" t="s">
        <v>51</v>
      </c>
      <c r="J8" t="s">
        <v>28</v>
      </c>
      <c r="K8" t="s">
        <v>22</v>
      </c>
      <c r="L8" t="s">
        <v>44</v>
      </c>
      <c r="M8" t="s">
        <v>34</v>
      </c>
      <c r="N8">
        <v>10</v>
      </c>
      <c r="O8" t="str">
        <f t="shared" si="0"/>
        <v>Won By 10 Runs</v>
      </c>
      <c r="P8" t="s">
        <v>24</v>
      </c>
      <c r="Q8" t="s">
        <v>141</v>
      </c>
    </row>
    <row r="9" spans="1:17" x14ac:dyDescent="0.25">
      <c r="A9">
        <v>1254063</v>
      </c>
      <c r="B9" t="s">
        <v>132</v>
      </c>
      <c r="C9" s="1">
        <v>44300</v>
      </c>
      <c r="D9">
        <v>2021</v>
      </c>
      <c r="E9">
        <v>6</v>
      </c>
      <c r="F9" t="s">
        <v>27</v>
      </c>
      <c r="G9" t="s">
        <v>39</v>
      </c>
      <c r="H9" t="s">
        <v>133</v>
      </c>
      <c r="I9" t="s">
        <v>39</v>
      </c>
      <c r="J9" t="s">
        <v>28</v>
      </c>
      <c r="K9" t="s">
        <v>22</v>
      </c>
      <c r="L9" t="s">
        <v>27</v>
      </c>
      <c r="M9" t="s">
        <v>34</v>
      </c>
      <c r="N9">
        <v>6</v>
      </c>
      <c r="O9" t="str">
        <f t="shared" si="0"/>
        <v>Won By 6 Runs</v>
      </c>
      <c r="P9" t="s">
        <v>24</v>
      </c>
      <c r="Q9" t="s">
        <v>116</v>
      </c>
    </row>
    <row r="10" spans="1:17" x14ac:dyDescent="0.25">
      <c r="A10">
        <v>1254064</v>
      </c>
      <c r="B10" t="s">
        <v>38</v>
      </c>
      <c r="C10" s="1">
        <v>44301</v>
      </c>
      <c r="D10">
        <v>2021</v>
      </c>
      <c r="E10">
        <v>7</v>
      </c>
      <c r="F10" t="s">
        <v>43</v>
      </c>
      <c r="G10" t="s">
        <v>18</v>
      </c>
      <c r="H10" t="s">
        <v>41</v>
      </c>
      <c r="I10" t="s">
        <v>18</v>
      </c>
      <c r="J10" t="s">
        <v>28</v>
      </c>
      <c r="K10" t="s">
        <v>22</v>
      </c>
      <c r="L10" t="s">
        <v>18</v>
      </c>
      <c r="M10" t="s">
        <v>23</v>
      </c>
      <c r="N10">
        <v>3</v>
      </c>
      <c r="O10" t="str">
        <f t="shared" si="0"/>
        <v>Won By 3 Wickets</v>
      </c>
      <c r="P10" t="s">
        <v>24</v>
      </c>
      <c r="Q10" t="s">
        <v>140</v>
      </c>
    </row>
    <row r="11" spans="1:17" x14ac:dyDescent="0.25">
      <c r="A11">
        <v>1254065</v>
      </c>
      <c r="B11" t="s">
        <v>38</v>
      </c>
      <c r="C11" s="1">
        <v>44302</v>
      </c>
      <c r="D11">
        <v>2021</v>
      </c>
      <c r="E11">
        <v>8</v>
      </c>
      <c r="F11" t="s">
        <v>40</v>
      </c>
      <c r="G11" t="s">
        <v>46</v>
      </c>
      <c r="H11" t="s">
        <v>41</v>
      </c>
      <c r="I11" t="s">
        <v>46</v>
      </c>
      <c r="J11" t="s">
        <v>28</v>
      </c>
      <c r="K11" t="s">
        <v>22</v>
      </c>
      <c r="L11" t="s">
        <v>46</v>
      </c>
      <c r="M11" t="s">
        <v>23</v>
      </c>
      <c r="N11">
        <v>6</v>
      </c>
      <c r="O11" t="str">
        <f t="shared" si="0"/>
        <v>Won By 6 Wickets</v>
      </c>
      <c r="P11" t="s">
        <v>24</v>
      </c>
      <c r="Q11" t="s">
        <v>139</v>
      </c>
    </row>
    <row r="12" spans="1:17" x14ac:dyDescent="0.25">
      <c r="A12">
        <v>1254066</v>
      </c>
      <c r="B12" t="s">
        <v>132</v>
      </c>
      <c r="C12" s="1">
        <v>44303</v>
      </c>
      <c r="D12">
        <v>2021</v>
      </c>
      <c r="E12">
        <v>9</v>
      </c>
      <c r="F12" t="s">
        <v>44</v>
      </c>
      <c r="G12" t="s">
        <v>39</v>
      </c>
      <c r="H12" t="s">
        <v>133</v>
      </c>
      <c r="I12" t="s">
        <v>44</v>
      </c>
      <c r="J12" t="s">
        <v>21</v>
      </c>
      <c r="K12" t="s">
        <v>22</v>
      </c>
      <c r="L12" t="s">
        <v>44</v>
      </c>
      <c r="M12" t="s">
        <v>34</v>
      </c>
      <c r="N12">
        <v>13</v>
      </c>
      <c r="O12" t="str">
        <f t="shared" si="0"/>
        <v>Won By 13 Runs</v>
      </c>
      <c r="P12" t="s">
        <v>24</v>
      </c>
      <c r="Q12" t="s">
        <v>118</v>
      </c>
    </row>
    <row r="13" spans="1:17" x14ac:dyDescent="0.25">
      <c r="A13">
        <v>1254067</v>
      </c>
      <c r="B13" t="s">
        <v>132</v>
      </c>
      <c r="C13" s="1">
        <v>44304</v>
      </c>
      <c r="D13">
        <v>2021</v>
      </c>
      <c r="E13">
        <v>10</v>
      </c>
      <c r="F13" t="s">
        <v>27</v>
      </c>
      <c r="G13" t="s">
        <v>51</v>
      </c>
      <c r="H13" t="s">
        <v>133</v>
      </c>
      <c r="I13" t="s">
        <v>27</v>
      </c>
      <c r="J13" t="s">
        <v>21</v>
      </c>
      <c r="K13" t="s">
        <v>22</v>
      </c>
      <c r="L13" t="s">
        <v>27</v>
      </c>
      <c r="M13" t="s">
        <v>34</v>
      </c>
      <c r="N13">
        <v>38</v>
      </c>
      <c r="O13" t="str">
        <f t="shared" si="0"/>
        <v>Won By 38 Runs</v>
      </c>
      <c r="P13" t="s">
        <v>24</v>
      </c>
      <c r="Q13" t="s">
        <v>130</v>
      </c>
    </row>
    <row r="14" spans="1:17" x14ac:dyDescent="0.25">
      <c r="A14">
        <v>1254068</v>
      </c>
      <c r="B14" t="s">
        <v>38</v>
      </c>
      <c r="C14" s="1">
        <v>44304</v>
      </c>
      <c r="D14">
        <v>2021</v>
      </c>
      <c r="E14">
        <v>11</v>
      </c>
      <c r="F14" t="s">
        <v>40</v>
      </c>
      <c r="G14" t="s">
        <v>43</v>
      </c>
      <c r="H14" t="s">
        <v>41</v>
      </c>
      <c r="I14" t="s">
        <v>43</v>
      </c>
      <c r="J14" t="s">
        <v>28</v>
      </c>
      <c r="K14" t="s">
        <v>22</v>
      </c>
      <c r="L14" t="s">
        <v>43</v>
      </c>
      <c r="M14" t="s">
        <v>23</v>
      </c>
      <c r="N14">
        <v>6</v>
      </c>
      <c r="O14" t="str">
        <f t="shared" si="0"/>
        <v>Won By 6 Wickets</v>
      </c>
      <c r="P14" t="s">
        <v>24</v>
      </c>
      <c r="Q14" t="s">
        <v>82</v>
      </c>
    </row>
    <row r="15" spans="1:17" x14ac:dyDescent="0.25">
      <c r="A15">
        <v>1254069</v>
      </c>
      <c r="B15" t="s">
        <v>38</v>
      </c>
      <c r="C15" s="1">
        <v>44305</v>
      </c>
      <c r="D15">
        <v>2021</v>
      </c>
      <c r="E15">
        <v>12</v>
      </c>
      <c r="F15" t="s">
        <v>46</v>
      </c>
      <c r="G15" t="s">
        <v>18</v>
      </c>
      <c r="H15" t="s">
        <v>41</v>
      </c>
      <c r="I15" t="s">
        <v>18</v>
      </c>
      <c r="J15" t="s">
        <v>28</v>
      </c>
      <c r="K15" t="s">
        <v>22</v>
      </c>
      <c r="L15" t="s">
        <v>46</v>
      </c>
      <c r="M15" t="s">
        <v>34</v>
      </c>
      <c r="N15">
        <v>45</v>
      </c>
      <c r="O15" t="str">
        <f t="shared" si="0"/>
        <v>Won By 45 Runs</v>
      </c>
      <c r="P15" t="s">
        <v>24</v>
      </c>
      <c r="Q15" t="s">
        <v>138</v>
      </c>
    </row>
    <row r="16" spans="1:17" x14ac:dyDescent="0.25">
      <c r="A16">
        <v>1254070</v>
      </c>
      <c r="B16" t="s">
        <v>132</v>
      </c>
      <c r="C16" s="1">
        <v>44306</v>
      </c>
      <c r="D16">
        <v>2021</v>
      </c>
      <c r="E16">
        <v>13</v>
      </c>
      <c r="F16" t="s">
        <v>44</v>
      </c>
      <c r="G16" t="s">
        <v>43</v>
      </c>
      <c r="H16" t="s">
        <v>133</v>
      </c>
      <c r="I16" t="s">
        <v>44</v>
      </c>
      <c r="J16" t="s">
        <v>21</v>
      </c>
      <c r="K16" t="s">
        <v>22</v>
      </c>
      <c r="L16" t="s">
        <v>43</v>
      </c>
      <c r="M16" t="s">
        <v>23</v>
      </c>
      <c r="N16">
        <v>6</v>
      </c>
      <c r="O16" t="str">
        <f t="shared" si="0"/>
        <v>Won By 6 Wickets</v>
      </c>
      <c r="P16" t="s">
        <v>24</v>
      </c>
      <c r="Q16" t="s">
        <v>137</v>
      </c>
    </row>
    <row r="17" spans="1:17" x14ac:dyDescent="0.25">
      <c r="A17">
        <v>1254071</v>
      </c>
      <c r="B17" t="s">
        <v>132</v>
      </c>
      <c r="C17" s="1">
        <v>44307</v>
      </c>
      <c r="D17">
        <v>2021</v>
      </c>
      <c r="E17">
        <v>14</v>
      </c>
      <c r="F17" t="s">
        <v>40</v>
      </c>
      <c r="G17" t="s">
        <v>39</v>
      </c>
      <c r="H17" t="s">
        <v>133</v>
      </c>
      <c r="I17" t="s">
        <v>40</v>
      </c>
      <c r="J17" t="s">
        <v>21</v>
      </c>
      <c r="K17" t="s">
        <v>22</v>
      </c>
      <c r="L17" t="s">
        <v>39</v>
      </c>
      <c r="M17" t="s">
        <v>23</v>
      </c>
      <c r="N17">
        <v>9</v>
      </c>
      <c r="O17" t="str">
        <f t="shared" si="0"/>
        <v>Won By 9 Wickets</v>
      </c>
      <c r="P17" t="s">
        <v>24</v>
      </c>
      <c r="Q17" t="s">
        <v>61</v>
      </c>
    </row>
    <row r="18" spans="1:17" x14ac:dyDescent="0.25">
      <c r="A18">
        <v>1254072</v>
      </c>
      <c r="B18" t="s">
        <v>38</v>
      </c>
      <c r="C18" s="1">
        <v>44307</v>
      </c>
      <c r="D18">
        <v>2021</v>
      </c>
      <c r="E18">
        <v>15</v>
      </c>
      <c r="F18" t="s">
        <v>46</v>
      </c>
      <c r="G18" t="s">
        <v>51</v>
      </c>
      <c r="H18" t="s">
        <v>41</v>
      </c>
      <c r="I18" t="s">
        <v>51</v>
      </c>
      <c r="J18" t="s">
        <v>28</v>
      </c>
      <c r="K18" t="s">
        <v>22</v>
      </c>
      <c r="L18" t="s">
        <v>46</v>
      </c>
      <c r="M18" t="s">
        <v>34</v>
      </c>
      <c r="N18">
        <v>18</v>
      </c>
      <c r="O18" t="str">
        <f t="shared" si="0"/>
        <v>Won By 18 Runs</v>
      </c>
      <c r="P18" t="s">
        <v>24</v>
      </c>
      <c r="Q18" t="s">
        <v>87</v>
      </c>
    </row>
    <row r="19" spans="1:17" x14ac:dyDescent="0.25">
      <c r="A19">
        <v>1254073</v>
      </c>
      <c r="B19" t="s">
        <v>38</v>
      </c>
      <c r="C19" s="1">
        <v>44308</v>
      </c>
      <c r="D19">
        <v>2021</v>
      </c>
      <c r="E19">
        <v>16</v>
      </c>
      <c r="F19" t="s">
        <v>18</v>
      </c>
      <c r="G19" t="s">
        <v>27</v>
      </c>
      <c r="H19" t="s">
        <v>41</v>
      </c>
      <c r="I19" t="s">
        <v>27</v>
      </c>
      <c r="J19" t="s">
        <v>28</v>
      </c>
      <c r="K19" t="s">
        <v>22</v>
      </c>
      <c r="L19" t="s">
        <v>27</v>
      </c>
      <c r="M19" t="s">
        <v>23</v>
      </c>
      <c r="N19">
        <v>10</v>
      </c>
      <c r="O19" t="str">
        <f t="shared" si="0"/>
        <v>Won By 10 Wickets</v>
      </c>
      <c r="P19" t="s">
        <v>24</v>
      </c>
      <c r="Q19" t="s">
        <v>136</v>
      </c>
    </row>
    <row r="20" spans="1:17" x14ac:dyDescent="0.25">
      <c r="A20">
        <v>1254074</v>
      </c>
      <c r="B20" t="s">
        <v>132</v>
      </c>
      <c r="C20" s="1">
        <v>44309</v>
      </c>
      <c r="D20">
        <v>2021</v>
      </c>
      <c r="E20">
        <v>17</v>
      </c>
      <c r="F20" t="s">
        <v>44</v>
      </c>
      <c r="G20" t="s">
        <v>40</v>
      </c>
      <c r="H20" t="s">
        <v>133</v>
      </c>
      <c r="I20" t="s">
        <v>40</v>
      </c>
      <c r="J20" t="s">
        <v>28</v>
      </c>
      <c r="K20" t="s">
        <v>22</v>
      </c>
      <c r="L20" t="s">
        <v>40</v>
      </c>
      <c r="M20" t="s">
        <v>23</v>
      </c>
      <c r="N20">
        <v>9</v>
      </c>
      <c r="O20" t="str">
        <f t="shared" si="0"/>
        <v>Won By 9 Wickets</v>
      </c>
      <c r="P20" t="s">
        <v>24</v>
      </c>
      <c r="Q20" t="s">
        <v>83</v>
      </c>
    </row>
    <row r="21" spans="1:17" x14ac:dyDescent="0.25">
      <c r="A21">
        <v>1254075</v>
      </c>
      <c r="B21" t="s">
        <v>38</v>
      </c>
      <c r="C21" s="1">
        <v>44310</v>
      </c>
      <c r="D21">
        <v>2021</v>
      </c>
      <c r="E21">
        <v>18</v>
      </c>
      <c r="F21" t="s">
        <v>51</v>
      </c>
      <c r="G21" t="s">
        <v>18</v>
      </c>
      <c r="H21" t="s">
        <v>41</v>
      </c>
      <c r="I21" t="s">
        <v>18</v>
      </c>
      <c r="J21" t="s">
        <v>28</v>
      </c>
      <c r="K21" t="s">
        <v>22</v>
      </c>
      <c r="L21" t="s">
        <v>18</v>
      </c>
      <c r="M21" t="s">
        <v>23</v>
      </c>
      <c r="N21">
        <v>6</v>
      </c>
      <c r="O21" t="str">
        <f t="shared" si="0"/>
        <v>Won By 6 Wickets</v>
      </c>
      <c r="P21" t="s">
        <v>24</v>
      </c>
      <c r="Q21" t="s">
        <v>135</v>
      </c>
    </row>
    <row r="22" spans="1:17" x14ac:dyDescent="0.25">
      <c r="A22">
        <v>1254076</v>
      </c>
      <c r="B22" t="s">
        <v>38</v>
      </c>
      <c r="C22" s="1">
        <v>44311</v>
      </c>
      <c r="D22">
        <v>2021</v>
      </c>
      <c r="E22">
        <v>19</v>
      </c>
      <c r="F22" t="s">
        <v>46</v>
      </c>
      <c r="G22" t="s">
        <v>27</v>
      </c>
      <c r="H22" t="s">
        <v>41</v>
      </c>
      <c r="I22" t="s">
        <v>46</v>
      </c>
      <c r="J22" t="s">
        <v>21</v>
      </c>
      <c r="K22" t="s">
        <v>22</v>
      </c>
      <c r="L22" t="s">
        <v>46</v>
      </c>
      <c r="M22" t="s">
        <v>34</v>
      </c>
      <c r="N22">
        <v>69</v>
      </c>
      <c r="O22" t="str">
        <f t="shared" si="0"/>
        <v>Won By 69 Runs</v>
      </c>
      <c r="P22" t="s">
        <v>24</v>
      </c>
      <c r="Q22" t="s">
        <v>120</v>
      </c>
    </row>
    <row r="23" spans="1:17" x14ac:dyDescent="0.25">
      <c r="A23">
        <v>1254077</v>
      </c>
      <c r="B23" t="s">
        <v>132</v>
      </c>
      <c r="C23" s="1">
        <v>44311</v>
      </c>
      <c r="D23">
        <v>2021</v>
      </c>
      <c r="E23">
        <v>20</v>
      </c>
      <c r="F23" t="s">
        <v>43</v>
      </c>
      <c r="G23" t="s">
        <v>39</v>
      </c>
      <c r="H23" t="s">
        <v>133</v>
      </c>
      <c r="I23" t="s">
        <v>43</v>
      </c>
      <c r="J23" t="s">
        <v>21</v>
      </c>
      <c r="K23" t="s">
        <v>134</v>
      </c>
      <c r="L23" t="s">
        <v>43</v>
      </c>
      <c r="M23" t="s">
        <v>10</v>
      </c>
      <c r="N23" t="s">
        <v>24</v>
      </c>
      <c r="O23" t="str">
        <f t="shared" si="0"/>
        <v>Won By NA SuperOver</v>
      </c>
      <c r="P23" t="s">
        <v>24</v>
      </c>
      <c r="Q23" t="s">
        <v>129</v>
      </c>
    </row>
    <row r="24" spans="1:17" x14ac:dyDescent="0.25">
      <c r="A24">
        <v>1254078</v>
      </c>
      <c r="B24" t="s">
        <v>16</v>
      </c>
      <c r="C24" s="1">
        <v>44312</v>
      </c>
      <c r="D24">
        <v>2021</v>
      </c>
      <c r="E24">
        <v>21</v>
      </c>
      <c r="F24" t="s">
        <v>40</v>
      </c>
      <c r="G24" t="s">
        <v>51</v>
      </c>
      <c r="H24" t="s">
        <v>20</v>
      </c>
      <c r="I24" t="s">
        <v>51</v>
      </c>
      <c r="J24" t="s">
        <v>28</v>
      </c>
      <c r="K24" t="s">
        <v>22</v>
      </c>
      <c r="L24" t="s">
        <v>51</v>
      </c>
      <c r="M24" t="s">
        <v>23</v>
      </c>
      <c r="N24">
        <v>5</v>
      </c>
      <c r="O24" t="str">
        <f t="shared" si="0"/>
        <v>Won By 5 Wickets</v>
      </c>
      <c r="P24" t="s">
        <v>24</v>
      </c>
      <c r="Q24" t="s">
        <v>131</v>
      </c>
    </row>
    <row r="25" spans="1:17" x14ac:dyDescent="0.25">
      <c r="A25">
        <v>1254079</v>
      </c>
      <c r="B25" t="s">
        <v>16</v>
      </c>
      <c r="C25" s="1">
        <v>44313</v>
      </c>
      <c r="D25">
        <v>2021</v>
      </c>
      <c r="E25">
        <v>22</v>
      </c>
      <c r="F25" t="s">
        <v>27</v>
      </c>
      <c r="G25" t="s">
        <v>43</v>
      </c>
      <c r="H25" t="s">
        <v>20</v>
      </c>
      <c r="I25" t="s">
        <v>43</v>
      </c>
      <c r="J25" t="s">
        <v>28</v>
      </c>
      <c r="K25" t="s">
        <v>22</v>
      </c>
      <c r="L25" t="s">
        <v>27</v>
      </c>
      <c r="M25" t="s">
        <v>34</v>
      </c>
      <c r="N25">
        <v>1</v>
      </c>
      <c r="O25" t="str">
        <f t="shared" si="0"/>
        <v>Won By 1 Runs</v>
      </c>
      <c r="P25" t="s">
        <v>24</v>
      </c>
      <c r="Q25" t="s">
        <v>130</v>
      </c>
    </row>
    <row r="26" spans="1:17" x14ac:dyDescent="0.25">
      <c r="A26">
        <v>1254080</v>
      </c>
      <c r="B26" t="s">
        <v>127</v>
      </c>
      <c r="C26" s="1">
        <v>44314</v>
      </c>
      <c r="D26">
        <v>2021</v>
      </c>
      <c r="E26">
        <v>23</v>
      </c>
      <c r="F26" t="s">
        <v>39</v>
      </c>
      <c r="G26" t="s">
        <v>46</v>
      </c>
      <c r="H26" t="s">
        <v>128</v>
      </c>
      <c r="I26" t="s">
        <v>39</v>
      </c>
      <c r="J26" t="s">
        <v>21</v>
      </c>
      <c r="K26" t="s">
        <v>22</v>
      </c>
      <c r="L26" t="s">
        <v>46</v>
      </c>
      <c r="M26" t="s">
        <v>23</v>
      </c>
      <c r="N26">
        <v>7</v>
      </c>
      <c r="O26" t="str">
        <f t="shared" si="0"/>
        <v>Won By 7 Wickets</v>
      </c>
      <c r="P26" t="s">
        <v>24</v>
      </c>
      <c r="Q26" t="s">
        <v>74</v>
      </c>
    </row>
    <row r="27" spans="1:17" x14ac:dyDescent="0.25">
      <c r="A27">
        <v>1254081</v>
      </c>
      <c r="B27" t="s">
        <v>127</v>
      </c>
      <c r="C27" s="1">
        <v>44315</v>
      </c>
      <c r="D27">
        <v>2021</v>
      </c>
      <c r="E27">
        <v>24</v>
      </c>
      <c r="F27" t="s">
        <v>18</v>
      </c>
      <c r="G27" t="s">
        <v>44</v>
      </c>
      <c r="H27" t="s">
        <v>128</v>
      </c>
      <c r="I27" t="s">
        <v>44</v>
      </c>
      <c r="J27" t="s">
        <v>28</v>
      </c>
      <c r="K27" t="s">
        <v>22</v>
      </c>
      <c r="L27" t="s">
        <v>44</v>
      </c>
      <c r="M27" t="s">
        <v>23</v>
      </c>
      <c r="N27">
        <v>7</v>
      </c>
      <c r="O27" t="str">
        <f t="shared" si="0"/>
        <v>Won By 7 Wickets</v>
      </c>
      <c r="P27" t="s">
        <v>24</v>
      </c>
      <c r="Q27" t="s">
        <v>53</v>
      </c>
    </row>
    <row r="28" spans="1:17" x14ac:dyDescent="0.25">
      <c r="A28">
        <v>1254082</v>
      </c>
      <c r="B28" t="s">
        <v>16</v>
      </c>
      <c r="C28" s="1">
        <v>44315</v>
      </c>
      <c r="D28">
        <v>2021</v>
      </c>
      <c r="E28">
        <v>25</v>
      </c>
      <c r="F28" t="s">
        <v>51</v>
      </c>
      <c r="G28" t="s">
        <v>43</v>
      </c>
      <c r="H28" t="s">
        <v>20</v>
      </c>
      <c r="I28" t="s">
        <v>43</v>
      </c>
      <c r="J28" t="s">
        <v>28</v>
      </c>
      <c r="K28" t="s">
        <v>22</v>
      </c>
      <c r="L28" t="s">
        <v>43</v>
      </c>
      <c r="M28" t="s">
        <v>23</v>
      </c>
      <c r="N28">
        <v>7</v>
      </c>
      <c r="O28" t="str">
        <f t="shared" si="0"/>
        <v>Won By 7 Wickets</v>
      </c>
      <c r="P28" t="s">
        <v>24</v>
      </c>
      <c r="Q28" t="s">
        <v>129</v>
      </c>
    </row>
    <row r="29" spans="1:17" x14ac:dyDescent="0.25">
      <c r="A29">
        <v>1254083</v>
      </c>
      <c r="B29" t="s">
        <v>16</v>
      </c>
      <c r="C29" s="1">
        <v>44316</v>
      </c>
      <c r="D29">
        <v>2021</v>
      </c>
      <c r="E29">
        <v>26</v>
      </c>
      <c r="F29" t="s">
        <v>40</v>
      </c>
      <c r="G29" t="s">
        <v>27</v>
      </c>
      <c r="H29" t="s">
        <v>20</v>
      </c>
      <c r="I29" t="s">
        <v>27</v>
      </c>
      <c r="J29" t="s">
        <v>28</v>
      </c>
      <c r="K29" t="s">
        <v>22</v>
      </c>
      <c r="L29" t="s">
        <v>40</v>
      </c>
      <c r="M29" t="s">
        <v>34</v>
      </c>
      <c r="N29">
        <v>34</v>
      </c>
      <c r="O29" t="str">
        <f t="shared" si="0"/>
        <v>Won By 34 Runs</v>
      </c>
      <c r="P29" t="s">
        <v>24</v>
      </c>
      <c r="Q29" t="s">
        <v>42</v>
      </c>
    </row>
    <row r="30" spans="1:17" x14ac:dyDescent="0.25">
      <c r="A30">
        <v>1254084</v>
      </c>
      <c r="B30" t="s">
        <v>127</v>
      </c>
      <c r="C30" s="1">
        <v>44317</v>
      </c>
      <c r="D30">
        <v>2021</v>
      </c>
      <c r="E30">
        <v>27</v>
      </c>
      <c r="F30" t="s">
        <v>46</v>
      </c>
      <c r="G30" t="s">
        <v>44</v>
      </c>
      <c r="H30" t="s">
        <v>128</v>
      </c>
      <c r="I30" t="s">
        <v>44</v>
      </c>
      <c r="J30" t="s">
        <v>28</v>
      </c>
      <c r="K30" t="s">
        <v>22</v>
      </c>
      <c r="L30" t="s">
        <v>44</v>
      </c>
      <c r="M30" t="s">
        <v>23</v>
      </c>
      <c r="N30">
        <v>4</v>
      </c>
      <c r="O30" t="str">
        <f t="shared" si="0"/>
        <v>Won By 4 Wickets</v>
      </c>
      <c r="P30" t="s">
        <v>24</v>
      </c>
      <c r="Q30" t="s">
        <v>118</v>
      </c>
    </row>
    <row r="31" spans="1:17" x14ac:dyDescent="0.25">
      <c r="A31">
        <v>1254085</v>
      </c>
      <c r="B31" t="s">
        <v>127</v>
      </c>
      <c r="C31" s="1">
        <v>44318</v>
      </c>
      <c r="D31">
        <v>2021</v>
      </c>
      <c r="E31">
        <v>28</v>
      </c>
      <c r="F31" t="s">
        <v>18</v>
      </c>
      <c r="G31" t="s">
        <v>39</v>
      </c>
      <c r="H31" t="s">
        <v>128</v>
      </c>
      <c r="I31" t="s">
        <v>39</v>
      </c>
      <c r="J31" t="s">
        <v>28</v>
      </c>
      <c r="K31" t="s">
        <v>22</v>
      </c>
      <c r="L31" t="s">
        <v>18</v>
      </c>
      <c r="M31" t="s">
        <v>34</v>
      </c>
      <c r="N31">
        <v>55</v>
      </c>
      <c r="O31" t="str">
        <f t="shared" si="0"/>
        <v>Won By 55 Runs</v>
      </c>
      <c r="P31" t="s">
        <v>24</v>
      </c>
      <c r="Q31" t="s">
        <v>29</v>
      </c>
    </row>
    <row r="32" spans="1:17" x14ac:dyDescent="0.25">
      <c r="A32">
        <v>1254086</v>
      </c>
      <c r="B32" t="s">
        <v>16</v>
      </c>
      <c r="C32" s="1">
        <v>44318</v>
      </c>
      <c r="D32">
        <v>2021</v>
      </c>
      <c r="E32">
        <v>29</v>
      </c>
      <c r="F32" t="s">
        <v>40</v>
      </c>
      <c r="G32" t="s">
        <v>43</v>
      </c>
      <c r="H32" t="s">
        <v>20</v>
      </c>
      <c r="I32" t="s">
        <v>43</v>
      </c>
      <c r="J32" t="s">
        <v>28</v>
      </c>
      <c r="K32" t="s">
        <v>22</v>
      </c>
      <c r="L32" t="s">
        <v>43</v>
      </c>
      <c r="M32" t="s">
        <v>23</v>
      </c>
      <c r="N32">
        <v>7</v>
      </c>
      <c r="O32" t="str">
        <f t="shared" si="0"/>
        <v>Won By 7 Wickets</v>
      </c>
      <c r="P32" t="s">
        <v>24</v>
      </c>
      <c r="Q32" t="s">
        <v>90</v>
      </c>
    </row>
    <row r="33" spans="1:17" x14ac:dyDescent="0.25">
      <c r="A33">
        <v>1254104</v>
      </c>
      <c r="B33" t="s">
        <v>103</v>
      </c>
      <c r="C33" s="1">
        <v>44458</v>
      </c>
      <c r="D33">
        <v>2021</v>
      </c>
      <c r="E33">
        <v>30</v>
      </c>
      <c r="F33" t="s">
        <v>46</v>
      </c>
      <c r="G33" t="s">
        <v>44</v>
      </c>
      <c r="H33" t="s">
        <v>104</v>
      </c>
      <c r="I33" t="s">
        <v>46</v>
      </c>
      <c r="J33" t="s">
        <v>21</v>
      </c>
      <c r="K33" t="s">
        <v>22</v>
      </c>
      <c r="L33" t="s">
        <v>46</v>
      </c>
      <c r="M33" t="s">
        <v>34</v>
      </c>
      <c r="N33">
        <v>20</v>
      </c>
      <c r="O33" t="str">
        <f t="shared" si="0"/>
        <v>Won By 20 Runs</v>
      </c>
      <c r="P33" t="s">
        <v>24</v>
      </c>
      <c r="Q33" t="s">
        <v>74</v>
      </c>
    </row>
    <row r="34" spans="1:17" x14ac:dyDescent="0.25">
      <c r="A34">
        <v>1254087</v>
      </c>
      <c r="B34" t="s">
        <v>110</v>
      </c>
      <c r="C34" s="1">
        <v>44459</v>
      </c>
      <c r="D34">
        <v>2021</v>
      </c>
      <c r="E34">
        <v>31</v>
      </c>
      <c r="F34" t="s">
        <v>27</v>
      </c>
      <c r="G34" t="s">
        <v>51</v>
      </c>
      <c r="H34" t="s">
        <v>111</v>
      </c>
      <c r="I34" t="s">
        <v>27</v>
      </c>
      <c r="J34" t="s">
        <v>21</v>
      </c>
      <c r="K34" t="s">
        <v>22</v>
      </c>
      <c r="L34" t="s">
        <v>51</v>
      </c>
      <c r="M34" t="s">
        <v>23</v>
      </c>
      <c r="N34">
        <v>9</v>
      </c>
      <c r="O34" t="str">
        <f t="shared" si="0"/>
        <v>Won By 9 Wickets</v>
      </c>
      <c r="P34" t="s">
        <v>24</v>
      </c>
      <c r="Q34" t="s">
        <v>126</v>
      </c>
    </row>
    <row r="35" spans="1:17" x14ac:dyDescent="0.25">
      <c r="A35">
        <v>1254111</v>
      </c>
      <c r="B35" t="s">
        <v>103</v>
      </c>
      <c r="C35" s="1">
        <v>44460</v>
      </c>
      <c r="D35">
        <v>2021</v>
      </c>
      <c r="E35">
        <v>32</v>
      </c>
      <c r="F35" t="s">
        <v>18</v>
      </c>
      <c r="G35" t="s">
        <v>40</v>
      </c>
      <c r="H35" t="s">
        <v>104</v>
      </c>
      <c r="I35" t="s">
        <v>40</v>
      </c>
      <c r="J35" t="s">
        <v>28</v>
      </c>
      <c r="K35" t="s">
        <v>22</v>
      </c>
      <c r="L35" t="s">
        <v>18</v>
      </c>
      <c r="M35" t="s">
        <v>34</v>
      </c>
      <c r="N35">
        <v>2</v>
      </c>
      <c r="O35" t="str">
        <f t="shared" si="0"/>
        <v>Won By 2 Runs</v>
      </c>
      <c r="P35" t="s">
        <v>24</v>
      </c>
      <c r="Q35" t="s">
        <v>125</v>
      </c>
    </row>
    <row r="36" spans="1:17" x14ac:dyDescent="0.25">
      <c r="A36">
        <v>1254105</v>
      </c>
      <c r="B36" t="s">
        <v>103</v>
      </c>
      <c r="C36" s="1">
        <v>44461</v>
      </c>
      <c r="D36">
        <v>2021</v>
      </c>
      <c r="E36">
        <v>33</v>
      </c>
      <c r="F36" t="s">
        <v>39</v>
      </c>
      <c r="G36" t="s">
        <v>43</v>
      </c>
      <c r="H36" t="s">
        <v>104</v>
      </c>
      <c r="I36" t="s">
        <v>39</v>
      </c>
      <c r="J36" t="s">
        <v>21</v>
      </c>
      <c r="K36" t="s">
        <v>22</v>
      </c>
      <c r="L36" t="s">
        <v>43</v>
      </c>
      <c r="M36" t="s">
        <v>23</v>
      </c>
      <c r="N36">
        <v>8</v>
      </c>
      <c r="O36" t="str">
        <f t="shared" ref="O36:O63" si="1">CONCATENATE("Won By"," ",N36," ",M36)</f>
        <v>Won By 8 Wickets</v>
      </c>
      <c r="P36" t="s">
        <v>24</v>
      </c>
      <c r="Q36" t="s">
        <v>124</v>
      </c>
    </row>
    <row r="37" spans="1:17" x14ac:dyDescent="0.25">
      <c r="A37">
        <v>1254096</v>
      </c>
      <c r="B37" t="s">
        <v>110</v>
      </c>
      <c r="C37" s="1">
        <v>44462</v>
      </c>
      <c r="D37">
        <v>2021</v>
      </c>
      <c r="E37">
        <v>34</v>
      </c>
      <c r="F37" t="s">
        <v>44</v>
      </c>
      <c r="G37" t="s">
        <v>51</v>
      </c>
      <c r="H37" t="s">
        <v>111</v>
      </c>
      <c r="I37" t="s">
        <v>51</v>
      </c>
      <c r="J37" t="s">
        <v>28</v>
      </c>
      <c r="K37" t="s">
        <v>22</v>
      </c>
      <c r="L37" t="s">
        <v>51</v>
      </c>
      <c r="M37" t="s">
        <v>23</v>
      </c>
      <c r="N37">
        <v>7</v>
      </c>
      <c r="O37" t="str">
        <f t="shared" si="1"/>
        <v>Won By 7 Wickets</v>
      </c>
      <c r="P37" t="s">
        <v>24</v>
      </c>
      <c r="Q37" t="s">
        <v>108</v>
      </c>
    </row>
    <row r="38" spans="1:17" x14ac:dyDescent="0.25">
      <c r="A38">
        <v>1254113</v>
      </c>
      <c r="B38" t="s">
        <v>105</v>
      </c>
      <c r="C38" s="1">
        <v>44463</v>
      </c>
      <c r="D38">
        <v>2021</v>
      </c>
      <c r="E38">
        <v>35</v>
      </c>
      <c r="F38" t="s">
        <v>27</v>
      </c>
      <c r="G38" t="s">
        <v>46</v>
      </c>
      <c r="H38" t="s">
        <v>106</v>
      </c>
      <c r="I38" t="s">
        <v>46</v>
      </c>
      <c r="J38" t="s">
        <v>28</v>
      </c>
      <c r="K38" t="s">
        <v>22</v>
      </c>
      <c r="L38" t="s">
        <v>46</v>
      </c>
      <c r="M38" t="s">
        <v>23</v>
      </c>
      <c r="N38">
        <v>6</v>
      </c>
      <c r="O38" t="str">
        <f t="shared" si="1"/>
        <v>Won By 6 Wickets</v>
      </c>
      <c r="P38" t="s">
        <v>24</v>
      </c>
      <c r="Q38" t="s">
        <v>123</v>
      </c>
    </row>
    <row r="39" spans="1:17" x14ac:dyDescent="0.25">
      <c r="A39">
        <v>1254097</v>
      </c>
      <c r="B39" t="s">
        <v>110</v>
      </c>
      <c r="C39" s="1">
        <v>44464</v>
      </c>
      <c r="D39">
        <v>2021</v>
      </c>
      <c r="E39">
        <v>36</v>
      </c>
      <c r="F39" t="s">
        <v>43</v>
      </c>
      <c r="G39" t="s">
        <v>18</v>
      </c>
      <c r="H39" t="s">
        <v>111</v>
      </c>
      <c r="I39" t="s">
        <v>18</v>
      </c>
      <c r="J39" t="s">
        <v>28</v>
      </c>
      <c r="K39" t="s">
        <v>22</v>
      </c>
      <c r="L39" t="s">
        <v>43</v>
      </c>
      <c r="M39" t="s">
        <v>34</v>
      </c>
      <c r="N39">
        <v>33</v>
      </c>
      <c r="O39" t="str">
        <f t="shared" si="1"/>
        <v>Won By 33 Runs</v>
      </c>
      <c r="P39" t="s">
        <v>24</v>
      </c>
      <c r="Q39" t="s">
        <v>121</v>
      </c>
    </row>
    <row r="40" spans="1:17" x14ac:dyDescent="0.25">
      <c r="A40">
        <v>1254107</v>
      </c>
      <c r="B40" t="s">
        <v>105</v>
      </c>
      <c r="C40" s="1">
        <v>44464</v>
      </c>
      <c r="D40">
        <v>2021</v>
      </c>
      <c r="E40">
        <v>37</v>
      </c>
      <c r="F40" t="s">
        <v>40</v>
      </c>
      <c r="G40" t="s">
        <v>39</v>
      </c>
      <c r="H40" t="s">
        <v>106</v>
      </c>
      <c r="I40" t="s">
        <v>39</v>
      </c>
      <c r="J40" t="s">
        <v>28</v>
      </c>
      <c r="K40" t="s">
        <v>22</v>
      </c>
      <c r="L40" t="s">
        <v>40</v>
      </c>
      <c r="M40" t="s">
        <v>34</v>
      </c>
      <c r="N40">
        <v>5</v>
      </c>
      <c r="O40" t="str">
        <f t="shared" si="1"/>
        <v>Won By 5 Runs</v>
      </c>
      <c r="P40" t="s">
        <v>24</v>
      </c>
      <c r="Q40" t="s">
        <v>122</v>
      </c>
    </row>
    <row r="41" spans="1:17" x14ac:dyDescent="0.25">
      <c r="A41">
        <v>1254098</v>
      </c>
      <c r="B41" t="s">
        <v>110</v>
      </c>
      <c r="C41" s="1">
        <v>44465</v>
      </c>
      <c r="D41">
        <v>2021</v>
      </c>
      <c r="E41">
        <v>38</v>
      </c>
      <c r="F41" t="s">
        <v>51</v>
      </c>
      <c r="G41" t="s">
        <v>46</v>
      </c>
      <c r="H41" t="s">
        <v>111</v>
      </c>
      <c r="I41" t="s">
        <v>51</v>
      </c>
      <c r="J41" t="s">
        <v>21</v>
      </c>
      <c r="K41" t="s">
        <v>22</v>
      </c>
      <c r="L41" t="s">
        <v>46</v>
      </c>
      <c r="M41" t="s">
        <v>23</v>
      </c>
      <c r="N41">
        <v>2</v>
      </c>
      <c r="O41" t="str">
        <f t="shared" si="1"/>
        <v>Won By 2 Wickets</v>
      </c>
      <c r="P41" t="s">
        <v>24</v>
      </c>
      <c r="Q41" t="s">
        <v>120</v>
      </c>
    </row>
    <row r="42" spans="1:17" x14ac:dyDescent="0.25">
      <c r="A42">
        <v>1254108</v>
      </c>
      <c r="B42" t="s">
        <v>103</v>
      </c>
      <c r="C42" s="1">
        <v>44465</v>
      </c>
      <c r="D42">
        <v>2021</v>
      </c>
      <c r="E42">
        <v>39</v>
      </c>
      <c r="F42" t="s">
        <v>27</v>
      </c>
      <c r="G42" t="s">
        <v>44</v>
      </c>
      <c r="H42" t="s">
        <v>104</v>
      </c>
      <c r="I42" t="s">
        <v>44</v>
      </c>
      <c r="J42" t="s">
        <v>28</v>
      </c>
      <c r="K42" t="s">
        <v>22</v>
      </c>
      <c r="L42" t="s">
        <v>27</v>
      </c>
      <c r="M42" t="s">
        <v>34</v>
      </c>
      <c r="N42">
        <v>54</v>
      </c>
      <c r="O42" t="str">
        <f t="shared" si="1"/>
        <v>Won By 54 Runs</v>
      </c>
      <c r="P42" t="s">
        <v>24</v>
      </c>
      <c r="Q42" t="s">
        <v>116</v>
      </c>
    </row>
    <row r="43" spans="1:17" x14ac:dyDescent="0.25">
      <c r="A43">
        <v>1254100</v>
      </c>
      <c r="B43" t="s">
        <v>103</v>
      </c>
      <c r="C43" s="1">
        <v>44466</v>
      </c>
      <c r="D43">
        <v>2021</v>
      </c>
      <c r="E43">
        <v>40</v>
      </c>
      <c r="F43" t="s">
        <v>18</v>
      </c>
      <c r="G43" t="s">
        <v>39</v>
      </c>
      <c r="H43" t="s">
        <v>104</v>
      </c>
      <c r="I43" t="s">
        <v>18</v>
      </c>
      <c r="J43" t="s">
        <v>21</v>
      </c>
      <c r="K43" t="s">
        <v>22</v>
      </c>
      <c r="L43" t="s">
        <v>39</v>
      </c>
      <c r="M43" t="s">
        <v>23</v>
      </c>
      <c r="N43">
        <v>7</v>
      </c>
      <c r="O43" t="str">
        <f t="shared" si="1"/>
        <v>Won By 7 Wickets</v>
      </c>
      <c r="P43" t="s">
        <v>24</v>
      </c>
      <c r="Q43" t="s">
        <v>119</v>
      </c>
    </row>
    <row r="44" spans="1:17" x14ac:dyDescent="0.25">
      <c r="A44">
        <v>1254092</v>
      </c>
      <c r="B44" t="s">
        <v>105</v>
      </c>
      <c r="C44" s="1">
        <v>44467</v>
      </c>
      <c r="D44">
        <v>2021</v>
      </c>
      <c r="E44">
        <v>41</v>
      </c>
      <c r="F44" t="s">
        <v>43</v>
      </c>
      <c r="G44" t="s">
        <v>51</v>
      </c>
      <c r="H44" t="s">
        <v>106</v>
      </c>
      <c r="I44" t="s">
        <v>51</v>
      </c>
      <c r="J44" t="s">
        <v>28</v>
      </c>
      <c r="K44" t="s">
        <v>22</v>
      </c>
      <c r="L44" t="s">
        <v>51</v>
      </c>
      <c r="M44" t="s">
        <v>23</v>
      </c>
      <c r="N44">
        <v>3</v>
      </c>
      <c r="O44" t="str">
        <f t="shared" si="1"/>
        <v>Won By 3 Wickets</v>
      </c>
      <c r="P44" t="s">
        <v>24</v>
      </c>
      <c r="Q44" t="s">
        <v>108</v>
      </c>
    </row>
    <row r="45" spans="1:17" x14ac:dyDescent="0.25">
      <c r="A45">
        <v>1254099</v>
      </c>
      <c r="B45" t="s">
        <v>110</v>
      </c>
      <c r="C45" s="1">
        <v>44467</v>
      </c>
      <c r="D45">
        <v>2021</v>
      </c>
      <c r="E45">
        <v>42</v>
      </c>
      <c r="F45" t="s">
        <v>40</v>
      </c>
      <c r="G45" t="s">
        <v>44</v>
      </c>
      <c r="H45" t="s">
        <v>111</v>
      </c>
      <c r="I45" t="s">
        <v>44</v>
      </c>
      <c r="J45" t="s">
        <v>28</v>
      </c>
      <c r="K45" t="s">
        <v>22</v>
      </c>
      <c r="L45" t="s">
        <v>44</v>
      </c>
      <c r="M45" t="s">
        <v>23</v>
      </c>
      <c r="N45">
        <v>6</v>
      </c>
      <c r="O45" t="str">
        <f t="shared" si="1"/>
        <v>Won By 6 Wickets</v>
      </c>
      <c r="P45" t="s">
        <v>24</v>
      </c>
      <c r="Q45" t="s">
        <v>118</v>
      </c>
    </row>
    <row r="46" spans="1:17" x14ac:dyDescent="0.25">
      <c r="A46">
        <v>1254103</v>
      </c>
      <c r="B46" t="s">
        <v>103</v>
      </c>
      <c r="C46" s="1">
        <v>44468</v>
      </c>
      <c r="D46">
        <v>2021</v>
      </c>
      <c r="E46">
        <v>43</v>
      </c>
      <c r="F46" t="s">
        <v>18</v>
      </c>
      <c r="G46" t="s">
        <v>27</v>
      </c>
      <c r="H46" t="s">
        <v>104</v>
      </c>
      <c r="I46" t="s">
        <v>27</v>
      </c>
      <c r="J46" t="s">
        <v>28</v>
      </c>
      <c r="K46" t="s">
        <v>22</v>
      </c>
      <c r="L46" t="s">
        <v>27</v>
      </c>
      <c r="M46" t="s">
        <v>23</v>
      </c>
      <c r="N46">
        <v>7</v>
      </c>
      <c r="O46" t="str">
        <f t="shared" si="1"/>
        <v>Won By 7 Wickets</v>
      </c>
      <c r="P46" t="s">
        <v>24</v>
      </c>
      <c r="Q46" t="s">
        <v>88</v>
      </c>
    </row>
    <row r="47" spans="1:17" x14ac:dyDescent="0.25">
      <c r="A47">
        <v>1254091</v>
      </c>
      <c r="B47" t="s">
        <v>105</v>
      </c>
      <c r="C47" s="1">
        <v>44469</v>
      </c>
      <c r="D47">
        <v>2021</v>
      </c>
      <c r="E47">
        <v>44</v>
      </c>
      <c r="F47" t="s">
        <v>39</v>
      </c>
      <c r="G47" t="s">
        <v>46</v>
      </c>
      <c r="H47" t="s">
        <v>106</v>
      </c>
      <c r="I47" t="s">
        <v>46</v>
      </c>
      <c r="J47" t="s">
        <v>28</v>
      </c>
      <c r="K47" t="s">
        <v>22</v>
      </c>
      <c r="L47" t="s">
        <v>46</v>
      </c>
      <c r="M47" t="s">
        <v>23</v>
      </c>
      <c r="N47">
        <v>6</v>
      </c>
      <c r="O47" t="str">
        <f t="shared" si="1"/>
        <v>Won By 6 Wickets</v>
      </c>
      <c r="P47" t="s">
        <v>24</v>
      </c>
      <c r="Q47" t="s">
        <v>117</v>
      </c>
    </row>
    <row r="48" spans="1:17" x14ac:dyDescent="0.25">
      <c r="A48">
        <v>1254102</v>
      </c>
      <c r="B48" t="s">
        <v>103</v>
      </c>
      <c r="C48" s="1">
        <v>44470</v>
      </c>
      <c r="D48">
        <v>2021</v>
      </c>
      <c r="E48">
        <v>45</v>
      </c>
      <c r="F48" t="s">
        <v>51</v>
      </c>
      <c r="G48" t="s">
        <v>40</v>
      </c>
      <c r="H48" t="s">
        <v>104</v>
      </c>
      <c r="I48" t="s">
        <v>40</v>
      </c>
      <c r="J48" t="s">
        <v>28</v>
      </c>
      <c r="K48" t="s">
        <v>22</v>
      </c>
      <c r="L48" t="s">
        <v>40</v>
      </c>
      <c r="M48" t="s">
        <v>23</v>
      </c>
      <c r="N48">
        <v>5</v>
      </c>
      <c r="O48" t="str">
        <f t="shared" si="1"/>
        <v>Won By 5 Wickets</v>
      </c>
      <c r="P48" t="s">
        <v>24</v>
      </c>
      <c r="Q48" t="s">
        <v>83</v>
      </c>
    </row>
    <row r="49" spans="1:17" x14ac:dyDescent="0.25">
      <c r="A49">
        <v>1254112</v>
      </c>
      <c r="B49" t="s">
        <v>105</v>
      </c>
      <c r="C49" s="1">
        <v>44471</v>
      </c>
      <c r="D49">
        <v>2021</v>
      </c>
      <c r="E49">
        <v>46</v>
      </c>
      <c r="F49" t="s">
        <v>44</v>
      </c>
      <c r="G49" t="s">
        <v>43</v>
      </c>
      <c r="H49" t="s">
        <v>106</v>
      </c>
      <c r="I49" t="s">
        <v>43</v>
      </c>
      <c r="J49" t="s">
        <v>28</v>
      </c>
      <c r="K49" t="s">
        <v>22</v>
      </c>
      <c r="L49" t="s">
        <v>43</v>
      </c>
      <c r="M49" t="s">
        <v>23</v>
      </c>
      <c r="N49">
        <v>4</v>
      </c>
      <c r="O49" t="str">
        <f t="shared" si="1"/>
        <v>Won By 4 Wickets</v>
      </c>
      <c r="P49" t="s">
        <v>24</v>
      </c>
      <c r="Q49" t="s">
        <v>115</v>
      </c>
    </row>
    <row r="50" spans="1:17" x14ac:dyDescent="0.25">
      <c r="A50">
        <v>1254089</v>
      </c>
      <c r="B50" t="s">
        <v>110</v>
      </c>
      <c r="C50" s="1">
        <v>44471</v>
      </c>
      <c r="D50">
        <v>2021</v>
      </c>
      <c r="E50">
        <v>47</v>
      </c>
      <c r="F50" t="s">
        <v>46</v>
      </c>
      <c r="G50" t="s">
        <v>18</v>
      </c>
      <c r="H50" t="s">
        <v>111</v>
      </c>
      <c r="I50" t="s">
        <v>18</v>
      </c>
      <c r="J50" t="s">
        <v>28</v>
      </c>
      <c r="K50" t="s">
        <v>22</v>
      </c>
      <c r="L50" t="s">
        <v>18</v>
      </c>
      <c r="M50" t="s">
        <v>23</v>
      </c>
      <c r="N50">
        <v>7</v>
      </c>
      <c r="O50" t="str">
        <f t="shared" si="1"/>
        <v>Won By 7 Wickets</v>
      </c>
      <c r="P50" t="s">
        <v>24</v>
      </c>
      <c r="Q50" t="s">
        <v>74</v>
      </c>
    </row>
    <row r="51" spans="1:17" x14ac:dyDescent="0.25">
      <c r="A51">
        <v>1254090</v>
      </c>
      <c r="B51" t="s">
        <v>105</v>
      </c>
      <c r="C51" s="1">
        <v>44472</v>
      </c>
      <c r="D51">
        <v>2021</v>
      </c>
      <c r="E51">
        <v>48</v>
      </c>
      <c r="F51" t="s">
        <v>27</v>
      </c>
      <c r="G51" t="s">
        <v>40</v>
      </c>
      <c r="H51" t="s">
        <v>106</v>
      </c>
      <c r="I51" t="s">
        <v>27</v>
      </c>
      <c r="J51" t="s">
        <v>21</v>
      </c>
      <c r="K51" t="s">
        <v>22</v>
      </c>
      <c r="L51" t="s">
        <v>27</v>
      </c>
      <c r="M51" t="s">
        <v>34</v>
      </c>
      <c r="N51">
        <v>6</v>
      </c>
      <c r="O51" t="str">
        <f t="shared" si="1"/>
        <v>Won By 6 Runs</v>
      </c>
      <c r="P51" t="s">
        <v>24</v>
      </c>
      <c r="Q51" t="s">
        <v>116</v>
      </c>
    </row>
    <row r="52" spans="1:17" x14ac:dyDescent="0.25">
      <c r="A52">
        <v>1254109</v>
      </c>
      <c r="B52" t="s">
        <v>103</v>
      </c>
      <c r="C52" s="1">
        <v>44472</v>
      </c>
      <c r="D52">
        <v>2021</v>
      </c>
      <c r="E52">
        <v>49</v>
      </c>
      <c r="F52" t="s">
        <v>39</v>
      </c>
      <c r="G52" t="s">
        <v>51</v>
      </c>
      <c r="H52" t="s">
        <v>104</v>
      </c>
      <c r="I52" t="s">
        <v>39</v>
      </c>
      <c r="J52" t="s">
        <v>21</v>
      </c>
      <c r="K52" t="s">
        <v>22</v>
      </c>
      <c r="L52" t="s">
        <v>51</v>
      </c>
      <c r="M52" t="s">
        <v>23</v>
      </c>
      <c r="N52">
        <v>6</v>
      </c>
      <c r="O52" t="str">
        <f t="shared" si="1"/>
        <v>Won By 6 Wickets</v>
      </c>
      <c r="P52" t="s">
        <v>24</v>
      </c>
      <c r="Q52" t="s">
        <v>64</v>
      </c>
    </row>
    <row r="53" spans="1:17" x14ac:dyDescent="0.25">
      <c r="A53">
        <v>1254110</v>
      </c>
      <c r="B53" t="s">
        <v>103</v>
      </c>
      <c r="C53" s="1">
        <v>44473</v>
      </c>
      <c r="D53">
        <v>2021</v>
      </c>
      <c r="E53">
        <v>50</v>
      </c>
      <c r="F53" t="s">
        <v>46</v>
      </c>
      <c r="G53" t="s">
        <v>43</v>
      </c>
      <c r="H53" t="s">
        <v>104</v>
      </c>
      <c r="I53" t="s">
        <v>43</v>
      </c>
      <c r="J53" t="s">
        <v>28</v>
      </c>
      <c r="K53" t="s">
        <v>22</v>
      </c>
      <c r="L53" t="s">
        <v>43</v>
      </c>
      <c r="M53" t="s">
        <v>23</v>
      </c>
      <c r="N53">
        <v>3</v>
      </c>
      <c r="O53" t="str">
        <f t="shared" si="1"/>
        <v>Won By 3 Wickets</v>
      </c>
      <c r="P53" t="s">
        <v>24</v>
      </c>
      <c r="Q53" t="s">
        <v>115</v>
      </c>
    </row>
    <row r="54" spans="1:17" x14ac:dyDescent="0.25">
      <c r="A54">
        <v>1254093</v>
      </c>
      <c r="B54" t="s">
        <v>105</v>
      </c>
      <c r="C54" s="1">
        <v>44474</v>
      </c>
      <c r="D54">
        <v>2021</v>
      </c>
      <c r="E54">
        <v>51</v>
      </c>
      <c r="F54" t="s">
        <v>18</v>
      </c>
      <c r="G54" t="s">
        <v>44</v>
      </c>
      <c r="H54" t="s">
        <v>106</v>
      </c>
      <c r="I54" t="s">
        <v>44</v>
      </c>
      <c r="J54" t="s">
        <v>28</v>
      </c>
      <c r="K54" t="s">
        <v>22</v>
      </c>
      <c r="L54" t="s">
        <v>44</v>
      </c>
      <c r="M54" t="s">
        <v>23</v>
      </c>
      <c r="N54">
        <v>8</v>
      </c>
      <c r="O54" t="str">
        <f t="shared" si="1"/>
        <v>Won By 8 Wickets</v>
      </c>
      <c r="P54" t="s">
        <v>24</v>
      </c>
      <c r="Q54" t="s">
        <v>114</v>
      </c>
    </row>
    <row r="55" spans="1:17" x14ac:dyDescent="0.25">
      <c r="A55">
        <v>1254095</v>
      </c>
      <c r="B55" t="s">
        <v>110</v>
      </c>
      <c r="C55" s="1">
        <v>44475</v>
      </c>
      <c r="D55">
        <v>2021</v>
      </c>
      <c r="E55">
        <v>52</v>
      </c>
      <c r="F55" t="s">
        <v>39</v>
      </c>
      <c r="G55" t="s">
        <v>27</v>
      </c>
      <c r="H55" t="s">
        <v>111</v>
      </c>
      <c r="I55" t="s">
        <v>27</v>
      </c>
      <c r="J55" t="s">
        <v>28</v>
      </c>
      <c r="K55" t="s">
        <v>22</v>
      </c>
      <c r="L55" t="s">
        <v>39</v>
      </c>
      <c r="M55" t="s">
        <v>34</v>
      </c>
      <c r="N55">
        <v>4</v>
      </c>
      <c r="O55" t="str">
        <f t="shared" si="1"/>
        <v>Won By 4 Runs</v>
      </c>
      <c r="P55" t="s">
        <v>24</v>
      </c>
      <c r="Q55" t="s">
        <v>92</v>
      </c>
    </row>
    <row r="56" spans="1:17" x14ac:dyDescent="0.25">
      <c r="A56">
        <v>1254094</v>
      </c>
      <c r="B56" t="s">
        <v>103</v>
      </c>
      <c r="C56" s="1">
        <v>44476</v>
      </c>
      <c r="D56">
        <v>2021</v>
      </c>
      <c r="E56">
        <v>53</v>
      </c>
      <c r="F56" t="s">
        <v>46</v>
      </c>
      <c r="G56" t="s">
        <v>40</v>
      </c>
      <c r="H56" t="s">
        <v>104</v>
      </c>
      <c r="I56" t="s">
        <v>40</v>
      </c>
      <c r="J56" t="s">
        <v>28</v>
      </c>
      <c r="K56" t="s">
        <v>22</v>
      </c>
      <c r="L56" t="s">
        <v>40</v>
      </c>
      <c r="M56" t="s">
        <v>23</v>
      </c>
      <c r="N56">
        <v>6</v>
      </c>
      <c r="O56" t="str">
        <f t="shared" si="1"/>
        <v>Won By 6 Wickets</v>
      </c>
      <c r="P56" t="s">
        <v>24</v>
      </c>
      <c r="Q56" t="s">
        <v>83</v>
      </c>
    </row>
    <row r="57" spans="1:17" x14ac:dyDescent="0.25">
      <c r="A57">
        <v>1254106</v>
      </c>
      <c r="B57" t="s">
        <v>105</v>
      </c>
      <c r="C57" s="1">
        <v>44476</v>
      </c>
      <c r="D57">
        <v>2021</v>
      </c>
      <c r="E57">
        <v>54</v>
      </c>
      <c r="F57" t="s">
        <v>51</v>
      </c>
      <c r="G57" t="s">
        <v>18</v>
      </c>
      <c r="H57" t="s">
        <v>106</v>
      </c>
      <c r="I57" t="s">
        <v>18</v>
      </c>
      <c r="J57" t="s">
        <v>28</v>
      </c>
      <c r="K57" t="s">
        <v>22</v>
      </c>
      <c r="L57" t="s">
        <v>51</v>
      </c>
      <c r="M57" t="s">
        <v>34</v>
      </c>
      <c r="N57">
        <v>86</v>
      </c>
      <c r="O57" t="str">
        <f t="shared" si="1"/>
        <v>Won By 86 Runs</v>
      </c>
      <c r="P57" t="s">
        <v>24</v>
      </c>
      <c r="Q57" t="s">
        <v>113</v>
      </c>
    </row>
    <row r="58" spans="1:17" x14ac:dyDescent="0.25">
      <c r="A58">
        <v>1254088</v>
      </c>
      <c r="B58" t="s">
        <v>110</v>
      </c>
      <c r="C58" s="1">
        <v>44477</v>
      </c>
      <c r="D58">
        <v>2021</v>
      </c>
      <c r="E58">
        <v>55</v>
      </c>
      <c r="F58" t="s">
        <v>44</v>
      </c>
      <c r="G58" t="s">
        <v>39</v>
      </c>
      <c r="H58" t="s">
        <v>111</v>
      </c>
      <c r="I58" t="s">
        <v>44</v>
      </c>
      <c r="J58" t="s">
        <v>21</v>
      </c>
      <c r="K58" t="s">
        <v>22</v>
      </c>
      <c r="L58" t="s">
        <v>44</v>
      </c>
      <c r="M58" t="s">
        <v>34</v>
      </c>
      <c r="N58">
        <v>42</v>
      </c>
      <c r="O58" t="str">
        <f t="shared" si="1"/>
        <v>Won By 42 Runs</v>
      </c>
      <c r="P58" t="s">
        <v>24</v>
      </c>
      <c r="Q58" t="s">
        <v>112</v>
      </c>
    </row>
    <row r="59" spans="1:17" x14ac:dyDescent="0.25">
      <c r="A59">
        <v>1254101</v>
      </c>
      <c r="B59" t="s">
        <v>103</v>
      </c>
      <c r="C59" s="1">
        <v>44477</v>
      </c>
      <c r="D59">
        <v>2021</v>
      </c>
      <c r="E59">
        <v>56</v>
      </c>
      <c r="F59" t="s">
        <v>43</v>
      </c>
      <c r="G59" t="s">
        <v>27</v>
      </c>
      <c r="H59" t="s">
        <v>104</v>
      </c>
      <c r="I59" t="s">
        <v>27</v>
      </c>
      <c r="J59" t="s">
        <v>28</v>
      </c>
      <c r="K59" t="s">
        <v>22</v>
      </c>
      <c r="L59" t="s">
        <v>27</v>
      </c>
      <c r="M59" t="s">
        <v>23</v>
      </c>
      <c r="N59">
        <v>7</v>
      </c>
      <c r="O59" t="str">
        <f t="shared" si="1"/>
        <v>Won By 7 Wickets</v>
      </c>
      <c r="P59" t="s">
        <v>24</v>
      </c>
      <c r="Q59" t="s">
        <v>109</v>
      </c>
    </row>
    <row r="60" spans="1:17" x14ac:dyDescent="0.25">
      <c r="A60">
        <v>1254115</v>
      </c>
      <c r="B60" t="s">
        <v>105</v>
      </c>
      <c r="C60" s="1">
        <v>44480</v>
      </c>
      <c r="D60">
        <v>2021</v>
      </c>
      <c r="E60" t="s">
        <v>31</v>
      </c>
      <c r="F60" t="s">
        <v>27</v>
      </c>
      <c r="G60" t="s">
        <v>51</v>
      </c>
      <c r="H60" t="s">
        <v>106</v>
      </c>
      <c r="I60" t="s">
        <v>27</v>
      </c>
      <c r="J60" t="s">
        <v>21</v>
      </c>
      <c r="K60" t="s">
        <v>22</v>
      </c>
      <c r="L60" t="s">
        <v>51</v>
      </c>
      <c r="M60" t="s">
        <v>23</v>
      </c>
      <c r="N60">
        <v>4</v>
      </c>
      <c r="O60" t="str">
        <f t="shared" si="1"/>
        <v>Won By 4 Wickets</v>
      </c>
      <c r="P60" t="s">
        <v>24</v>
      </c>
      <c r="Q60" t="s">
        <v>108</v>
      </c>
    </row>
    <row r="61" spans="1:17" x14ac:dyDescent="0.25">
      <c r="A61">
        <v>1254117</v>
      </c>
      <c r="B61" t="s">
        <v>103</v>
      </c>
      <c r="C61" s="1">
        <v>44484</v>
      </c>
      <c r="D61">
        <v>2021</v>
      </c>
      <c r="E61" t="s">
        <v>17</v>
      </c>
      <c r="F61" t="s">
        <v>46</v>
      </c>
      <c r="G61" t="s">
        <v>51</v>
      </c>
      <c r="H61" t="s">
        <v>104</v>
      </c>
      <c r="I61" t="s">
        <v>51</v>
      </c>
      <c r="J61" t="s">
        <v>28</v>
      </c>
      <c r="K61" t="s">
        <v>22</v>
      </c>
      <c r="L61" t="s">
        <v>46</v>
      </c>
      <c r="M61" t="s">
        <v>34</v>
      </c>
      <c r="N61">
        <v>27</v>
      </c>
      <c r="O61" t="str">
        <f t="shared" si="1"/>
        <v>Won By 27 Runs</v>
      </c>
      <c r="P61" t="s">
        <v>24</v>
      </c>
      <c r="Q61" t="s">
        <v>87</v>
      </c>
    </row>
    <row r="62" spans="1:17" x14ac:dyDescent="0.25">
      <c r="A62">
        <v>1254114</v>
      </c>
      <c r="B62" t="s">
        <v>103</v>
      </c>
      <c r="C62" s="1">
        <v>44479</v>
      </c>
      <c r="D62">
        <v>2021</v>
      </c>
      <c r="E62" t="s">
        <v>36</v>
      </c>
      <c r="F62" t="s">
        <v>43</v>
      </c>
      <c r="G62" t="s">
        <v>46</v>
      </c>
      <c r="H62" t="s">
        <v>104</v>
      </c>
      <c r="I62" t="s">
        <v>46</v>
      </c>
      <c r="J62" t="s">
        <v>28</v>
      </c>
      <c r="K62" t="s">
        <v>22</v>
      </c>
      <c r="L62" t="s">
        <v>46</v>
      </c>
      <c r="M62" t="s">
        <v>23</v>
      </c>
      <c r="N62">
        <v>4</v>
      </c>
      <c r="O62" t="str">
        <f t="shared" si="1"/>
        <v>Won By 4 Wickets</v>
      </c>
      <c r="P62" t="s">
        <v>24</v>
      </c>
      <c r="Q62" t="s">
        <v>74</v>
      </c>
    </row>
    <row r="63" spans="1:17" x14ac:dyDescent="0.25">
      <c r="A63">
        <v>1254116</v>
      </c>
      <c r="B63" t="s">
        <v>105</v>
      </c>
      <c r="C63" s="1">
        <v>44482</v>
      </c>
      <c r="D63">
        <v>2021</v>
      </c>
      <c r="E63" t="s">
        <v>26</v>
      </c>
      <c r="F63" t="s">
        <v>43</v>
      </c>
      <c r="G63" t="s">
        <v>51</v>
      </c>
      <c r="H63" t="s">
        <v>106</v>
      </c>
      <c r="I63" t="s">
        <v>51</v>
      </c>
      <c r="J63" t="s">
        <v>28</v>
      </c>
      <c r="K63" t="s">
        <v>22</v>
      </c>
      <c r="L63" t="s">
        <v>51</v>
      </c>
      <c r="M63" t="s">
        <v>23</v>
      </c>
      <c r="N63">
        <v>3</v>
      </c>
      <c r="O63" t="str">
        <f t="shared" si="1"/>
        <v>Won By 3 Wickets</v>
      </c>
      <c r="P63" t="s">
        <v>24</v>
      </c>
      <c r="Q63" t="s">
        <v>107</v>
      </c>
    </row>
  </sheetData>
  <sortState xmlns:xlrd2="http://schemas.microsoft.com/office/spreadsheetml/2017/richdata2" ref="A4:Q63">
    <sortCondition ref="E4:E63"/>
  </sortState>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Q75"/>
  <sheetViews>
    <sheetView view="pageLayout" topLeftCell="Q1" zoomScaleNormal="100" workbookViewId="0">
      <selection sqref="A1:Q77"/>
    </sheetView>
  </sheetViews>
  <sheetFormatPr defaultRowHeight="15" x14ac:dyDescent="0.25"/>
  <cols>
    <col min="1" max="1" width="8" bestFit="1" customWidth="1"/>
    <col min="2" max="2" width="12.7109375" bestFit="1" customWidth="1"/>
    <col min="3" max="3" width="10.42578125" bestFit="1" customWidth="1"/>
    <col min="4" max="4" width="9.5703125" bestFit="1" customWidth="1"/>
    <col min="5" max="5" width="16.28515625" bestFit="1" customWidth="1"/>
    <col min="6" max="7" width="26.5703125" bestFit="1" customWidth="1"/>
    <col min="8" max="8" width="43.5703125" bestFit="1" customWidth="1"/>
    <col min="9" max="9" width="26.5703125" bestFit="1" customWidth="1"/>
    <col min="10" max="10" width="14.7109375" bestFit="1" customWidth="1"/>
    <col min="11" max="11" width="12.7109375" bestFit="1" customWidth="1"/>
    <col min="12" max="12" width="26.5703125" bestFit="1" customWidth="1"/>
    <col min="13" max="13" width="9.7109375" bestFit="1" customWidth="1"/>
    <col min="14" max="14" width="9.5703125" bestFit="1" customWidth="1"/>
    <col min="15" max="15" width="16.7109375" bestFit="1" customWidth="1"/>
    <col min="16" max="16" width="10.28515625" bestFit="1" customWidth="1"/>
    <col min="17" max="17" width="18.42578125" bestFit="1" customWidth="1"/>
  </cols>
  <sheetData>
    <row r="1" spans="1:17"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398</v>
      </c>
      <c r="P1" s="2" t="s">
        <v>14</v>
      </c>
      <c r="Q1" s="2" t="s">
        <v>15</v>
      </c>
    </row>
    <row r="2" spans="1:17" x14ac:dyDescent="0.25">
      <c r="A2">
        <v>1304047</v>
      </c>
      <c r="B2" t="s">
        <v>38</v>
      </c>
      <c r="C2" s="1">
        <v>44646</v>
      </c>
      <c r="D2">
        <v>2022</v>
      </c>
      <c r="E2">
        <v>1</v>
      </c>
      <c r="F2" t="s">
        <v>46</v>
      </c>
      <c r="G2" t="s">
        <v>51</v>
      </c>
      <c r="H2" t="s">
        <v>41</v>
      </c>
      <c r="I2" t="s">
        <v>51</v>
      </c>
      <c r="J2" t="s">
        <v>28</v>
      </c>
      <c r="K2" t="s">
        <v>22</v>
      </c>
      <c r="L2" t="s">
        <v>51</v>
      </c>
      <c r="M2" t="s">
        <v>23</v>
      </c>
      <c r="N2">
        <v>6</v>
      </c>
      <c r="O2" t="str">
        <f t="shared" ref="O2:O33" si="0">CONCATENATE("Won By"," ",N2," ",M2)</f>
        <v>Won By 6 Wickets</v>
      </c>
      <c r="P2" t="s">
        <v>24</v>
      </c>
      <c r="Q2" t="s">
        <v>98</v>
      </c>
    </row>
    <row r="3" spans="1:17" x14ac:dyDescent="0.25">
      <c r="A3">
        <v>1304048</v>
      </c>
      <c r="B3" t="s">
        <v>38</v>
      </c>
      <c r="C3" s="1">
        <v>44647</v>
      </c>
      <c r="D3">
        <v>2022</v>
      </c>
      <c r="E3">
        <v>2</v>
      </c>
      <c r="F3" t="s">
        <v>44</v>
      </c>
      <c r="G3" t="s">
        <v>43</v>
      </c>
      <c r="H3" t="s">
        <v>47</v>
      </c>
      <c r="I3" t="s">
        <v>43</v>
      </c>
      <c r="J3" t="s">
        <v>28</v>
      </c>
      <c r="K3" t="s">
        <v>22</v>
      </c>
      <c r="L3" t="s">
        <v>43</v>
      </c>
      <c r="M3" t="s">
        <v>23</v>
      </c>
      <c r="N3">
        <v>4</v>
      </c>
      <c r="O3" t="str">
        <f t="shared" si="0"/>
        <v>Won By 4 Wickets</v>
      </c>
      <c r="P3" t="s">
        <v>24</v>
      </c>
      <c r="Q3" t="s">
        <v>79</v>
      </c>
    </row>
    <row r="4" spans="1:17" x14ac:dyDescent="0.25">
      <c r="A4">
        <v>1304049</v>
      </c>
      <c r="B4" t="s">
        <v>38</v>
      </c>
      <c r="C4" s="1">
        <v>44647</v>
      </c>
      <c r="D4">
        <v>2022</v>
      </c>
      <c r="E4">
        <v>3</v>
      </c>
      <c r="F4" t="s">
        <v>27</v>
      </c>
      <c r="G4" t="s">
        <v>40</v>
      </c>
      <c r="H4" t="s">
        <v>52</v>
      </c>
      <c r="I4" t="s">
        <v>40</v>
      </c>
      <c r="J4" t="s">
        <v>28</v>
      </c>
      <c r="K4" t="s">
        <v>22</v>
      </c>
      <c r="L4" t="s">
        <v>40</v>
      </c>
      <c r="M4" t="s">
        <v>23</v>
      </c>
      <c r="N4">
        <v>5</v>
      </c>
      <c r="O4" t="str">
        <f t="shared" si="0"/>
        <v>Won By 5 Wickets</v>
      </c>
      <c r="P4" t="s">
        <v>24</v>
      </c>
      <c r="Q4" t="s">
        <v>102</v>
      </c>
    </row>
    <row r="5" spans="1:17" x14ac:dyDescent="0.25">
      <c r="A5">
        <v>1304050</v>
      </c>
      <c r="B5" t="s">
        <v>38</v>
      </c>
      <c r="C5" s="1">
        <v>44648</v>
      </c>
      <c r="D5">
        <v>2022</v>
      </c>
      <c r="E5">
        <v>4</v>
      </c>
      <c r="F5" t="s">
        <v>32</v>
      </c>
      <c r="G5" t="s">
        <v>19</v>
      </c>
      <c r="H5" t="s">
        <v>41</v>
      </c>
      <c r="I5" t="s">
        <v>19</v>
      </c>
      <c r="J5" t="s">
        <v>28</v>
      </c>
      <c r="K5" t="s">
        <v>22</v>
      </c>
      <c r="L5" t="s">
        <v>19</v>
      </c>
      <c r="M5" t="s">
        <v>23</v>
      </c>
      <c r="N5">
        <v>5</v>
      </c>
      <c r="O5" t="str">
        <f t="shared" si="0"/>
        <v>Won By 5 Wickets</v>
      </c>
      <c r="P5" t="s">
        <v>24</v>
      </c>
      <c r="Q5" t="s">
        <v>101</v>
      </c>
    </row>
    <row r="6" spans="1:17" x14ac:dyDescent="0.25">
      <c r="A6">
        <v>1304051</v>
      </c>
      <c r="B6" t="s">
        <v>58</v>
      </c>
      <c r="C6" s="1">
        <v>44649</v>
      </c>
      <c r="D6">
        <v>2022</v>
      </c>
      <c r="E6">
        <v>5</v>
      </c>
      <c r="F6" t="s">
        <v>18</v>
      </c>
      <c r="G6" t="s">
        <v>39</v>
      </c>
      <c r="H6" t="s">
        <v>59</v>
      </c>
      <c r="I6" t="s">
        <v>39</v>
      </c>
      <c r="J6" t="s">
        <v>28</v>
      </c>
      <c r="K6" t="s">
        <v>22</v>
      </c>
      <c r="L6" t="s">
        <v>18</v>
      </c>
      <c r="M6" t="s">
        <v>34</v>
      </c>
      <c r="N6">
        <v>61</v>
      </c>
      <c r="O6" t="str">
        <f t="shared" si="0"/>
        <v>Won By 61 Runs</v>
      </c>
      <c r="P6" t="s">
        <v>24</v>
      </c>
      <c r="Q6" t="s">
        <v>100</v>
      </c>
    </row>
    <row r="7" spans="1:17" x14ac:dyDescent="0.25">
      <c r="A7">
        <v>1304052</v>
      </c>
      <c r="B7" t="s">
        <v>38</v>
      </c>
      <c r="C7" s="1">
        <v>44650</v>
      </c>
      <c r="D7">
        <v>2022</v>
      </c>
      <c r="E7">
        <v>6</v>
      </c>
      <c r="F7" t="s">
        <v>51</v>
      </c>
      <c r="G7" t="s">
        <v>27</v>
      </c>
      <c r="H7" t="s">
        <v>52</v>
      </c>
      <c r="I7" t="s">
        <v>27</v>
      </c>
      <c r="J7" t="s">
        <v>28</v>
      </c>
      <c r="K7" t="s">
        <v>22</v>
      </c>
      <c r="L7" t="s">
        <v>27</v>
      </c>
      <c r="M7" t="s">
        <v>23</v>
      </c>
      <c r="N7">
        <v>3</v>
      </c>
      <c r="O7" t="str">
        <f t="shared" si="0"/>
        <v>Won By 3 Wickets</v>
      </c>
      <c r="P7" t="s">
        <v>24</v>
      </c>
      <c r="Q7" t="s">
        <v>66</v>
      </c>
    </row>
    <row r="8" spans="1:17" x14ac:dyDescent="0.25">
      <c r="A8">
        <v>1304053</v>
      </c>
      <c r="B8" t="s">
        <v>38</v>
      </c>
      <c r="C8" s="1">
        <v>44651</v>
      </c>
      <c r="D8">
        <v>2022</v>
      </c>
      <c r="E8">
        <v>7</v>
      </c>
      <c r="F8" t="s">
        <v>46</v>
      </c>
      <c r="G8" t="s">
        <v>32</v>
      </c>
      <c r="H8" t="s">
        <v>47</v>
      </c>
      <c r="I8" t="s">
        <v>32</v>
      </c>
      <c r="J8" t="s">
        <v>28</v>
      </c>
      <c r="K8" t="s">
        <v>22</v>
      </c>
      <c r="L8" t="s">
        <v>32</v>
      </c>
      <c r="M8" t="s">
        <v>23</v>
      </c>
      <c r="N8">
        <v>6</v>
      </c>
      <c r="O8" t="str">
        <f t="shared" si="0"/>
        <v>Won By 6 Wickets</v>
      </c>
      <c r="P8" t="s">
        <v>24</v>
      </c>
      <c r="Q8" t="s">
        <v>99</v>
      </c>
    </row>
    <row r="9" spans="1:17" x14ac:dyDescent="0.25">
      <c r="A9">
        <v>1304054</v>
      </c>
      <c r="B9" t="s">
        <v>38</v>
      </c>
      <c r="C9" s="1">
        <v>44652</v>
      </c>
      <c r="D9">
        <v>2022</v>
      </c>
      <c r="E9">
        <v>8</v>
      </c>
      <c r="F9" t="s">
        <v>40</v>
      </c>
      <c r="G9" t="s">
        <v>51</v>
      </c>
      <c r="H9" t="s">
        <v>41</v>
      </c>
      <c r="I9" t="s">
        <v>51</v>
      </c>
      <c r="J9" t="s">
        <v>28</v>
      </c>
      <c r="K9" t="s">
        <v>22</v>
      </c>
      <c r="L9" t="s">
        <v>51</v>
      </c>
      <c r="M9" t="s">
        <v>23</v>
      </c>
      <c r="N9">
        <v>6</v>
      </c>
      <c r="O9" t="str">
        <f t="shared" si="0"/>
        <v>Won By 6 Wickets</v>
      </c>
      <c r="P9" t="s">
        <v>24</v>
      </c>
      <c r="Q9" t="s">
        <v>98</v>
      </c>
    </row>
    <row r="10" spans="1:17" x14ac:dyDescent="0.25">
      <c r="A10">
        <v>1304055</v>
      </c>
      <c r="B10" t="s">
        <v>38</v>
      </c>
      <c r="C10" s="1">
        <v>44653</v>
      </c>
      <c r="D10">
        <v>2022</v>
      </c>
      <c r="E10">
        <v>9</v>
      </c>
      <c r="F10" t="s">
        <v>18</v>
      </c>
      <c r="G10" t="s">
        <v>44</v>
      </c>
      <c r="H10" t="s">
        <v>52</v>
      </c>
      <c r="I10" t="s">
        <v>44</v>
      </c>
      <c r="J10" t="s">
        <v>28</v>
      </c>
      <c r="K10" t="s">
        <v>22</v>
      </c>
      <c r="L10" t="s">
        <v>18</v>
      </c>
      <c r="M10" t="s">
        <v>34</v>
      </c>
      <c r="N10">
        <v>23</v>
      </c>
      <c r="O10" t="str">
        <f t="shared" si="0"/>
        <v>Won By 23 Runs</v>
      </c>
      <c r="P10" t="s">
        <v>24</v>
      </c>
      <c r="Q10" t="s">
        <v>29</v>
      </c>
    </row>
    <row r="11" spans="1:17" x14ac:dyDescent="0.25">
      <c r="A11">
        <v>1304056</v>
      </c>
      <c r="B11" t="s">
        <v>58</v>
      </c>
      <c r="C11" s="1">
        <v>44653</v>
      </c>
      <c r="D11">
        <v>2022</v>
      </c>
      <c r="E11">
        <v>10</v>
      </c>
      <c r="F11" t="s">
        <v>19</v>
      </c>
      <c r="G11" t="s">
        <v>43</v>
      </c>
      <c r="H11" t="s">
        <v>59</v>
      </c>
      <c r="I11" t="s">
        <v>43</v>
      </c>
      <c r="J11" t="s">
        <v>28</v>
      </c>
      <c r="K11" t="s">
        <v>22</v>
      </c>
      <c r="L11" t="s">
        <v>19</v>
      </c>
      <c r="M11" t="s">
        <v>34</v>
      </c>
      <c r="N11">
        <v>14</v>
      </c>
      <c r="O11" t="str">
        <f t="shared" si="0"/>
        <v>Won By 14 Runs</v>
      </c>
      <c r="P11" t="s">
        <v>24</v>
      </c>
      <c r="Q11" t="s">
        <v>97</v>
      </c>
    </row>
    <row r="12" spans="1:17" x14ac:dyDescent="0.25">
      <c r="A12">
        <v>1304057</v>
      </c>
      <c r="B12" t="s">
        <v>38</v>
      </c>
      <c r="C12" s="1">
        <v>44654</v>
      </c>
      <c r="D12">
        <v>2022</v>
      </c>
      <c r="E12">
        <v>11</v>
      </c>
      <c r="F12" t="s">
        <v>40</v>
      </c>
      <c r="G12" t="s">
        <v>46</v>
      </c>
      <c r="H12" t="s">
        <v>47</v>
      </c>
      <c r="I12" t="s">
        <v>46</v>
      </c>
      <c r="J12" t="s">
        <v>28</v>
      </c>
      <c r="K12" t="s">
        <v>22</v>
      </c>
      <c r="L12" t="s">
        <v>40</v>
      </c>
      <c r="M12" t="s">
        <v>34</v>
      </c>
      <c r="N12">
        <v>54</v>
      </c>
      <c r="O12" t="str">
        <f t="shared" si="0"/>
        <v>Won By 54 Runs</v>
      </c>
      <c r="P12" t="s">
        <v>24</v>
      </c>
      <c r="Q12" t="s">
        <v>96</v>
      </c>
    </row>
    <row r="13" spans="1:17" x14ac:dyDescent="0.25">
      <c r="A13">
        <v>1304058</v>
      </c>
      <c r="B13" t="s">
        <v>38</v>
      </c>
      <c r="C13" s="1">
        <v>44655</v>
      </c>
      <c r="D13">
        <v>2022</v>
      </c>
      <c r="E13">
        <v>12</v>
      </c>
      <c r="F13" t="s">
        <v>32</v>
      </c>
      <c r="G13" t="s">
        <v>39</v>
      </c>
      <c r="H13" t="s">
        <v>52</v>
      </c>
      <c r="I13" t="s">
        <v>39</v>
      </c>
      <c r="J13" t="s">
        <v>28</v>
      </c>
      <c r="K13" t="s">
        <v>22</v>
      </c>
      <c r="L13" t="s">
        <v>32</v>
      </c>
      <c r="M13" t="s">
        <v>34</v>
      </c>
      <c r="N13">
        <v>12</v>
      </c>
      <c r="O13" t="str">
        <f t="shared" si="0"/>
        <v>Won By 12 Runs</v>
      </c>
      <c r="P13" t="s">
        <v>24</v>
      </c>
      <c r="Q13" t="s">
        <v>67</v>
      </c>
    </row>
    <row r="14" spans="1:17" x14ac:dyDescent="0.25">
      <c r="A14">
        <v>1304059</v>
      </c>
      <c r="B14" t="s">
        <v>38</v>
      </c>
      <c r="C14" s="1">
        <v>44656</v>
      </c>
      <c r="D14">
        <v>2022</v>
      </c>
      <c r="E14">
        <v>13</v>
      </c>
      <c r="F14" t="s">
        <v>18</v>
      </c>
      <c r="G14" t="s">
        <v>27</v>
      </c>
      <c r="H14" t="s">
        <v>41</v>
      </c>
      <c r="I14" t="s">
        <v>27</v>
      </c>
      <c r="J14" t="s">
        <v>28</v>
      </c>
      <c r="K14" t="s">
        <v>22</v>
      </c>
      <c r="L14" t="s">
        <v>27</v>
      </c>
      <c r="M14" t="s">
        <v>23</v>
      </c>
      <c r="N14">
        <v>4</v>
      </c>
      <c r="O14" t="str">
        <f t="shared" si="0"/>
        <v>Won By 4 Wickets</v>
      </c>
      <c r="P14" t="s">
        <v>24</v>
      </c>
      <c r="Q14" t="s">
        <v>89</v>
      </c>
    </row>
    <row r="15" spans="1:17" x14ac:dyDescent="0.25">
      <c r="A15">
        <v>1304060</v>
      </c>
      <c r="B15" t="s">
        <v>58</v>
      </c>
      <c r="C15" s="1">
        <v>44657</v>
      </c>
      <c r="D15">
        <v>2022</v>
      </c>
      <c r="E15">
        <v>14</v>
      </c>
      <c r="F15" t="s">
        <v>44</v>
      </c>
      <c r="G15" t="s">
        <v>51</v>
      </c>
      <c r="H15" t="s">
        <v>59</v>
      </c>
      <c r="I15" t="s">
        <v>51</v>
      </c>
      <c r="J15" t="s">
        <v>28</v>
      </c>
      <c r="K15" t="s">
        <v>22</v>
      </c>
      <c r="L15" t="s">
        <v>51</v>
      </c>
      <c r="M15" t="s">
        <v>23</v>
      </c>
      <c r="N15">
        <v>5</v>
      </c>
      <c r="O15" t="str">
        <f t="shared" si="0"/>
        <v>Won By 5 Wickets</v>
      </c>
      <c r="P15" t="s">
        <v>24</v>
      </c>
      <c r="Q15" t="s">
        <v>95</v>
      </c>
    </row>
    <row r="16" spans="1:17" x14ac:dyDescent="0.25">
      <c r="A16">
        <v>1304061</v>
      </c>
      <c r="B16" t="s">
        <v>38</v>
      </c>
      <c r="C16" s="1">
        <v>44658</v>
      </c>
      <c r="D16">
        <v>2022</v>
      </c>
      <c r="E16">
        <v>15</v>
      </c>
      <c r="F16" t="s">
        <v>43</v>
      </c>
      <c r="G16" t="s">
        <v>32</v>
      </c>
      <c r="H16" t="s">
        <v>52</v>
      </c>
      <c r="I16" t="s">
        <v>32</v>
      </c>
      <c r="J16" t="s">
        <v>28</v>
      </c>
      <c r="K16" t="s">
        <v>22</v>
      </c>
      <c r="L16" t="s">
        <v>32</v>
      </c>
      <c r="M16" t="s">
        <v>23</v>
      </c>
      <c r="N16">
        <v>6</v>
      </c>
      <c r="O16" t="str">
        <f t="shared" si="0"/>
        <v>Won By 6 Wickets</v>
      </c>
      <c r="P16" t="s">
        <v>24</v>
      </c>
      <c r="Q16" t="s">
        <v>53</v>
      </c>
    </row>
    <row r="17" spans="1:17" x14ac:dyDescent="0.25">
      <c r="A17">
        <v>1304062</v>
      </c>
      <c r="B17" t="s">
        <v>38</v>
      </c>
      <c r="C17" s="1">
        <v>44659</v>
      </c>
      <c r="D17">
        <v>2022</v>
      </c>
      <c r="E17">
        <v>16</v>
      </c>
      <c r="F17" t="s">
        <v>40</v>
      </c>
      <c r="G17" t="s">
        <v>19</v>
      </c>
      <c r="H17" t="s">
        <v>47</v>
      </c>
      <c r="I17" t="s">
        <v>19</v>
      </c>
      <c r="J17" t="s">
        <v>28</v>
      </c>
      <c r="K17" t="s">
        <v>22</v>
      </c>
      <c r="L17" t="s">
        <v>19</v>
      </c>
      <c r="M17" t="s">
        <v>23</v>
      </c>
      <c r="N17">
        <v>6</v>
      </c>
      <c r="O17" t="str">
        <f t="shared" si="0"/>
        <v>Won By 6 Wickets</v>
      </c>
      <c r="P17" t="s">
        <v>24</v>
      </c>
      <c r="Q17" t="s">
        <v>64</v>
      </c>
    </row>
    <row r="18" spans="1:17" x14ac:dyDescent="0.25">
      <c r="A18">
        <v>1304063</v>
      </c>
      <c r="B18" t="s">
        <v>38</v>
      </c>
      <c r="C18" s="1">
        <v>44660</v>
      </c>
      <c r="D18">
        <v>2022</v>
      </c>
      <c r="E18">
        <v>17</v>
      </c>
      <c r="F18" t="s">
        <v>46</v>
      </c>
      <c r="G18" t="s">
        <v>39</v>
      </c>
      <c r="H18" t="s">
        <v>52</v>
      </c>
      <c r="I18" t="s">
        <v>39</v>
      </c>
      <c r="J18" t="s">
        <v>28</v>
      </c>
      <c r="K18" t="s">
        <v>22</v>
      </c>
      <c r="L18" t="s">
        <v>39</v>
      </c>
      <c r="M18" t="s">
        <v>23</v>
      </c>
      <c r="N18">
        <v>8</v>
      </c>
      <c r="O18" t="str">
        <f t="shared" si="0"/>
        <v>Won By 8 Wickets</v>
      </c>
      <c r="P18" t="s">
        <v>24</v>
      </c>
      <c r="Q18" t="s">
        <v>94</v>
      </c>
    </row>
    <row r="19" spans="1:17" x14ac:dyDescent="0.25">
      <c r="A19">
        <v>1304064</v>
      </c>
      <c r="B19" t="s">
        <v>58</v>
      </c>
      <c r="C19" s="1">
        <v>44660</v>
      </c>
      <c r="D19">
        <v>2022</v>
      </c>
      <c r="E19">
        <v>18</v>
      </c>
      <c r="F19" t="s">
        <v>44</v>
      </c>
      <c r="G19" t="s">
        <v>27</v>
      </c>
      <c r="H19" t="s">
        <v>59</v>
      </c>
      <c r="I19" t="s">
        <v>27</v>
      </c>
      <c r="J19" t="s">
        <v>28</v>
      </c>
      <c r="K19" t="s">
        <v>22</v>
      </c>
      <c r="L19" t="s">
        <v>27</v>
      </c>
      <c r="M19" t="s">
        <v>23</v>
      </c>
      <c r="N19">
        <v>7</v>
      </c>
      <c r="O19" t="str">
        <f t="shared" si="0"/>
        <v>Won By 7 Wickets</v>
      </c>
      <c r="P19" t="s">
        <v>24</v>
      </c>
      <c r="Q19" t="s">
        <v>93</v>
      </c>
    </row>
    <row r="20" spans="1:17" x14ac:dyDescent="0.25">
      <c r="A20">
        <v>1304065</v>
      </c>
      <c r="B20" t="s">
        <v>38</v>
      </c>
      <c r="C20" s="1">
        <v>44661</v>
      </c>
      <c r="D20">
        <v>2022</v>
      </c>
      <c r="E20">
        <v>19</v>
      </c>
      <c r="F20" t="s">
        <v>43</v>
      </c>
      <c r="G20" t="s">
        <v>51</v>
      </c>
      <c r="H20" t="s">
        <v>47</v>
      </c>
      <c r="I20" t="s">
        <v>51</v>
      </c>
      <c r="J20" t="s">
        <v>28</v>
      </c>
      <c r="K20" t="s">
        <v>22</v>
      </c>
      <c r="L20" t="s">
        <v>43</v>
      </c>
      <c r="M20" t="s">
        <v>34</v>
      </c>
      <c r="N20">
        <v>44</v>
      </c>
      <c r="O20" t="str">
        <f t="shared" si="0"/>
        <v>Won By 44 Runs</v>
      </c>
      <c r="P20" t="s">
        <v>24</v>
      </c>
      <c r="Q20" t="s">
        <v>79</v>
      </c>
    </row>
    <row r="21" spans="1:17" x14ac:dyDescent="0.25">
      <c r="A21">
        <v>1304066</v>
      </c>
      <c r="B21" t="s">
        <v>38</v>
      </c>
      <c r="C21" s="1">
        <v>44661</v>
      </c>
      <c r="D21">
        <v>2022</v>
      </c>
      <c r="E21">
        <v>20</v>
      </c>
      <c r="F21" t="s">
        <v>18</v>
      </c>
      <c r="G21" t="s">
        <v>32</v>
      </c>
      <c r="H21" t="s">
        <v>41</v>
      </c>
      <c r="I21" t="s">
        <v>32</v>
      </c>
      <c r="J21" t="s">
        <v>28</v>
      </c>
      <c r="K21" t="s">
        <v>22</v>
      </c>
      <c r="L21" t="s">
        <v>18</v>
      </c>
      <c r="M21" t="s">
        <v>34</v>
      </c>
      <c r="N21">
        <v>3</v>
      </c>
      <c r="O21" t="str">
        <f t="shared" si="0"/>
        <v>Won By 3 Runs</v>
      </c>
      <c r="P21" t="s">
        <v>24</v>
      </c>
      <c r="Q21" t="s">
        <v>88</v>
      </c>
    </row>
    <row r="22" spans="1:17" x14ac:dyDescent="0.25">
      <c r="A22">
        <v>1304067</v>
      </c>
      <c r="B22" t="s">
        <v>38</v>
      </c>
      <c r="C22" s="1">
        <v>44662</v>
      </c>
      <c r="D22">
        <v>2022</v>
      </c>
      <c r="E22">
        <v>21</v>
      </c>
      <c r="F22" t="s">
        <v>19</v>
      </c>
      <c r="G22" t="s">
        <v>39</v>
      </c>
      <c r="H22" t="s">
        <v>52</v>
      </c>
      <c r="I22" t="s">
        <v>39</v>
      </c>
      <c r="J22" t="s">
        <v>28</v>
      </c>
      <c r="K22" t="s">
        <v>22</v>
      </c>
      <c r="L22" t="s">
        <v>39</v>
      </c>
      <c r="M22" t="s">
        <v>23</v>
      </c>
      <c r="N22">
        <v>8</v>
      </c>
      <c r="O22" t="str">
        <f t="shared" si="0"/>
        <v>Won By 8 Wickets</v>
      </c>
      <c r="P22" t="s">
        <v>24</v>
      </c>
      <c r="Q22" t="s">
        <v>92</v>
      </c>
    </row>
    <row r="23" spans="1:17" x14ac:dyDescent="0.25">
      <c r="A23">
        <v>1304068</v>
      </c>
      <c r="B23" t="s">
        <v>38</v>
      </c>
      <c r="C23" s="1">
        <v>44663</v>
      </c>
      <c r="D23">
        <v>2022</v>
      </c>
      <c r="E23">
        <v>22</v>
      </c>
      <c r="F23" t="s">
        <v>46</v>
      </c>
      <c r="G23" t="s">
        <v>27</v>
      </c>
      <c r="H23" t="s">
        <v>52</v>
      </c>
      <c r="I23" t="s">
        <v>27</v>
      </c>
      <c r="J23" t="s">
        <v>28</v>
      </c>
      <c r="K23" t="s">
        <v>22</v>
      </c>
      <c r="L23" t="s">
        <v>46</v>
      </c>
      <c r="M23" t="s">
        <v>34</v>
      </c>
      <c r="N23">
        <v>23</v>
      </c>
      <c r="O23" t="str">
        <f t="shared" si="0"/>
        <v>Won By 23 Runs</v>
      </c>
      <c r="P23" t="s">
        <v>24</v>
      </c>
      <c r="Q23" t="s">
        <v>91</v>
      </c>
    </row>
    <row r="24" spans="1:17" x14ac:dyDescent="0.25">
      <c r="A24">
        <v>1304069</v>
      </c>
      <c r="B24" t="s">
        <v>58</v>
      </c>
      <c r="C24" s="1">
        <v>44664</v>
      </c>
      <c r="D24">
        <v>2022</v>
      </c>
      <c r="E24">
        <v>23</v>
      </c>
      <c r="F24" t="s">
        <v>40</v>
      </c>
      <c r="G24" t="s">
        <v>44</v>
      </c>
      <c r="H24" t="s">
        <v>59</v>
      </c>
      <c r="I24" t="s">
        <v>44</v>
      </c>
      <c r="J24" t="s">
        <v>28</v>
      </c>
      <c r="K24" t="s">
        <v>22</v>
      </c>
      <c r="L24" t="s">
        <v>40</v>
      </c>
      <c r="M24" t="s">
        <v>34</v>
      </c>
      <c r="N24">
        <v>12</v>
      </c>
      <c r="O24" t="str">
        <f t="shared" si="0"/>
        <v>Won By 12 Runs</v>
      </c>
      <c r="P24" t="s">
        <v>24</v>
      </c>
      <c r="Q24" t="s">
        <v>90</v>
      </c>
    </row>
    <row r="25" spans="1:17" x14ac:dyDescent="0.25">
      <c r="A25">
        <v>1304070</v>
      </c>
      <c r="B25" t="s">
        <v>38</v>
      </c>
      <c r="C25" s="1">
        <v>44665</v>
      </c>
      <c r="D25">
        <v>2022</v>
      </c>
      <c r="E25">
        <v>24</v>
      </c>
      <c r="F25" t="s">
        <v>19</v>
      </c>
      <c r="G25" t="s">
        <v>18</v>
      </c>
      <c r="H25" t="s">
        <v>52</v>
      </c>
      <c r="I25" t="s">
        <v>18</v>
      </c>
      <c r="J25" t="s">
        <v>28</v>
      </c>
      <c r="K25" t="s">
        <v>22</v>
      </c>
      <c r="L25" t="s">
        <v>19</v>
      </c>
      <c r="M25" t="s">
        <v>34</v>
      </c>
      <c r="N25">
        <v>37</v>
      </c>
      <c r="O25" t="str">
        <f t="shared" si="0"/>
        <v>Won By 37 Runs</v>
      </c>
      <c r="P25" t="s">
        <v>24</v>
      </c>
      <c r="Q25" t="s">
        <v>25</v>
      </c>
    </row>
    <row r="26" spans="1:17" x14ac:dyDescent="0.25">
      <c r="A26">
        <v>1304071</v>
      </c>
      <c r="B26" t="s">
        <v>38</v>
      </c>
      <c r="C26" s="1">
        <v>44666</v>
      </c>
      <c r="D26">
        <v>2022</v>
      </c>
      <c r="E26">
        <v>25</v>
      </c>
      <c r="F26" t="s">
        <v>51</v>
      </c>
      <c r="G26" t="s">
        <v>39</v>
      </c>
      <c r="H26" t="s">
        <v>47</v>
      </c>
      <c r="I26" t="s">
        <v>39</v>
      </c>
      <c r="J26" t="s">
        <v>28</v>
      </c>
      <c r="K26" t="s">
        <v>22</v>
      </c>
      <c r="L26" t="s">
        <v>39</v>
      </c>
      <c r="M26" t="s">
        <v>23</v>
      </c>
      <c r="N26">
        <v>7</v>
      </c>
      <c r="O26" t="str">
        <f t="shared" si="0"/>
        <v>Won By 7 Wickets</v>
      </c>
      <c r="P26" t="s">
        <v>24</v>
      </c>
      <c r="Q26" t="s">
        <v>54</v>
      </c>
    </row>
    <row r="27" spans="1:17" x14ac:dyDescent="0.25">
      <c r="A27">
        <v>1304072</v>
      </c>
      <c r="B27" t="s">
        <v>38</v>
      </c>
      <c r="C27" s="1">
        <v>44667</v>
      </c>
      <c r="D27">
        <v>2022</v>
      </c>
      <c r="E27">
        <v>26</v>
      </c>
      <c r="F27" t="s">
        <v>32</v>
      </c>
      <c r="G27" t="s">
        <v>44</v>
      </c>
      <c r="H27" t="s">
        <v>47</v>
      </c>
      <c r="I27" t="s">
        <v>44</v>
      </c>
      <c r="J27" t="s">
        <v>28</v>
      </c>
      <c r="K27" t="s">
        <v>22</v>
      </c>
      <c r="L27" t="s">
        <v>32</v>
      </c>
      <c r="M27" t="s">
        <v>34</v>
      </c>
      <c r="N27">
        <v>18</v>
      </c>
      <c r="O27" t="str">
        <f t="shared" si="0"/>
        <v>Won By 18 Runs</v>
      </c>
      <c r="P27" t="s">
        <v>24</v>
      </c>
      <c r="Q27" t="s">
        <v>83</v>
      </c>
    </row>
    <row r="28" spans="1:17" x14ac:dyDescent="0.25">
      <c r="A28">
        <v>1304073</v>
      </c>
      <c r="B28" t="s">
        <v>38</v>
      </c>
      <c r="C28" s="1">
        <v>44667</v>
      </c>
      <c r="D28">
        <v>2022</v>
      </c>
      <c r="E28">
        <v>27</v>
      </c>
      <c r="F28" t="s">
        <v>27</v>
      </c>
      <c r="G28" t="s">
        <v>43</v>
      </c>
      <c r="H28" t="s">
        <v>41</v>
      </c>
      <c r="I28" t="s">
        <v>43</v>
      </c>
      <c r="J28" t="s">
        <v>28</v>
      </c>
      <c r="K28" t="s">
        <v>22</v>
      </c>
      <c r="L28" t="s">
        <v>27</v>
      </c>
      <c r="M28" t="s">
        <v>34</v>
      </c>
      <c r="N28">
        <v>16</v>
      </c>
      <c r="O28" t="str">
        <f t="shared" si="0"/>
        <v>Won By 16 Runs</v>
      </c>
      <c r="P28" t="s">
        <v>24</v>
      </c>
      <c r="Q28" t="s">
        <v>89</v>
      </c>
    </row>
    <row r="29" spans="1:17" x14ac:dyDescent="0.25">
      <c r="A29">
        <v>1304074</v>
      </c>
      <c r="B29" t="s">
        <v>38</v>
      </c>
      <c r="C29" s="1">
        <v>44668</v>
      </c>
      <c r="D29">
        <v>2022</v>
      </c>
      <c r="E29">
        <v>28</v>
      </c>
      <c r="F29" t="s">
        <v>40</v>
      </c>
      <c r="G29" t="s">
        <v>39</v>
      </c>
      <c r="H29" t="s">
        <v>52</v>
      </c>
      <c r="I29" t="s">
        <v>39</v>
      </c>
      <c r="J29" t="s">
        <v>28</v>
      </c>
      <c r="K29" t="s">
        <v>22</v>
      </c>
      <c r="L29" t="s">
        <v>39</v>
      </c>
      <c r="M29" t="s">
        <v>23</v>
      </c>
      <c r="N29">
        <v>7</v>
      </c>
      <c r="O29" t="str">
        <f t="shared" si="0"/>
        <v>Won By 7 Wickets</v>
      </c>
      <c r="P29" t="s">
        <v>24</v>
      </c>
      <c r="Q29" t="s">
        <v>80</v>
      </c>
    </row>
    <row r="30" spans="1:17" x14ac:dyDescent="0.25">
      <c r="A30">
        <v>1304075</v>
      </c>
      <c r="B30" t="s">
        <v>58</v>
      </c>
      <c r="C30" s="1">
        <v>44668</v>
      </c>
      <c r="D30">
        <v>2022</v>
      </c>
      <c r="E30">
        <v>29</v>
      </c>
      <c r="F30" t="s">
        <v>46</v>
      </c>
      <c r="G30" t="s">
        <v>19</v>
      </c>
      <c r="H30" t="s">
        <v>59</v>
      </c>
      <c r="I30" t="s">
        <v>19</v>
      </c>
      <c r="J30" t="s">
        <v>28</v>
      </c>
      <c r="K30" t="s">
        <v>22</v>
      </c>
      <c r="L30" t="s">
        <v>19</v>
      </c>
      <c r="M30" t="s">
        <v>23</v>
      </c>
      <c r="N30">
        <v>3</v>
      </c>
      <c r="O30" t="str">
        <f t="shared" si="0"/>
        <v>Won By 3 Wickets</v>
      </c>
      <c r="P30" t="s">
        <v>24</v>
      </c>
      <c r="Q30" t="s">
        <v>37</v>
      </c>
    </row>
    <row r="31" spans="1:17" x14ac:dyDescent="0.25">
      <c r="A31">
        <v>1304076</v>
      </c>
      <c r="B31" t="s">
        <v>38</v>
      </c>
      <c r="C31" s="1">
        <v>44669</v>
      </c>
      <c r="D31">
        <v>2022</v>
      </c>
      <c r="E31">
        <v>30</v>
      </c>
      <c r="F31" t="s">
        <v>18</v>
      </c>
      <c r="G31" t="s">
        <v>51</v>
      </c>
      <c r="H31" t="s">
        <v>47</v>
      </c>
      <c r="I31" t="s">
        <v>51</v>
      </c>
      <c r="J31" t="s">
        <v>28</v>
      </c>
      <c r="K31" t="s">
        <v>22</v>
      </c>
      <c r="L31" t="s">
        <v>18</v>
      </c>
      <c r="M31" t="s">
        <v>34</v>
      </c>
      <c r="N31">
        <v>7</v>
      </c>
      <c r="O31" t="str">
        <f t="shared" si="0"/>
        <v>Won By 7 Runs</v>
      </c>
      <c r="P31" t="s">
        <v>24</v>
      </c>
      <c r="Q31" t="s">
        <v>88</v>
      </c>
    </row>
    <row r="32" spans="1:17" x14ac:dyDescent="0.25">
      <c r="A32">
        <v>1304077</v>
      </c>
      <c r="B32" t="s">
        <v>38</v>
      </c>
      <c r="C32" s="1">
        <v>44670</v>
      </c>
      <c r="D32">
        <v>2022</v>
      </c>
      <c r="E32">
        <v>31</v>
      </c>
      <c r="F32" t="s">
        <v>27</v>
      </c>
      <c r="G32" t="s">
        <v>32</v>
      </c>
      <c r="H32" t="s">
        <v>52</v>
      </c>
      <c r="I32" t="s">
        <v>32</v>
      </c>
      <c r="J32" t="s">
        <v>28</v>
      </c>
      <c r="K32" t="s">
        <v>22</v>
      </c>
      <c r="L32" t="s">
        <v>27</v>
      </c>
      <c r="M32" t="s">
        <v>34</v>
      </c>
      <c r="N32">
        <v>18</v>
      </c>
      <c r="O32" t="str">
        <f t="shared" si="0"/>
        <v>Won By 18 Runs</v>
      </c>
      <c r="P32" t="s">
        <v>24</v>
      </c>
      <c r="Q32" t="s">
        <v>87</v>
      </c>
    </row>
    <row r="33" spans="1:17" x14ac:dyDescent="0.25">
      <c r="A33">
        <v>1304078</v>
      </c>
      <c r="B33" t="s">
        <v>38</v>
      </c>
      <c r="C33" s="1">
        <v>44671</v>
      </c>
      <c r="D33">
        <v>2022</v>
      </c>
      <c r="E33">
        <v>32</v>
      </c>
      <c r="F33" t="s">
        <v>40</v>
      </c>
      <c r="G33" t="s">
        <v>43</v>
      </c>
      <c r="H33" t="s">
        <v>47</v>
      </c>
      <c r="I33" t="s">
        <v>43</v>
      </c>
      <c r="J33" t="s">
        <v>28</v>
      </c>
      <c r="K33" t="s">
        <v>22</v>
      </c>
      <c r="L33" t="s">
        <v>43</v>
      </c>
      <c r="M33" t="s">
        <v>23</v>
      </c>
      <c r="N33">
        <v>9</v>
      </c>
      <c r="O33" t="str">
        <f t="shared" si="0"/>
        <v>Won By 9 Wickets</v>
      </c>
      <c r="P33" t="s">
        <v>24</v>
      </c>
      <c r="Q33" t="s">
        <v>79</v>
      </c>
    </row>
    <row r="34" spans="1:17" x14ac:dyDescent="0.25">
      <c r="A34">
        <v>1304079</v>
      </c>
      <c r="B34" t="s">
        <v>50</v>
      </c>
      <c r="C34" s="1">
        <v>44672</v>
      </c>
      <c r="D34">
        <v>2022</v>
      </c>
      <c r="E34">
        <v>33</v>
      </c>
      <c r="F34" t="s">
        <v>44</v>
      </c>
      <c r="G34" t="s">
        <v>46</v>
      </c>
      <c r="H34" t="s">
        <v>52</v>
      </c>
      <c r="I34" t="s">
        <v>46</v>
      </c>
      <c r="J34" t="s">
        <v>28</v>
      </c>
      <c r="K34" t="s">
        <v>22</v>
      </c>
      <c r="L34" t="s">
        <v>46</v>
      </c>
      <c r="M34" t="s">
        <v>23</v>
      </c>
      <c r="N34">
        <v>3</v>
      </c>
      <c r="O34" t="str">
        <f t="shared" ref="O34:O65" si="1">CONCATENATE("Won By"," ",N34," ",M34)</f>
        <v>Won By 3 Wickets</v>
      </c>
      <c r="P34" t="s">
        <v>24</v>
      </c>
      <c r="Q34" t="s">
        <v>86</v>
      </c>
    </row>
    <row r="35" spans="1:17" x14ac:dyDescent="0.25">
      <c r="A35">
        <v>1304080</v>
      </c>
      <c r="B35" t="s">
        <v>38</v>
      </c>
      <c r="C35" s="1">
        <v>44673</v>
      </c>
      <c r="D35">
        <v>2022</v>
      </c>
      <c r="E35">
        <v>34</v>
      </c>
      <c r="F35" t="s">
        <v>18</v>
      </c>
      <c r="G35" t="s">
        <v>43</v>
      </c>
      <c r="H35" t="s">
        <v>41</v>
      </c>
      <c r="I35" t="s">
        <v>43</v>
      </c>
      <c r="J35" t="s">
        <v>28</v>
      </c>
      <c r="K35" t="s">
        <v>22</v>
      </c>
      <c r="L35" t="s">
        <v>18</v>
      </c>
      <c r="M35" t="s">
        <v>34</v>
      </c>
      <c r="N35">
        <v>15</v>
      </c>
      <c r="O35" t="str">
        <f t="shared" si="1"/>
        <v>Won By 15 Runs</v>
      </c>
      <c r="P35" t="s">
        <v>24</v>
      </c>
      <c r="Q35" t="s">
        <v>29</v>
      </c>
    </row>
    <row r="36" spans="1:17" x14ac:dyDescent="0.25">
      <c r="A36">
        <v>1304081</v>
      </c>
      <c r="B36" t="s">
        <v>50</v>
      </c>
      <c r="C36" s="1">
        <v>44674</v>
      </c>
      <c r="D36">
        <v>2022</v>
      </c>
      <c r="E36">
        <v>35</v>
      </c>
      <c r="F36" t="s">
        <v>19</v>
      </c>
      <c r="G36" t="s">
        <v>51</v>
      </c>
      <c r="H36" t="s">
        <v>52</v>
      </c>
      <c r="I36" t="s">
        <v>19</v>
      </c>
      <c r="J36" t="s">
        <v>21</v>
      </c>
      <c r="K36" t="s">
        <v>22</v>
      </c>
      <c r="L36" t="s">
        <v>19</v>
      </c>
      <c r="M36" t="s">
        <v>34</v>
      </c>
      <c r="N36">
        <v>8</v>
      </c>
      <c r="O36" t="str">
        <f t="shared" si="1"/>
        <v>Won By 8 Runs</v>
      </c>
      <c r="P36" t="s">
        <v>24</v>
      </c>
      <c r="Q36" t="s">
        <v>85</v>
      </c>
    </row>
    <row r="37" spans="1:17" x14ac:dyDescent="0.25">
      <c r="A37">
        <v>1304082</v>
      </c>
      <c r="B37" t="s">
        <v>38</v>
      </c>
      <c r="C37" s="1">
        <v>44674</v>
      </c>
      <c r="D37">
        <v>2022</v>
      </c>
      <c r="E37">
        <v>36</v>
      </c>
      <c r="F37" t="s">
        <v>27</v>
      </c>
      <c r="G37" t="s">
        <v>39</v>
      </c>
      <c r="H37" t="s">
        <v>47</v>
      </c>
      <c r="I37" t="s">
        <v>39</v>
      </c>
      <c r="J37" t="s">
        <v>28</v>
      </c>
      <c r="K37" t="s">
        <v>22</v>
      </c>
      <c r="L37" t="s">
        <v>39</v>
      </c>
      <c r="M37" t="s">
        <v>23</v>
      </c>
      <c r="N37">
        <v>9</v>
      </c>
      <c r="O37" t="str">
        <f t="shared" si="1"/>
        <v>Won By 9 Wickets</v>
      </c>
      <c r="P37" t="s">
        <v>24</v>
      </c>
      <c r="Q37" t="s">
        <v>84</v>
      </c>
    </row>
    <row r="38" spans="1:17" x14ac:dyDescent="0.25">
      <c r="A38">
        <v>1304083</v>
      </c>
      <c r="B38" t="s">
        <v>38</v>
      </c>
      <c r="C38" s="1">
        <v>44675</v>
      </c>
      <c r="D38">
        <v>2022</v>
      </c>
      <c r="E38">
        <v>37</v>
      </c>
      <c r="F38" t="s">
        <v>32</v>
      </c>
      <c r="G38" t="s">
        <v>44</v>
      </c>
      <c r="H38" t="s">
        <v>41</v>
      </c>
      <c r="I38" t="s">
        <v>44</v>
      </c>
      <c r="J38" t="s">
        <v>28</v>
      </c>
      <c r="K38" t="s">
        <v>22</v>
      </c>
      <c r="L38" t="s">
        <v>32</v>
      </c>
      <c r="M38" t="s">
        <v>34</v>
      </c>
      <c r="N38">
        <v>36</v>
      </c>
      <c r="O38" t="str">
        <f t="shared" si="1"/>
        <v>Won By 36 Runs</v>
      </c>
      <c r="P38" t="s">
        <v>24</v>
      </c>
      <c r="Q38" t="s">
        <v>83</v>
      </c>
    </row>
    <row r="39" spans="1:17" x14ac:dyDescent="0.25">
      <c r="A39">
        <v>1304084</v>
      </c>
      <c r="B39" t="s">
        <v>38</v>
      </c>
      <c r="C39" s="1">
        <v>44676</v>
      </c>
      <c r="D39">
        <v>2022</v>
      </c>
      <c r="E39">
        <v>38</v>
      </c>
      <c r="F39" t="s">
        <v>40</v>
      </c>
      <c r="G39" t="s">
        <v>46</v>
      </c>
      <c r="H39" t="s">
        <v>41</v>
      </c>
      <c r="I39" t="s">
        <v>46</v>
      </c>
      <c r="J39" t="s">
        <v>28</v>
      </c>
      <c r="K39" t="s">
        <v>22</v>
      </c>
      <c r="L39" t="s">
        <v>40</v>
      </c>
      <c r="M39" t="s">
        <v>34</v>
      </c>
      <c r="N39">
        <v>11</v>
      </c>
      <c r="O39" t="str">
        <f t="shared" si="1"/>
        <v>Won By 11 Runs</v>
      </c>
      <c r="P39" t="s">
        <v>24</v>
      </c>
      <c r="Q39" t="s">
        <v>82</v>
      </c>
    </row>
    <row r="40" spans="1:17" x14ac:dyDescent="0.25">
      <c r="A40">
        <v>1304085</v>
      </c>
      <c r="B40" t="s">
        <v>58</v>
      </c>
      <c r="C40" s="1">
        <v>44677</v>
      </c>
      <c r="D40">
        <v>2022</v>
      </c>
      <c r="E40">
        <v>39</v>
      </c>
      <c r="F40" t="s">
        <v>18</v>
      </c>
      <c r="G40" t="s">
        <v>27</v>
      </c>
      <c r="H40" t="s">
        <v>59</v>
      </c>
      <c r="I40" t="s">
        <v>27</v>
      </c>
      <c r="J40" t="s">
        <v>28</v>
      </c>
      <c r="K40" t="s">
        <v>22</v>
      </c>
      <c r="L40" t="s">
        <v>18</v>
      </c>
      <c r="M40" t="s">
        <v>34</v>
      </c>
      <c r="N40">
        <v>29</v>
      </c>
      <c r="O40" t="str">
        <f t="shared" si="1"/>
        <v>Won By 29 Runs</v>
      </c>
      <c r="P40" t="s">
        <v>24</v>
      </c>
      <c r="Q40" t="s">
        <v>81</v>
      </c>
    </row>
    <row r="41" spans="1:17" x14ac:dyDescent="0.25">
      <c r="A41">
        <v>1304086</v>
      </c>
      <c r="B41" t="s">
        <v>38</v>
      </c>
      <c r="C41" s="1">
        <v>44678</v>
      </c>
      <c r="D41">
        <v>2022</v>
      </c>
      <c r="E41">
        <v>40</v>
      </c>
      <c r="F41" t="s">
        <v>39</v>
      </c>
      <c r="G41" t="s">
        <v>19</v>
      </c>
      <c r="H41" t="s">
        <v>41</v>
      </c>
      <c r="I41" t="s">
        <v>19</v>
      </c>
      <c r="J41" t="s">
        <v>28</v>
      </c>
      <c r="K41" t="s">
        <v>22</v>
      </c>
      <c r="L41" t="s">
        <v>19</v>
      </c>
      <c r="M41" t="s">
        <v>23</v>
      </c>
      <c r="N41">
        <v>5</v>
      </c>
      <c r="O41" t="str">
        <f t="shared" si="1"/>
        <v>Won By 5 Wickets</v>
      </c>
      <c r="P41" t="s">
        <v>24</v>
      </c>
      <c r="Q41" t="s">
        <v>80</v>
      </c>
    </row>
    <row r="42" spans="1:17" x14ac:dyDescent="0.25">
      <c r="A42">
        <v>1304087</v>
      </c>
      <c r="B42" t="s">
        <v>38</v>
      </c>
      <c r="C42" s="1">
        <v>44679</v>
      </c>
      <c r="D42">
        <v>2022</v>
      </c>
      <c r="E42">
        <v>41</v>
      </c>
      <c r="F42" t="s">
        <v>51</v>
      </c>
      <c r="G42" t="s">
        <v>43</v>
      </c>
      <c r="H42" t="s">
        <v>41</v>
      </c>
      <c r="I42" t="s">
        <v>43</v>
      </c>
      <c r="J42" t="s">
        <v>28</v>
      </c>
      <c r="K42" t="s">
        <v>22</v>
      </c>
      <c r="L42" t="s">
        <v>43</v>
      </c>
      <c r="M42" t="s">
        <v>23</v>
      </c>
      <c r="N42">
        <v>4</v>
      </c>
      <c r="O42" t="str">
        <f t="shared" si="1"/>
        <v>Won By 4 Wickets</v>
      </c>
      <c r="P42" t="s">
        <v>24</v>
      </c>
      <c r="Q42" t="s">
        <v>79</v>
      </c>
    </row>
    <row r="43" spans="1:17" x14ac:dyDescent="0.25">
      <c r="A43">
        <v>1304088</v>
      </c>
      <c r="B43" t="s">
        <v>58</v>
      </c>
      <c r="C43" s="1">
        <v>44680</v>
      </c>
      <c r="D43">
        <v>2022</v>
      </c>
      <c r="E43">
        <v>42</v>
      </c>
      <c r="F43" t="s">
        <v>32</v>
      </c>
      <c r="G43" t="s">
        <v>40</v>
      </c>
      <c r="H43" t="s">
        <v>59</v>
      </c>
      <c r="I43" t="s">
        <v>40</v>
      </c>
      <c r="J43" t="s">
        <v>28</v>
      </c>
      <c r="K43" t="s">
        <v>22</v>
      </c>
      <c r="L43" t="s">
        <v>32</v>
      </c>
      <c r="M43" t="s">
        <v>34</v>
      </c>
      <c r="N43">
        <v>20</v>
      </c>
      <c r="O43" t="str">
        <f t="shared" si="1"/>
        <v>Won By 20 Runs</v>
      </c>
      <c r="P43" t="s">
        <v>24</v>
      </c>
      <c r="Q43" t="s">
        <v>78</v>
      </c>
    </row>
    <row r="44" spans="1:17" x14ac:dyDescent="0.25">
      <c r="A44">
        <v>1304089</v>
      </c>
      <c r="B44" t="s">
        <v>38</v>
      </c>
      <c r="C44" s="1">
        <v>44681</v>
      </c>
      <c r="D44">
        <v>2022</v>
      </c>
      <c r="E44">
        <v>43</v>
      </c>
      <c r="F44" t="s">
        <v>27</v>
      </c>
      <c r="G44" t="s">
        <v>19</v>
      </c>
      <c r="H44" t="s">
        <v>47</v>
      </c>
      <c r="I44" t="s">
        <v>27</v>
      </c>
      <c r="J44" t="s">
        <v>21</v>
      </c>
      <c r="K44" t="s">
        <v>22</v>
      </c>
      <c r="L44" t="s">
        <v>19</v>
      </c>
      <c r="M44" t="s">
        <v>23</v>
      </c>
      <c r="N44">
        <v>6</v>
      </c>
      <c r="O44" t="str">
        <f t="shared" si="1"/>
        <v>Won By 6 Wickets</v>
      </c>
      <c r="P44" t="s">
        <v>24</v>
      </c>
      <c r="Q44" t="s">
        <v>77</v>
      </c>
    </row>
    <row r="45" spans="1:17" x14ac:dyDescent="0.25">
      <c r="A45">
        <v>1304090</v>
      </c>
      <c r="B45" t="s">
        <v>50</v>
      </c>
      <c r="C45" s="1">
        <v>44681</v>
      </c>
      <c r="D45">
        <v>2022</v>
      </c>
      <c r="E45">
        <v>44</v>
      </c>
      <c r="F45" t="s">
        <v>18</v>
      </c>
      <c r="G45" t="s">
        <v>44</v>
      </c>
      <c r="H45" t="s">
        <v>52</v>
      </c>
      <c r="I45" t="s">
        <v>44</v>
      </c>
      <c r="J45" t="s">
        <v>28</v>
      </c>
      <c r="K45" t="s">
        <v>22</v>
      </c>
      <c r="L45" t="s">
        <v>44</v>
      </c>
      <c r="M45" t="s">
        <v>23</v>
      </c>
      <c r="N45">
        <v>5</v>
      </c>
      <c r="O45" t="str">
        <f t="shared" si="1"/>
        <v>Won By 5 Wickets</v>
      </c>
      <c r="P45" t="s">
        <v>24</v>
      </c>
      <c r="Q45" t="s">
        <v>76</v>
      </c>
    </row>
    <row r="46" spans="1:17" x14ac:dyDescent="0.25">
      <c r="A46">
        <v>1304091</v>
      </c>
      <c r="B46" t="s">
        <v>38</v>
      </c>
      <c r="C46" s="1">
        <v>44682</v>
      </c>
      <c r="D46">
        <v>2022</v>
      </c>
      <c r="E46">
        <v>45</v>
      </c>
      <c r="F46" t="s">
        <v>32</v>
      </c>
      <c r="G46" t="s">
        <v>43</v>
      </c>
      <c r="H46" t="s">
        <v>41</v>
      </c>
      <c r="I46" t="s">
        <v>32</v>
      </c>
      <c r="J46" t="s">
        <v>21</v>
      </c>
      <c r="K46" t="s">
        <v>22</v>
      </c>
      <c r="L46" t="s">
        <v>32</v>
      </c>
      <c r="M46" t="s">
        <v>34</v>
      </c>
      <c r="N46">
        <v>6</v>
      </c>
      <c r="O46" t="str">
        <f t="shared" si="1"/>
        <v>Won By 6 Runs</v>
      </c>
      <c r="P46" t="s">
        <v>24</v>
      </c>
      <c r="Q46" t="s">
        <v>75</v>
      </c>
    </row>
    <row r="47" spans="1:17" x14ac:dyDescent="0.25">
      <c r="A47">
        <v>1304092</v>
      </c>
      <c r="B47" t="s">
        <v>58</v>
      </c>
      <c r="C47" s="1">
        <v>44682</v>
      </c>
      <c r="D47">
        <v>2022</v>
      </c>
      <c r="E47">
        <v>46</v>
      </c>
      <c r="F47" t="s">
        <v>46</v>
      </c>
      <c r="G47" t="s">
        <v>39</v>
      </c>
      <c r="H47" t="s">
        <v>59</v>
      </c>
      <c r="I47" t="s">
        <v>39</v>
      </c>
      <c r="J47" t="s">
        <v>28</v>
      </c>
      <c r="K47" t="s">
        <v>22</v>
      </c>
      <c r="L47" t="s">
        <v>46</v>
      </c>
      <c r="M47" t="s">
        <v>34</v>
      </c>
      <c r="N47">
        <v>13</v>
      </c>
      <c r="O47" t="str">
        <f t="shared" si="1"/>
        <v>Won By 13 Runs</v>
      </c>
      <c r="P47" t="s">
        <v>24</v>
      </c>
      <c r="Q47" t="s">
        <v>74</v>
      </c>
    </row>
    <row r="48" spans="1:17" x14ac:dyDescent="0.25">
      <c r="A48">
        <v>1304093</v>
      </c>
      <c r="B48" t="s">
        <v>38</v>
      </c>
      <c r="C48" s="1">
        <v>44683</v>
      </c>
      <c r="D48">
        <v>2022</v>
      </c>
      <c r="E48">
        <v>47</v>
      </c>
      <c r="F48" t="s">
        <v>18</v>
      </c>
      <c r="G48" t="s">
        <v>51</v>
      </c>
      <c r="H48" t="s">
        <v>41</v>
      </c>
      <c r="I48" t="s">
        <v>51</v>
      </c>
      <c r="J48" t="s">
        <v>28</v>
      </c>
      <c r="K48" t="s">
        <v>22</v>
      </c>
      <c r="L48" t="s">
        <v>51</v>
      </c>
      <c r="M48" t="s">
        <v>23</v>
      </c>
      <c r="N48">
        <v>7</v>
      </c>
      <c r="O48" t="str">
        <f t="shared" si="1"/>
        <v>Won By 7 Wickets</v>
      </c>
      <c r="P48" t="s">
        <v>24</v>
      </c>
      <c r="Q48" t="s">
        <v>73</v>
      </c>
    </row>
    <row r="49" spans="1:17" x14ac:dyDescent="0.25">
      <c r="A49">
        <v>1304094</v>
      </c>
      <c r="B49" t="s">
        <v>50</v>
      </c>
      <c r="C49" s="1">
        <v>44684</v>
      </c>
      <c r="D49">
        <v>2022</v>
      </c>
      <c r="E49">
        <v>48</v>
      </c>
      <c r="F49" t="s">
        <v>19</v>
      </c>
      <c r="G49" t="s">
        <v>40</v>
      </c>
      <c r="H49" t="s">
        <v>52</v>
      </c>
      <c r="I49" t="s">
        <v>19</v>
      </c>
      <c r="J49" t="s">
        <v>21</v>
      </c>
      <c r="K49" t="s">
        <v>22</v>
      </c>
      <c r="L49" t="s">
        <v>40</v>
      </c>
      <c r="M49" t="s">
        <v>23</v>
      </c>
      <c r="N49">
        <v>8</v>
      </c>
      <c r="O49" t="str">
        <f t="shared" si="1"/>
        <v>Won By 8 Wickets</v>
      </c>
      <c r="P49" t="s">
        <v>24</v>
      </c>
      <c r="Q49" t="s">
        <v>72</v>
      </c>
    </row>
    <row r="50" spans="1:17" x14ac:dyDescent="0.25">
      <c r="A50">
        <v>1304095</v>
      </c>
      <c r="B50" t="s">
        <v>58</v>
      </c>
      <c r="C50" s="1">
        <v>44685</v>
      </c>
      <c r="D50">
        <v>2022</v>
      </c>
      <c r="E50">
        <v>49</v>
      </c>
      <c r="F50" t="s">
        <v>27</v>
      </c>
      <c r="G50" t="s">
        <v>46</v>
      </c>
      <c r="H50" t="s">
        <v>59</v>
      </c>
      <c r="I50" t="s">
        <v>46</v>
      </c>
      <c r="J50" t="s">
        <v>28</v>
      </c>
      <c r="K50" t="s">
        <v>22</v>
      </c>
      <c r="L50" t="s">
        <v>27</v>
      </c>
      <c r="M50" t="s">
        <v>34</v>
      </c>
      <c r="N50">
        <v>13</v>
      </c>
      <c r="O50" t="str">
        <f t="shared" si="1"/>
        <v>Won By 13 Runs</v>
      </c>
      <c r="P50" t="s">
        <v>24</v>
      </c>
      <c r="Q50" t="s">
        <v>71</v>
      </c>
    </row>
    <row r="51" spans="1:17" x14ac:dyDescent="0.25">
      <c r="A51">
        <v>1304096</v>
      </c>
      <c r="B51" t="s">
        <v>38</v>
      </c>
      <c r="C51" s="1">
        <v>44686</v>
      </c>
      <c r="D51">
        <v>2022</v>
      </c>
      <c r="E51">
        <v>50</v>
      </c>
      <c r="F51" t="s">
        <v>43</v>
      </c>
      <c r="G51" t="s">
        <v>39</v>
      </c>
      <c r="H51" t="s">
        <v>47</v>
      </c>
      <c r="I51" t="s">
        <v>39</v>
      </c>
      <c r="J51" t="s">
        <v>28</v>
      </c>
      <c r="K51" t="s">
        <v>22</v>
      </c>
      <c r="L51" t="s">
        <v>43</v>
      </c>
      <c r="M51" t="s">
        <v>34</v>
      </c>
      <c r="N51">
        <v>21</v>
      </c>
      <c r="O51" t="str">
        <f t="shared" si="1"/>
        <v>Won By 21 Runs</v>
      </c>
      <c r="P51" t="s">
        <v>24</v>
      </c>
      <c r="Q51" t="s">
        <v>70</v>
      </c>
    </row>
    <row r="52" spans="1:17" x14ac:dyDescent="0.25">
      <c r="A52">
        <v>1304097</v>
      </c>
      <c r="B52" t="s">
        <v>38</v>
      </c>
      <c r="C52" s="1">
        <v>44687</v>
      </c>
      <c r="D52">
        <v>2022</v>
      </c>
      <c r="E52">
        <v>51</v>
      </c>
      <c r="F52" t="s">
        <v>44</v>
      </c>
      <c r="G52" t="s">
        <v>19</v>
      </c>
      <c r="H52" t="s">
        <v>47</v>
      </c>
      <c r="I52" t="s">
        <v>19</v>
      </c>
      <c r="J52" t="s">
        <v>28</v>
      </c>
      <c r="K52" t="s">
        <v>22</v>
      </c>
      <c r="L52" t="s">
        <v>44</v>
      </c>
      <c r="M52" t="s">
        <v>34</v>
      </c>
      <c r="N52">
        <v>5</v>
      </c>
      <c r="O52" t="str">
        <f t="shared" si="1"/>
        <v>Won By 5 Runs</v>
      </c>
      <c r="P52" t="s">
        <v>24</v>
      </c>
      <c r="Q52" t="s">
        <v>69</v>
      </c>
    </row>
    <row r="53" spans="1:17" x14ac:dyDescent="0.25">
      <c r="A53">
        <v>1304098</v>
      </c>
      <c r="B53" t="s">
        <v>38</v>
      </c>
      <c r="C53" s="1">
        <v>44688</v>
      </c>
      <c r="D53">
        <v>2022</v>
      </c>
      <c r="E53">
        <v>52</v>
      </c>
      <c r="F53" t="s">
        <v>40</v>
      </c>
      <c r="G53" t="s">
        <v>18</v>
      </c>
      <c r="H53" t="s">
        <v>41</v>
      </c>
      <c r="I53" t="s">
        <v>40</v>
      </c>
      <c r="J53" t="s">
        <v>21</v>
      </c>
      <c r="K53" t="s">
        <v>22</v>
      </c>
      <c r="L53" t="s">
        <v>18</v>
      </c>
      <c r="M53" t="s">
        <v>23</v>
      </c>
      <c r="N53">
        <v>6</v>
      </c>
      <c r="O53" t="str">
        <f t="shared" si="1"/>
        <v>Won By 6 Wickets</v>
      </c>
      <c r="P53" t="s">
        <v>24</v>
      </c>
      <c r="Q53" t="s">
        <v>68</v>
      </c>
    </row>
    <row r="54" spans="1:17" x14ac:dyDescent="0.25">
      <c r="A54">
        <v>1304099</v>
      </c>
      <c r="B54" t="s">
        <v>58</v>
      </c>
      <c r="C54" s="1">
        <v>44688</v>
      </c>
      <c r="D54">
        <v>2022</v>
      </c>
      <c r="E54">
        <v>53</v>
      </c>
      <c r="F54" t="s">
        <v>32</v>
      </c>
      <c r="G54" t="s">
        <v>51</v>
      </c>
      <c r="H54" t="s">
        <v>59</v>
      </c>
      <c r="I54" t="s">
        <v>51</v>
      </c>
      <c r="J54" t="s">
        <v>28</v>
      </c>
      <c r="K54" t="s">
        <v>22</v>
      </c>
      <c r="L54" t="s">
        <v>32</v>
      </c>
      <c r="M54" t="s">
        <v>34</v>
      </c>
      <c r="N54">
        <v>75</v>
      </c>
      <c r="O54" t="str">
        <f t="shared" si="1"/>
        <v>Won By 75 Runs</v>
      </c>
      <c r="P54" t="s">
        <v>24</v>
      </c>
      <c r="Q54" t="s">
        <v>67</v>
      </c>
    </row>
    <row r="55" spans="1:17" x14ac:dyDescent="0.25">
      <c r="A55">
        <v>1304100</v>
      </c>
      <c r="B55" t="s">
        <v>38</v>
      </c>
      <c r="C55" s="1">
        <v>44689</v>
      </c>
      <c r="D55">
        <v>2022</v>
      </c>
      <c r="E55">
        <v>54</v>
      </c>
      <c r="F55" t="s">
        <v>27</v>
      </c>
      <c r="G55" t="s">
        <v>39</v>
      </c>
      <c r="H55" t="s">
        <v>41</v>
      </c>
      <c r="I55" t="s">
        <v>27</v>
      </c>
      <c r="J55" t="s">
        <v>21</v>
      </c>
      <c r="K55" t="s">
        <v>22</v>
      </c>
      <c r="L55" t="s">
        <v>27</v>
      </c>
      <c r="M55" t="s">
        <v>34</v>
      </c>
      <c r="N55">
        <v>67</v>
      </c>
      <c r="O55" t="str">
        <f t="shared" si="1"/>
        <v>Won By 67 Runs</v>
      </c>
      <c r="P55" t="s">
        <v>24</v>
      </c>
      <c r="Q55" t="s">
        <v>66</v>
      </c>
    </row>
    <row r="56" spans="1:17" x14ac:dyDescent="0.25">
      <c r="A56">
        <v>1304101</v>
      </c>
      <c r="B56" t="s">
        <v>50</v>
      </c>
      <c r="C56" s="1">
        <v>44689</v>
      </c>
      <c r="D56">
        <v>2022</v>
      </c>
      <c r="E56">
        <v>55</v>
      </c>
      <c r="F56" t="s">
        <v>46</v>
      </c>
      <c r="G56" t="s">
        <v>43</v>
      </c>
      <c r="H56" t="s">
        <v>52</v>
      </c>
      <c r="I56" t="s">
        <v>43</v>
      </c>
      <c r="J56" t="s">
        <v>28</v>
      </c>
      <c r="K56" t="s">
        <v>22</v>
      </c>
      <c r="L56" t="s">
        <v>46</v>
      </c>
      <c r="M56" t="s">
        <v>34</v>
      </c>
      <c r="N56">
        <v>91</v>
      </c>
      <c r="O56" t="str">
        <f t="shared" si="1"/>
        <v>Won By 91 Runs</v>
      </c>
      <c r="P56" t="s">
        <v>24</v>
      </c>
      <c r="Q56" t="s">
        <v>65</v>
      </c>
    </row>
    <row r="57" spans="1:17" x14ac:dyDescent="0.25">
      <c r="A57">
        <v>1304102</v>
      </c>
      <c r="B57" t="s">
        <v>50</v>
      </c>
      <c r="C57" s="1">
        <v>44690</v>
      </c>
      <c r="D57">
        <v>2022</v>
      </c>
      <c r="E57">
        <v>56</v>
      </c>
      <c r="F57" t="s">
        <v>51</v>
      </c>
      <c r="G57" t="s">
        <v>44</v>
      </c>
      <c r="H57" t="s">
        <v>52</v>
      </c>
      <c r="I57" t="s">
        <v>44</v>
      </c>
      <c r="J57" t="s">
        <v>28</v>
      </c>
      <c r="K57" t="s">
        <v>22</v>
      </c>
      <c r="L57" t="s">
        <v>51</v>
      </c>
      <c r="M57" t="s">
        <v>34</v>
      </c>
      <c r="N57">
        <v>52</v>
      </c>
      <c r="O57" t="str">
        <f t="shared" si="1"/>
        <v>Won By 52 Runs</v>
      </c>
      <c r="P57" t="s">
        <v>24</v>
      </c>
      <c r="Q57" t="s">
        <v>45</v>
      </c>
    </row>
    <row r="58" spans="1:17" x14ac:dyDescent="0.25">
      <c r="A58">
        <v>1304103</v>
      </c>
      <c r="B58" t="s">
        <v>58</v>
      </c>
      <c r="C58" s="1">
        <v>44691</v>
      </c>
      <c r="D58">
        <v>2022</v>
      </c>
      <c r="E58">
        <v>57</v>
      </c>
      <c r="F58" t="s">
        <v>19</v>
      </c>
      <c r="G58" t="s">
        <v>32</v>
      </c>
      <c r="H58" t="s">
        <v>59</v>
      </c>
      <c r="I58" t="s">
        <v>19</v>
      </c>
      <c r="J58" t="s">
        <v>21</v>
      </c>
      <c r="K58" t="s">
        <v>22</v>
      </c>
      <c r="L58" t="s">
        <v>19</v>
      </c>
      <c r="M58" t="s">
        <v>34</v>
      </c>
      <c r="N58">
        <v>62</v>
      </c>
      <c r="O58" t="str">
        <f t="shared" si="1"/>
        <v>Won By 62 Runs</v>
      </c>
      <c r="P58" t="s">
        <v>24</v>
      </c>
      <c r="Q58" t="s">
        <v>64</v>
      </c>
    </row>
    <row r="59" spans="1:17" x14ac:dyDescent="0.25">
      <c r="A59">
        <v>1304104</v>
      </c>
      <c r="B59" t="s">
        <v>50</v>
      </c>
      <c r="C59" s="1">
        <v>44692</v>
      </c>
      <c r="D59">
        <v>2022</v>
      </c>
      <c r="E59">
        <v>58</v>
      </c>
      <c r="F59" t="s">
        <v>18</v>
      </c>
      <c r="G59" t="s">
        <v>43</v>
      </c>
      <c r="H59" t="s">
        <v>52</v>
      </c>
      <c r="I59" t="s">
        <v>43</v>
      </c>
      <c r="J59" t="s">
        <v>28</v>
      </c>
      <c r="K59" t="s">
        <v>22</v>
      </c>
      <c r="L59" t="s">
        <v>43</v>
      </c>
      <c r="M59" t="s">
        <v>23</v>
      </c>
      <c r="N59">
        <v>8</v>
      </c>
      <c r="O59" t="str">
        <f t="shared" si="1"/>
        <v>Won By 8 Wickets</v>
      </c>
      <c r="P59" t="s">
        <v>24</v>
      </c>
      <c r="Q59" t="s">
        <v>63</v>
      </c>
    </row>
    <row r="60" spans="1:17" x14ac:dyDescent="0.25">
      <c r="A60">
        <v>1304105</v>
      </c>
      <c r="B60" t="s">
        <v>38</v>
      </c>
      <c r="C60" s="1">
        <v>44693</v>
      </c>
      <c r="D60">
        <v>2022</v>
      </c>
      <c r="E60">
        <v>59</v>
      </c>
      <c r="F60" t="s">
        <v>46</v>
      </c>
      <c r="G60" t="s">
        <v>44</v>
      </c>
      <c r="H60" t="s">
        <v>41</v>
      </c>
      <c r="I60" t="s">
        <v>44</v>
      </c>
      <c r="J60" t="s">
        <v>28</v>
      </c>
      <c r="K60" t="s">
        <v>22</v>
      </c>
      <c r="L60" t="s">
        <v>44</v>
      </c>
      <c r="M60" t="s">
        <v>23</v>
      </c>
      <c r="N60">
        <v>5</v>
      </c>
      <c r="O60" t="str">
        <f t="shared" si="1"/>
        <v>Won By 5 Wickets</v>
      </c>
      <c r="P60" t="s">
        <v>24</v>
      </c>
      <c r="Q60" t="s">
        <v>62</v>
      </c>
    </row>
    <row r="61" spans="1:17" x14ac:dyDescent="0.25">
      <c r="A61">
        <v>1304106</v>
      </c>
      <c r="B61" t="s">
        <v>38</v>
      </c>
      <c r="C61" s="1">
        <v>44694</v>
      </c>
      <c r="D61">
        <v>2022</v>
      </c>
      <c r="E61">
        <v>60</v>
      </c>
      <c r="F61" t="s">
        <v>40</v>
      </c>
      <c r="G61" t="s">
        <v>27</v>
      </c>
      <c r="H61" t="s">
        <v>47</v>
      </c>
      <c r="I61" t="s">
        <v>27</v>
      </c>
      <c r="J61" t="s">
        <v>28</v>
      </c>
      <c r="K61" t="s">
        <v>22</v>
      </c>
      <c r="L61" t="s">
        <v>40</v>
      </c>
      <c r="M61" t="s">
        <v>34</v>
      </c>
      <c r="N61">
        <v>54</v>
      </c>
      <c r="O61" t="str">
        <f t="shared" si="1"/>
        <v>Won By 54 Runs</v>
      </c>
      <c r="P61" t="s">
        <v>24</v>
      </c>
      <c r="Q61" t="s">
        <v>61</v>
      </c>
    </row>
    <row r="62" spans="1:17" x14ac:dyDescent="0.25">
      <c r="A62">
        <v>1304107</v>
      </c>
      <c r="B62" t="s">
        <v>58</v>
      </c>
      <c r="C62" s="1">
        <v>44695</v>
      </c>
      <c r="D62">
        <v>2022</v>
      </c>
      <c r="E62">
        <v>61</v>
      </c>
      <c r="F62" t="s">
        <v>51</v>
      </c>
      <c r="G62" t="s">
        <v>39</v>
      </c>
      <c r="H62" t="s">
        <v>59</v>
      </c>
      <c r="I62" t="s">
        <v>51</v>
      </c>
      <c r="J62" t="s">
        <v>21</v>
      </c>
      <c r="K62" t="s">
        <v>22</v>
      </c>
      <c r="L62" t="s">
        <v>51</v>
      </c>
      <c r="M62" t="s">
        <v>34</v>
      </c>
      <c r="N62">
        <v>54</v>
      </c>
      <c r="O62" t="str">
        <f t="shared" si="1"/>
        <v>Won By 54 Runs</v>
      </c>
      <c r="P62" t="s">
        <v>24</v>
      </c>
      <c r="Q62" t="s">
        <v>60</v>
      </c>
    </row>
    <row r="63" spans="1:17" x14ac:dyDescent="0.25">
      <c r="A63">
        <v>1304108</v>
      </c>
      <c r="B63" t="s">
        <v>38</v>
      </c>
      <c r="C63" s="1">
        <v>44696</v>
      </c>
      <c r="D63">
        <v>2022</v>
      </c>
      <c r="E63">
        <v>62</v>
      </c>
      <c r="F63" t="s">
        <v>46</v>
      </c>
      <c r="G63" t="s">
        <v>19</v>
      </c>
      <c r="H63" t="s">
        <v>41</v>
      </c>
      <c r="I63" t="s">
        <v>46</v>
      </c>
      <c r="J63" t="s">
        <v>21</v>
      </c>
      <c r="K63" t="s">
        <v>22</v>
      </c>
      <c r="L63" t="s">
        <v>19</v>
      </c>
      <c r="M63" t="s">
        <v>23</v>
      </c>
      <c r="N63">
        <v>7</v>
      </c>
      <c r="O63" t="str">
        <f t="shared" si="1"/>
        <v>Won By 7 Wickets</v>
      </c>
      <c r="P63" t="s">
        <v>24</v>
      </c>
      <c r="Q63" t="s">
        <v>57</v>
      </c>
    </row>
    <row r="64" spans="1:17" x14ac:dyDescent="0.25">
      <c r="A64">
        <v>1304109</v>
      </c>
      <c r="B64" t="s">
        <v>38</v>
      </c>
      <c r="C64" s="1">
        <v>44696</v>
      </c>
      <c r="D64">
        <v>2022</v>
      </c>
      <c r="E64">
        <v>63</v>
      </c>
      <c r="F64" t="s">
        <v>18</v>
      </c>
      <c r="G64" t="s">
        <v>32</v>
      </c>
      <c r="H64" t="s">
        <v>47</v>
      </c>
      <c r="I64" t="s">
        <v>18</v>
      </c>
      <c r="J64" t="s">
        <v>21</v>
      </c>
      <c r="K64" t="s">
        <v>22</v>
      </c>
      <c r="L64" t="s">
        <v>18</v>
      </c>
      <c r="M64" t="s">
        <v>34</v>
      </c>
      <c r="N64">
        <v>24</v>
      </c>
      <c r="O64" t="str">
        <f t="shared" si="1"/>
        <v>Won By 24 Runs</v>
      </c>
      <c r="P64" t="s">
        <v>24</v>
      </c>
      <c r="Q64" t="s">
        <v>56</v>
      </c>
    </row>
    <row r="65" spans="1:17" x14ac:dyDescent="0.25">
      <c r="A65">
        <v>1304110</v>
      </c>
      <c r="B65" t="s">
        <v>50</v>
      </c>
      <c r="C65" s="1">
        <v>44697</v>
      </c>
      <c r="D65">
        <v>2022</v>
      </c>
      <c r="E65">
        <v>64</v>
      </c>
      <c r="F65" t="s">
        <v>43</v>
      </c>
      <c r="G65" t="s">
        <v>40</v>
      </c>
      <c r="H65" t="s">
        <v>52</v>
      </c>
      <c r="I65" t="s">
        <v>40</v>
      </c>
      <c r="J65" t="s">
        <v>28</v>
      </c>
      <c r="K65" t="s">
        <v>22</v>
      </c>
      <c r="L65" t="s">
        <v>43</v>
      </c>
      <c r="M65" t="s">
        <v>34</v>
      </c>
      <c r="N65">
        <v>17</v>
      </c>
      <c r="O65" t="str">
        <f t="shared" si="1"/>
        <v>Won By 17 Runs</v>
      </c>
      <c r="P65" t="s">
        <v>24</v>
      </c>
      <c r="Q65" t="s">
        <v>55</v>
      </c>
    </row>
    <row r="66" spans="1:17" x14ac:dyDescent="0.25">
      <c r="A66">
        <v>1304111</v>
      </c>
      <c r="B66" t="s">
        <v>38</v>
      </c>
      <c r="C66" s="1">
        <v>44698</v>
      </c>
      <c r="D66">
        <v>2022</v>
      </c>
      <c r="E66">
        <v>65</v>
      </c>
      <c r="F66" t="s">
        <v>39</v>
      </c>
      <c r="G66" t="s">
        <v>44</v>
      </c>
      <c r="H66" t="s">
        <v>41</v>
      </c>
      <c r="I66" t="s">
        <v>44</v>
      </c>
      <c r="J66" t="s">
        <v>28</v>
      </c>
      <c r="K66" t="s">
        <v>22</v>
      </c>
      <c r="L66" t="s">
        <v>39</v>
      </c>
      <c r="M66" t="s">
        <v>34</v>
      </c>
      <c r="N66">
        <v>3</v>
      </c>
      <c r="O66" t="str">
        <f t="shared" ref="O66:O75" si="2">CONCATENATE("Won By"," ",N66," ",M66)</f>
        <v>Won By 3 Runs</v>
      </c>
      <c r="P66" t="s">
        <v>24</v>
      </c>
      <c r="Q66" t="s">
        <v>54</v>
      </c>
    </row>
    <row r="67" spans="1:17" x14ac:dyDescent="0.25">
      <c r="A67">
        <v>1304112</v>
      </c>
      <c r="B67" t="s">
        <v>50</v>
      </c>
      <c r="C67" s="1">
        <v>44699</v>
      </c>
      <c r="D67">
        <v>2022</v>
      </c>
      <c r="E67">
        <v>66</v>
      </c>
      <c r="F67" t="s">
        <v>32</v>
      </c>
      <c r="G67" t="s">
        <v>51</v>
      </c>
      <c r="H67" t="s">
        <v>52</v>
      </c>
      <c r="I67" t="s">
        <v>32</v>
      </c>
      <c r="J67" t="s">
        <v>21</v>
      </c>
      <c r="K67" t="s">
        <v>22</v>
      </c>
      <c r="L67" t="s">
        <v>32</v>
      </c>
      <c r="M67" t="s">
        <v>34</v>
      </c>
      <c r="N67">
        <v>2</v>
      </c>
      <c r="O67" t="str">
        <f t="shared" si="2"/>
        <v>Won By 2 Runs</v>
      </c>
      <c r="P67" t="s">
        <v>24</v>
      </c>
      <c r="Q67" t="s">
        <v>53</v>
      </c>
    </row>
    <row r="68" spans="1:17" x14ac:dyDescent="0.25">
      <c r="A68">
        <v>1304113</v>
      </c>
      <c r="B68" t="s">
        <v>38</v>
      </c>
      <c r="C68" s="1">
        <v>44700</v>
      </c>
      <c r="D68">
        <v>2022</v>
      </c>
      <c r="E68">
        <v>67</v>
      </c>
      <c r="F68" t="s">
        <v>19</v>
      </c>
      <c r="G68" t="s">
        <v>27</v>
      </c>
      <c r="H68" t="s">
        <v>41</v>
      </c>
      <c r="I68" t="s">
        <v>19</v>
      </c>
      <c r="J68" t="s">
        <v>21</v>
      </c>
      <c r="K68" t="s">
        <v>22</v>
      </c>
      <c r="L68" t="s">
        <v>27</v>
      </c>
      <c r="M68" t="s">
        <v>23</v>
      </c>
      <c r="N68">
        <v>8</v>
      </c>
      <c r="O68" t="str">
        <f t="shared" si="2"/>
        <v>Won By 8 Wickets</v>
      </c>
      <c r="P68" t="s">
        <v>24</v>
      </c>
      <c r="Q68" t="s">
        <v>49</v>
      </c>
    </row>
    <row r="69" spans="1:17" x14ac:dyDescent="0.25">
      <c r="A69">
        <v>1304114</v>
      </c>
      <c r="B69" t="s">
        <v>38</v>
      </c>
      <c r="C69" s="1">
        <v>44701</v>
      </c>
      <c r="D69">
        <v>2022</v>
      </c>
      <c r="E69">
        <v>68</v>
      </c>
      <c r="F69" t="s">
        <v>46</v>
      </c>
      <c r="G69" t="s">
        <v>18</v>
      </c>
      <c r="H69" t="s">
        <v>47</v>
      </c>
      <c r="I69" t="s">
        <v>46</v>
      </c>
      <c r="J69" t="s">
        <v>21</v>
      </c>
      <c r="K69" t="s">
        <v>22</v>
      </c>
      <c r="L69" t="s">
        <v>18</v>
      </c>
      <c r="M69" t="s">
        <v>23</v>
      </c>
      <c r="N69">
        <v>5</v>
      </c>
      <c r="O69" t="str">
        <f t="shared" si="2"/>
        <v>Won By 5 Wickets</v>
      </c>
      <c r="P69" t="s">
        <v>24</v>
      </c>
      <c r="Q69" t="s">
        <v>48</v>
      </c>
    </row>
    <row r="70" spans="1:17" x14ac:dyDescent="0.25">
      <c r="A70">
        <v>1304115</v>
      </c>
      <c r="B70" t="s">
        <v>38</v>
      </c>
      <c r="C70" s="1">
        <v>44702</v>
      </c>
      <c r="D70">
        <v>2022</v>
      </c>
      <c r="E70">
        <v>69</v>
      </c>
      <c r="F70" t="s">
        <v>43</v>
      </c>
      <c r="G70" t="s">
        <v>44</v>
      </c>
      <c r="H70" t="s">
        <v>41</v>
      </c>
      <c r="I70" t="s">
        <v>44</v>
      </c>
      <c r="J70" t="s">
        <v>28</v>
      </c>
      <c r="K70" t="s">
        <v>22</v>
      </c>
      <c r="L70" t="s">
        <v>44</v>
      </c>
      <c r="M70" t="s">
        <v>23</v>
      </c>
      <c r="N70">
        <v>5</v>
      </c>
      <c r="O70" t="str">
        <f t="shared" si="2"/>
        <v>Won By 5 Wickets</v>
      </c>
      <c r="P70" t="s">
        <v>24</v>
      </c>
      <c r="Q70" t="s">
        <v>45</v>
      </c>
    </row>
    <row r="71" spans="1:17" x14ac:dyDescent="0.25">
      <c r="A71">
        <v>1304116</v>
      </c>
      <c r="B71" t="s">
        <v>38</v>
      </c>
      <c r="C71" s="1">
        <v>44703</v>
      </c>
      <c r="D71">
        <v>2022</v>
      </c>
      <c r="E71">
        <v>70</v>
      </c>
      <c r="F71" t="s">
        <v>39</v>
      </c>
      <c r="G71" t="s">
        <v>40</v>
      </c>
      <c r="H71" t="s">
        <v>41</v>
      </c>
      <c r="I71" t="s">
        <v>39</v>
      </c>
      <c r="J71" t="s">
        <v>21</v>
      </c>
      <c r="K71" t="s">
        <v>22</v>
      </c>
      <c r="L71" t="s">
        <v>40</v>
      </c>
      <c r="M71" t="s">
        <v>23</v>
      </c>
      <c r="N71">
        <v>5</v>
      </c>
      <c r="O71" t="str">
        <f t="shared" si="2"/>
        <v>Won By 5 Wickets</v>
      </c>
      <c r="P71" t="s">
        <v>24</v>
      </c>
      <c r="Q71" t="s">
        <v>42</v>
      </c>
    </row>
    <row r="72" spans="1:17" x14ac:dyDescent="0.25">
      <c r="A72">
        <v>1312198</v>
      </c>
      <c r="B72" t="s">
        <v>30</v>
      </c>
      <c r="C72" s="1">
        <v>44706</v>
      </c>
      <c r="D72">
        <v>2022</v>
      </c>
      <c r="E72" t="s">
        <v>31</v>
      </c>
      <c r="F72" t="s">
        <v>27</v>
      </c>
      <c r="G72" t="s">
        <v>32</v>
      </c>
      <c r="H72" t="s">
        <v>33</v>
      </c>
      <c r="I72" t="s">
        <v>32</v>
      </c>
      <c r="J72" t="s">
        <v>28</v>
      </c>
      <c r="K72" t="s">
        <v>22</v>
      </c>
      <c r="L72" t="s">
        <v>27</v>
      </c>
      <c r="M72" t="s">
        <v>34</v>
      </c>
      <c r="N72">
        <v>14</v>
      </c>
      <c r="O72" t="str">
        <f t="shared" si="2"/>
        <v>Won By 14 Runs</v>
      </c>
      <c r="P72" t="s">
        <v>24</v>
      </c>
      <c r="Q72" t="s">
        <v>35</v>
      </c>
    </row>
    <row r="73" spans="1:17" x14ac:dyDescent="0.25">
      <c r="A73">
        <v>1312200</v>
      </c>
      <c r="B73" t="s">
        <v>16</v>
      </c>
      <c r="C73" s="1">
        <v>44710</v>
      </c>
      <c r="D73">
        <v>2022</v>
      </c>
      <c r="E73" t="s">
        <v>17</v>
      </c>
      <c r="F73" t="s">
        <v>18</v>
      </c>
      <c r="G73" t="s">
        <v>19</v>
      </c>
      <c r="H73" t="s">
        <v>20</v>
      </c>
      <c r="I73" t="s">
        <v>18</v>
      </c>
      <c r="J73" t="s">
        <v>21</v>
      </c>
      <c r="K73" t="s">
        <v>22</v>
      </c>
      <c r="L73" t="s">
        <v>19</v>
      </c>
      <c r="M73" t="s">
        <v>23</v>
      </c>
      <c r="N73">
        <v>7</v>
      </c>
      <c r="O73" t="str">
        <f t="shared" si="2"/>
        <v>Won By 7 Wickets</v>
      </c>
      <c r="P73" t="s">
        <v>24</v>
      </c>
      <c r="Q73" t="s">
        <v>25</v>
      </c>
    </row>
    <row r="74" spans="1:17" x14ac:dyDescent="0.25">
      <c r="A74">
        <v>1312197</v>
      </c>
      <c r="B74" t="s">
        <v>30</v>
      </c>
      <c r="C74" s="1">
        <v>44705</v>
      </c>
      <c r="D74">
        <v>2022</v>
      </c>
      <c r="E74" t="s">
        <v>36</v>
      </c>
      <c r="F74" t="s">
        <v>18</v>
      </c>
      <c r="G74" t="s">
        <v>19</v>
      </c>
      <c r="H74" t="s">
        <v>33</v>
      </c>
      <c r="I74" t="s">
        <v>19</v>
      </c>
      <c r="J74" t="s">
        <v>28</v>
      </c>
      <c r="K74" t="s">
        <v>22</v>
      </c>
      <c r="L74" t="s">
        <v>19</v>
      </c>
      <c r="M74" t="s">
        <v>23</v>
      </c>
      <c r="N74">
        <v>7</v>
      </c>
      <c r="O74" t="str">
        <f t="shared" si="2"/>
        <v>Won By 7 Wickets</v>
      </c>
      <c r="P74" t="s">
        <v>24</v>
      </c>
      <c r="Q74" t="s">
        <v>37</v>
      </c>
    </row>
    <row r="75" spans="1:17" x14ac:dyDescent="0.25">
      <c r="A75">
        <v>1312199</v>
      </c>
      <c r="B75" t="s">
        <v>16</v>
      </c>
      <c r="C75" s="1">
        <v>44708</v>
      </c>
      <c r="D75">
        <v>2022</v>
      </c>
      <c r="E75" t="s">
        <v>26</v>
      </c>
      <c r="F75" t="s">
        <v>27</v>
      </c>
      <c r="G75" t="s">
        <v>18</v>
      </c>
      <c r="H75" t="s">
        <v>20</v>
      </c>
      <c r="I75" t="s">
        <v>18</v>
      </c>
      <c r="J75" t="s">
        <v>28</v>
      </c>
      <c r="K75" t="s">
        <v>22</v>
      </c>
      <c r="L75" t="s">
        <v>18</v>
      </c>
      <c r="M75" t="s">
        <v>23</v>
      </c>
      <c r="N75">
        <v>7</v>
      </c>
      <c r="O75" t="str">
        <f t="shared" si="2"/>
        <v>Won By 7 Wickets</v>
      </c>
      <c r="P75" t="s">
        <v>24</v>
      </c>
      <c r="Q75" t="s">
        <v>29</v>
      </c>
    </row>
  </sheetData>
  <sortState xmlns:xlrd2="http://schemas.microsoft.com/office/spreadsheetml/2017/richdata2" ref="A2:Q75">
    <sortCondition ref="E2:E75"/>
  </sortState>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E735C8B8-890B-4070-9769-0D80C15C2D00}">
  <ds:schemaRefs/>
</ds:datastoreItem>
</file>

<file path=customXml/itemProps2.xml><?xml version="1.0" encoding="utf-8"?>
<ds:datastoreItem xmlns:ds="http://schemas.openxmlformats.org/officeDocument/2006/customXml" ds:itemID="{3C3EA1F3-964A-4FC2-AFC5-7408F94ECD2F}">
  <ds:schemaRefs/>
</ds:datastoreItem>
</file>

<file path=customXml/itemProps3.xml><?xml version="1.0" encoding="utf-8"?>
<ds:datastoreItem xmlns:ds="http://schemas.openxmlformats.org/officeDocument/2006/customXml" ds:itemID="{E7B7921A-9453-4E14-906B-E88B8FB9D9F0}">
  <ds:schemaRefs/>
</ds:datastoreItem>
</file>

<file path=customXml/itemProps4.xml><?xml version="1.0" encoding="utf-8"?>
<ds:datastoreItem xmlns:ds="http://schemas.openxmlformats.org/officeDocument/2006/customXml" ds:itemID="{EA548856-93A1-4D3B-B42A-3F8742CA4FD4}">
  <ds:schemaRefs/>
</ds:datastoreItem>
</file>

<file path=customXml/itemProps5.xml><?xml version="1.0" encoding="utf-8"?>
<ds:datastoreItem xmlns:ds="http://schemas.openxmlformats.org/officeDocument/2006/customXml" ds:itemID="{6ABE92F9-C063-4521-986E-FAA6FD16517D}">
  <ds:schemaRefs/>
</ds:datastoreItem>
</file>

<file path=customXml/itemProps6.xml><?xml version="1.0" encoding="utf-8"?>
<ds:datastoreItem xmlns:ds="http://schemas.openxmlformats.org/officeDocument/2006/customXml" ds:itemID="{043F563D-EE60-4FCB-93C5-D534E17DA95F}">
  <ds:schemaRefs/>
</ds:datastoreItem>
</file>

<file path=customXml/itemProps7.xml><?xml version="1.0" encoding="utf-8"?>
<ds:datastoreItem xmlns:ds="http://schemas.openxmlformats.org/officeDocument/2006/customXml" ds:itemID="{7506B191-645B-4E38-87BD-02EFD3B6D283}">
  <ds:schemaRefs/>
</ds:datastoreItem>
</file>

<file path=customXml/itemProps8.xml><?xml version="1.0" encoding="utf-8"?>
<ds:datastoreItem xmlns:ds="http://schemas.openxmlformats.org/officeDocument/2006/customXml" ds:itemID="{27EE744C-1F1C-49B2-A334-91B8FFB18BAB}">
  <ds:schemaRefs/>
</ds:datastoreItem>
</file>

<file path=customXml/itemProps9.xml><?xml version="1.0" encoding="utf-8"?>
<ds:datastoreItem xmlns:ds="http://schemas.openxmlformats.org/officeDocument/2006/customXml" ds:itemID="{33BA9DD0-1FA1-4D4D-95B8-1F297F1C2805}">
  <ds:schemaRefs/>
</ds:datastoreItem>
</file>

<file path=customXml/itemProps10.xml><?xml version="1.0" encoding="utf-8"?>
<ds:datastoreItem xmlns:ds="http://schemas.openxmlformats.org/officeDocument/2006/customXml" ds:itemID="{CF75FBC8-37C8-4463-9E01-C9DD3159CED6}">
  <ds:schemaRefs/>
</ds:datastoreItem>
</file>

<file path=customXml/itemProps11.xml><?xml version="1.0" encoding="utf-8"?>
<ds:datastoreItem xmlns:ds="http://schemas.openxmlformats.org/officeDocument/2006/customXml" ds:itemID="{E49D7E8E-E0FB-428C-8F06-B221DFFA7712}">
  <ds:schemaRefs/>
</ds:datastoreItem>
</file>

<file path=customXml/itemProps12.xml><?xml version="1.0" encoding="utf-8"?>
<ds:datastoreItem xmlns:ds="http://schemas.openxmlformats.org/officeDocument/2006/customXml" ds:itemID="{F3F1475E-C5E6-4C87-A88C-62A7FAB6B5B5}">
  <ds:schemaRefs/>
</ds:datastoreItem>
</file>

<file path=customXml/itemProps13.xml><?xml version="1.0" encoding="utf-8"?>
<ds:datastoreItem xmlns:ds="http://schemas.openxmlformats.org/officeDocument/2006/customXml" ds:itemID="{44EE5A4F-FA52-4D61-80AE-36E91E117AAF}">
  <ds:schemaRefs/>
</ds:datastoreItem>
</file>

<file path=customXml/itemProps14.xml><?xml version="1.0" encoding="utf-8"?>
<ds:datastoreItem xmlns:ds="http://schemas.openxmlformats.org/officeDocument/2006/customXml" ds:itemID="{5D9AE38B-1000-424E-A018-523CC53D4ACC}">
  <ds:schemaRefs/>
</ds:datastoreItem>
</file>

<file path=customXml/itemProps15.xml><?xml version="1.0" encoding="utf-8"?>
<ds:datastoreItem xmlns:ds="http://schemas.openxmlformats.org/officeDocument/2006/customXml" ds:itemID="{A0C8DB69-BD71-4E5D-B6B6-9011AB8D3362}">
  <ds:schemaRefs/>
</ds:datastoreItem>
</file>

<file path=customXml/itemProps16.xml><?xml version="1.0" encoding="utf-8"?>
<ds:datastoreItem xmlns:ds="http://schemas.openxmlformats.org/officeDocument/2006/customXml" ds:itemID="{D33ECFC1-25A0-4FB9-BC26-604575F30F7F}">
  <ds:schemaRefs/>
</ds:datastoreItem>
</file>

<file path=customXml/itemProps17.xml><?xml version="1.0" encoding="utf-8"?>
<ds:datastoreItem xmlns:ds="http://schemas.openxmlformats.org/officeDocument/2006/customXml" ds:itemID="{617F25B1-3D02-490D-8FCC-3B2235B2BE94}">
  <ds:schemaRefs/>
</ds:datastoreItem>
</file>

<file path=customXml/itemProps18.xml><?xml version="1.0" encoding="utf-8"?>
<ds:datastoreItem xmlns:ds="http://schemas.openxmlformats.org/officeDocument/2006/customXml" ds:itemID="{88A98A92-0581-45CC-8438-5439494583F6}">
  <ds:schemaRefs/>
</ds:datastoreItem>
</file>

<file path=customXml/itemProps19.xml><?xml version="1.0" encoding="utf-8"?>
<ds:datastoreItem xmlns:ds="http://schemas.openxmlformats.org/officeDocument/2006/customXml" ds:itemID="{7B0E27C4-0523-4853-AFFB-D78EFBB68B2C}">
  <ds:schemaRefs/>
</ds:datastoreItem>
</file>

<file path=customXml/itemProps20.xml><?xml version="1.0" encoding="utf-8"?>
<ds:datastoreItem xmlns:ds="http://schemas.openxmlformats.org/officeDocument/2006/customXml" ds:itemID="{D2DCB2B3-F51A-4368-99D5-22CAAB6BA3C2}">
  <ds:schemaRefs/>
</ds:datastoreItem>
</file>

<file path=customXml/itemProps21.xml><?xml version="1.0" encoding="utf-8"?>
<ds:datastoreItem xmlns:ds="http://schemas.openxmlformats.org/officeDocument/2006/customXml" ds:itemID="{C926EAFC-CC84-465E-B7A4-F28E527D30ED}">
  <ds:schemaRefs/>
</ds:datastoreItem>
</file>

<file path=customXml/itemProps22.xml><?xml version="1.0" encoding="utf-8"?>
<ds:datastoreItem xmlns:ds="http://schemas.openxmlformats.org/officeDocument/2006/customXml" ds:itemID="{1D04DF94-964C-4E47-B096-D798154825E8}">
  <ds:schemaRefs/>
</ds:datastoreItem>
</file>

<file path=customXml/itemProps23.xml><?xml version="1.0" encoding="utf-8"?>
<ds:datastoreItem xmlns:ds="http://schemas.openxmlformats.org/officeDocument/2006/customXml" ds:itemID="{D0DA7816-D521-4123-9BD2-928BED09266F}">
  <ds:schemaRefs/>
</ds:datastoreItem>
</file>

<file path=customXml/itemProps24.xml><?xml version="1.0" encoding="utf-8"?>
<ds:datastoreItem xmlns:ds="http://schemas.openxmlformats.org/officeDocument/2006/customXml" ds:itemID="{9BB061A8-7BC3-4745-A768-C1674ECC5AE4}">
  <ds:schemaRefs>
    <ds:schemaRef ds:uri="http://schemas.microsoft.com/DataMashup"/>
  </ds:schemaRefs>
</ds:datastoreItem>
</file>

<file path=customXml/itemProps25.xml><?xml version="1.0" encoding="utf-8"?>
<ds:datastoreItem xmlns:ds="http://schemas.openxmlformats.org/officeDocument/2006/customXml" ds:itemID="{6D09999B-8414-4F17-B7C1-45BB32BF62EE}">
  <ds:schemaRefs/>
</ds:datastoreItem>
</file>

<file path=customXml/itemProps26.xml><?xml version="1.0" encoding="utf-8"?>
<ds:datastoreItem xmlns:ds="http://schemas.openxmlformats.org/officeDocument/2006/customXml" ds:itemID="{6D2E6E31-9822-40DA-84D6-19540415B0DB}">
  <ds:schemaRefs/>
</ds:datastoreItem>
</file>

<file path=customXml/itemProps27.xml><?xml version="1.0" encoding="utf-8"?>
<ds:datastoreItem xmlns:ds="http://schemas.openxmlformats.org/officeDocument/2006/customXml" ds:itemID="{F1AC55C2-F120-4BB1-B91F-0F5B3F6919B1}">
  <ds:schemaRefs/>
</ds:datastoreItem>
</file>

<file path=customXml/itemProps28.xml><?xml version="1.0" encoding="utf-8"?>
<ds:datastoreItem xmlns:ds="http://schemas.openxmlformats.org/officeDocument/2006/customXml" ds:itemID="{C43379EB-FF4C-49BB-BE3E-DF64978F3264}">
  <ds:schemaRefs/>
</ds:datastoreItem>
</file>

<file path=customXml/itemProps29.xml><?xml version="1.0" encoding="utf-8"?>
<ds:datastoreItem xmlns:ds="http://schemas.openxmlformats.org/officeDocument/2006/customXml" ds:itemID="{BD389962-2B77-44B4-A557-8A56667AFAD0}">
  <ds:schemaRefs/>
</ds:datastoreItem>
</file>

<file path=customXml/itemProps30.xml><?xml version="1.0" encoding="utf-8"?>
<ds:datastoreItem xmlns:ds="http://schemas.openxmlformats.org/officeDocument/2006/customXml" ds:itemID="{8857BACC-7083-45DE-A237-4B7029F0E6C1}">
  <ds:schemaRefs/>
</ds:datastoreItem>
</file>

<file path=customXml/itemProps31.xml><?xml version="1.0" encoding="utf-8"?>
<ds:datastoreItem xmlns:ds="http://schemas.openxmlformats.org/officeDocument/2006/customXml" ds:itemID="{1DFDFB0B-D859-4091-920B-82B392550913}">
  <ds:schemaRefs/>
</ds:datastoreItem>
</file>

<file path=customXml/itemProps32.xml><?xml version="1.0" encoding="utf-8"?>
<ds:datastoreItem xmlns:ds="http://schemas.openxmlformats.org/officeDocument/2006/customXml" ds:itemID="{52B9A6A9-6BFA-4F3A-890A-7B4F93A877C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IPL_Matches_2008_2022</vt:lpstr>
      <vt:lpstr>DASHBOARD</vt:lpstr>
      <vt:lpstr>PIVOT TABLE 1</vt:lpstr>
      <vt:lpstr>PIVOT TABLE 2</vt:lpstr>
      <vt:lpstr>PIVOT TABLE 3</vt:lpstr>
      <vt:lpstr>PIVOT TABLE 4</vt:lpstr>
      <vt:lpstr>2008</vt:lpstr>
      <vt:lpstr>2009</vt:lpstr>
      <vt:lpstr>2010</vt:lpstr>
      <vt:lpstr>2011</vt:lpstr>
      <vt:lpstr>2012</vt:lpstr>
      <vt:lpstr>2013</vt:lpstr>
      <vt:lpstr>2014</vt:lpstr>
      <vt:lpstr>2015</vt:lpstr>
      <vt:lpstr>2016</vt:lpstr>
      <vt:lpstr>2017</vt:lpstr>
      <vt:lpstr>2018</vt:lpstr>
      <vt:lpstr>2019</vt:lpstr>
      <vt:lpstr>2020</vt:lpstr>
      <vt:lpstr>2021</vt:lpstr>
      <vt:lpstr>2022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Linkesh</dc:creator>
  <cp:lastModifiedBy>yagale edwin</cp:lastModifiedBy>
  <dcterms:created xsi:type="dcterms:W3CDTF">2024-02-03T15:36:10Z</dcterms:created>
  <dcterms:modified xsi:type="dcterms:W3CDTF">2026-05-06T03:23:05Z</dcterms:modified>
</cp:coreProperties>
</file>