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295" windowHeight="102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1" l="1"/>
  <c r="D62" i="1" s="1"/>
  <c r="E62" i="1" s="1"/>
  <c r="C29" i="1"/>
  <c r="C32" i="1"/>
  <c r="C33" i="1"/>
  <c r="C28" i="1"/>
  <c r="I26" i="1"/>
  <c r="C27" i="1" s="1"/>
  <c r="I27" i="1"/>
  <c r="I28" i="1"/>
  <c r="I29" i="1"/>
  <c r="C30" i="1" s="1"/>
  <c r="I30" i="1"/>
  <c r="C31" i="1" s="1"/>
  <c r="I31" i="1"/>
  <c r="I32" i="1"/>
  <c r="I33" i="1"/>
  <c r="I34" i="1"/>
  <c r="I35" i="1"/>
  <c r="I36" i="1"/>
  <c r="B57" i="1" l="1"/>
  <c r="E57" i="1" s="1"/>
  <c r="C16" i="1"/>
  <c r="C20" i="1"/>
  <c r="I15" i="1"/>
  <c r="I16" i="1"/>
  <c r="C15" i="1" s="1"/>
  <c r="I17" i="1"/>
  <c r="I18" i="1"/>
  <c r="C17" i="1" s="1"/>
  <c r="I19" i="1"/>
  <c r="C18" i="1" s="1"/>
  <c r="I20" i="1"/>
  <c r="C19" i="1" s="1"/>
  <c r="I21" i="1"/>
  <c r="I22" i="1"/>
  <c r="C21" i="1" s="1"/>
  <c r="I23" i="1"/>
  <c r="C22" i="1" s="1"/>
  <c r="I24" i="1"/>
  <c r="I25" i="1"/>
  <c r="C26" i="1" s="1"/>
  <c r="D57" i="1" l="1"/>
  <c r="K11" i="1"/>
  <c r="I3" i="1"/>
  <c r="I4" i="1"/>
  <c r="C5" i="1"/>
  <c r="B52" i="1"/>
  <c r="I5" i="1"/>
  <c r="I6" i="1"/>
  <c r="I7" i="1"/>
  <c r="I8" i="1"/>
  <c r="I9" i="1"/>
  <c r="I10" i="1"/>
  <c r="I11" i="1"/>
  <c r="I12" i="1"/>
  <c r="I13" i="1"/>
  <c r="I14" i="1"/>
  <c r="K3" i="1"/>
  <c r="G52" i="1" l="1"/>
  <c r="F52" i="1"/>
  <c r="D52" i="1"/>
  <c r="E52" i="1"/>
  <c r="I52" i="1" s="1"/>
  <c r="C9" i="1"/>
  <c r="H52" i="1" l="1"/>
  <c r="J52" i="1"/>
  <c r="C6" i="1"/>
  <c r="C7" i="1"/>
  <c r="C8" i="1"/>
  <c r="C10" i="1"/>
  <c r="C11" i="1"/>
</calcChain>
</file>

<file path=xl/sharedStrings.xml><?xml version="1.0" encoding="utf-8"?>
<sst xmlns="http://schemas.openxmlformats.org/spreadsheetml/2006/main" count="58" uniqueCount="45">
  <si>
    <t>プロジェクト演習２</t>
    <rPh sb="6" eb="8">
      <t>エンシュウ</t>
    </rPh>
    <phoneticPr fontId="1"/>
  </si>
  <si>
    <t>音階</t>
    <rPh sb="0" eb="2">
      <t>オンカイ</t>
    </rPh>
    <phoneticPr fontId="1"/>
  </si>
  <si>
    <t>ラ</t>
    <phoneticPr fontId="1"/>
  </si>
  <si>
    <t>レ（高）</t>
    <rPh sb="2" eb="3">
      <t>コウ</t>
    </rPh>
    <phoneticPr fontId="1"/>
  </si>
  <si>
    <t>ミ（高）</t>
    <rPh sb="2" eb="3">
      <t>コウ</t>
    </rPh>
    <phoneticPr fontId="1"/>
  </si>
  <si>
    <t>ファ＃（高）</t>
    <rPh sb="4" eb="5">
      <t>コウ</t>
    </rPh>
    <phoneticPr fontId="1"/>
  </si>
  <si>
    <t>ラ（高）</t>
    <rPh sb="2" eb="3">
      <t>コウ</t>
    </rPh>
    <phoneticPr fontId="1"/>
  </si>
  <si>
    <t>シ（更に高）</t>
    <rPh sb="2" eb="3">
      <t>サラ</t>
    </rPh>
    <rPh sb="4" eb="5">
      <t>タカ</t>
    </rPh>
    <phoneticPr fontId="1"/>
  </si>
  <si>
    <t>周波数[Hz]</t>
    <rPh sb="0" eb="3">
      <t>シュウハスウ</t>
    </rPh>
    <phoneticPr fontId="1"/>
  </si>
  <si>
    <t>割り込みの周期:(51.2μｓ)</t>
    <rPh sb="0" eb="1">
      <t>ワ</t>
    </rPh>
    <rPh sb="2" eb="3">
      <t>コ</t>
    </rPh>
    <rPh sb="5" eb="7">
      <t>シュウキ</t>
    </rPh>
    <phoneticPr fontId="1"/>
  </si>
  <si>
    <t>シ</t>
    <phoneticPr fontId="1"/>
  </si>
  <si>
    <t>BPM</t>
    <phoneticPr fontId="1"/>
  </si>
  <si>
    <t>レ</t>
    <phoneticPr fontId="1"/>
  </si>
  <si>
    <t>ｂミ</t>
    <phoneticPr fontId="1"/>
  </si>
  <si>
    <t>ファ</t>
    <phoneticPr fontId="1"/>
  </si>
  <si>
    <t>ｂソ</t>
    <phoneticPr fontId="1"/>
  </si>
  <si>
    <t>ｂラ</t>
    <phoneticPr fontId="1"/>
  </si>
  <si>
    <t>ｂシ</t>
    <phoneticPr fontId="1"/>
  </si>
  <si>
    <t>（高）ｂミ</t>
    <phoneticPr fontId="1"/>
  </si>
  <si>
    <t>（高）ｂレ</t>
    <rPh sb="1" eb="2">
      <t>コウ</t>
    </rPh>
    <phoneticPr fontId="1"/>
  </si>
  <si>
    <t>BPM</t>
    <phoneticPr fontId="1"/>
  </si>
  <si>
    <t>ド</t>
    <phoneticPr fontId="1"/>
  </si>
  <si>
    <t>ラ</t>
    <phoneticPr fontId="1"/>
  </si>
  <si>
    <t>ソ</t>
    <phoneticPr fontId="1"/>
  </si>
  <si>
    <t>bラ</t>
    <phoneticPr fontId="1"/>
  </si>
  <si>
    <t>シ</t>
    <phoneticPr fontId="1"/>
  </si>
  <si>
    <t>bシ</t>
    <phoneticPr fontId="1"/>
  </si>
  <si>
    <t>BPM</t>
    <phoneticPr fontId="1"/>
  </si>
  <si>
    <t>1拍[秒]</t>
    <rPh sb="1" eb="2">
      <t>ハク</t>
    </rPh>
    <rPh sb="3" eb="4">
      <t>ビョウ</t>
    </rPh>
    <phoneticPr fontId="1"/>
  </si>
  <si>
    <t>全音符[秒]</t>
    <rPh sb="0" eb="3">
      <t>ゼンオンプ</t>
    </rPh>
    <phoneticPr fontId="1"/>
  </si>
  <si>
    <t>2分音符[秒]</t>
    <rPh sb="1" eb="2">
      <t>フン</t>
    </rPh>
    <rPh sb="2" eb="4">
      <t>オンプ</t>
    </rPh>
    <phoneticPr fontId="1"/>
  </si>
  <si>
    <t>4分音符[秒]</t>
    <rPh sb="1" eb="2">
      <t>フン</t>
    </rPh>
    <rPh sb="2" eb="4">
      <t>オンプ</t>
    </rPh>
    <phoneticPr fontId="1"/>
  </si>
  <si>
    <t>8分音符[秒]</t>
    <rPh sb="1" eb="2">
      <t>フン</t>
    </rPh>
    <rPh sb="2" eb="4">
      <t>オンプ</t>
    </rPh>
    <phoneticPr fontId="1"/>
  </si>
  <si>
    <t>8分音符＋2分音符･･（タイ）[秒]</t>
    <rPh sb="1" eb="2">
      <t>フン</t>
    </rPh>
    <rPh sb="2" eb="4">
      <t>オンプ</t>
    </rPh>
    <rPh sb="6" eb="7">
      <t>フン</t>
    </rPh>
    <rPh sb="7" eb="9">
      <t>オンプ</t>
    </rPh>
    <phoneticPr fontId="1"/>
  </si>
  <si>
    <t>2分音符・[秒]</t>
    <phoneticPr fontId="1"/>
  </si>
  <si>
    <t>4分音符+全音符[秒]</t>
    <phoneticPr fontId="1"/>
  </si>
  <si>
    <t>1拍[秒]</t>
    <phoneticPr fontId="1"/>
  </si>
  <si>
    <t>16分音符[秒]</t>
    <phoneticPr fontId="1"/>
  </si>
  <si>
    <t>音階</t>
    <rPh sb="0" eb="2">
      <t>オンカイ</t>
    </rPh>
    <phoneticPr fontId="1"/>
  </si>
  <si>
    <t>oto</t>
    <phoneticPr fontId="1"/>
  </si>
  <si>
    <t>My soul your beats</t>
    <phoneticPr fontId="1"/>
  </si>
  <si>
    <t>BadApple</t>
    <phoneticPr fontId="1"/>
  </si>
  <si>
    <t>Undertale</t>
    <phoneticPr fontId="1"/>
  </si>
  <si>
    <t xml:space="preserve">My soul your beats </t>
    <phoneticPr fontId="1"/>
  </si>
  <si>
    <t>http://tomari.org/main/java/oto.html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</si>
</sst>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mari.org/main/java/o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6" workbookViewId="0">
      <selection activeCell="E15" sqref="E15"/>
    </sheetView>
  </sheetViews>
  <sheetFormatPr defaultRowHeight="18.75" x14ac:dyDescent="0.4"/>
  <cols>
    <col min="1" max="1" width="19.125" bestFit="1" customWidth="1"/>
    <col min="2" max="2" width="12.75" bestFit="1" customWidth="1"/>
    <col min="3" max="3" width="12.75" customWidth="1"/>
    <col min="4" max="4" width="11.625" bestFit="1" customWidth="1"/>
    <col min="5" max="5" width="12.75" bestFit="1" customWidth="1"/>
    <col min="6" max="6" width="11.625" bestFit="1" customWidth="1"/>
    <col min="7" max="8" width="11.125" bestFit="1" customWidth="1"/>
    <col min="9" max="9" width="25.5" bestFit="1" customWidth="1"/>
    <col min="10" max="10" width="27.75" bestFit="1" customWidth="1"/>
    <col min="11" max="11" width="12.75" bestFit="1" customWidth="1"/>
    <col min="12" max="12" width="19.375" bestFit="1" customWidth="1"/>
  </cols>
  <sheetData>
    <row r="1" spans="1:11" x14ac:dyDescent="0.4">
      <c r="A1" t="s">
        <v>0</v>
      </c>
      <c r="I1" s="10" t="s">
        <v>44</v>
      </c>
    </row>
    <row r="2" spans="1:11" x14ac:dyDescent="0.4">
      <c r="I2" t="s">
        <v>9</v>
      </c>
    </row>
    <row r="3" spans="1:11" x14ac:dyDescent="0.4">
      <c r="A3" t="s">
        <v>43</v>
      </c>
      <c r="I3">
        <f t="shared" ref="I3:I36" si="0">1/(20000000/4)*256</f>
        <v>5.1199999999999998E-5</v>
      </c>
      <c r="K3">
        <f>1/(20000000/4)*256</f>
        <v>5.1199999999999998E-5</v>
      </c>
    </row>
    <row r="4" spans="1:11" x14ac:dyDescent="0.4">
      <c r="A4" s="6" t="s">
        <v>1</v>
      </c>
      <c r="B4" s="6" t="s">
        <v>8</v>
      </c>
      <c r="C4" s="6" t="s">
        <v>39</v>
      </c>
      <c r="I4">
        <f t="shared" si="0"/>
        <v>5.1199999999999998E-5</v>
      </c>
    </row>
    <row r="5" spans="1:11" x14ac:dyDescent="0.4">
      <c r="A5" s="7" t="s">
        <v>2</v>
      </c>
      <c r="B5" s="4">
        <v>440</v>
      </c>
      <c r="C5" s="5">
        <f t="shared" ref="C5:C11" si="1">1/(B5*2)/I3</f>
        <v>22.194602272727273</v>
      </c>
      <c r="I5">
        <f t="shared" si="0"/>
        <v>5.1199999999999998E-5</v>
      </c>
    </row>
    <row r="6" spans="1:11" x14ac:dyDescent="0.4">
      <c r="A6" s="7" t="s">
        <v>10</v>
      </c>
      <c r="B6" s="3">
        <v>493.88299999999998</v>
      </c>
      <c r="C6" s="5">
        <f t="shared" si="1"/>
        <v>19.773154775523761</v>
      </c>
      <c r="I6">
        <f t="shared" si="0"/>
        <v>5.1199999999999998E-5</v>
      </c>
    </row>
    <row r="7" spans="1:11" x14ac:dyDescent="0.4">
      <c r="A7" s="7" t="s">
        <v>3</v>
      </c>
      <c r="B7" s="4">
        <v>587.33000000000004</v>
      </c>
      <c r="C7" s="5">
        <f t="shared" si="1"/>
        <v>16.627151686445437</v>
      </c>
      <c r="I7">
        <f t="shared" si="0"/>
        <v>5.1199999999999998E-5</v>
      </c>
    </row>
    <row r="8" spans="1:11" x14ac:dyDescent="0.4">
      <c r="A8" s="7" t="s">
        <v>4</v>
      </c>
      <c r="B8" s="3">
        <v>659.255</v>
      </c>
      <c r="C8" s="5">
        <f t="shared" si="1"/>
        <v>14.813122388150262</v>
      </c>
      <c r="I8">
        <f t="shared" si="0"/>
        <v>5.1199999999999998E-5</v>
      </c>
    </row>
    <row r="9" spans="1:11" x14ac:dyDescent="0.4">
      <c r="A9" s="7" t="s">
        <v>5</v>
      </c>
      <c r="B9" s="3">
        <v>739.98900000000003</v>
      </c>
      <c r="C9" s="5">
        <f t="shared" si="1"/>
        <v>13.196986711964639</v>
      </c>
      <c r="I9">
        <f t="shared" si="0"/>
        <v>5.1199999999999998E-5</v>
      </c>
    </row>
    <row r="10" spans="1:11" x14ac:dyDescent="0.4">
      <c r="A10" s="7" t="s">
        <v>6</v>
      </c>
      <c r="B10" s="4">
        <v>880</v>
      </c>
      <c r="C10" s="5">
        <f t="shared" si="1"/>
        <v>11.097301136363637</v>
      </c>
      <c r="I10">
        <f t="shared" si="0"/>
        <v>5.1199999999999998E-5</v>
      </c>
    </row>
    <row r="11" spans="1:11" x14ac:dyDescent="0.4">
      <c r="A11" s="7" t="s">
        <v>7</v>
      </c>
      <c r="B11" s="3">
        <v>1975.5329999999999</v>
      </c>
      <c r="C11" s="5">
        <f t="shared" si="1"/>
        <v>4.9432861916252477</v>
      </c>
      <c r="I11">
        <f t="shared" si="0"/>
        <v>5.1199999999999998E-5</v>
      </c>
      <c r="K11">
        <f>4.5/0.158-8</f>
        <v>20.481012658227847</v>
      </c>
    </row>
    <row r="12" spans="1:11" x14ac:dyDescent="0.4">
      <c r="D12" s="2"/>
      <c r="I12">
        <f t="shared" si="0"/>
        <v>5.1199999999999998E-5</v>
      </c>
    </row>
    <row r="13" spans="1:11" x14ac:dyDescent="0.4">
      <c r="A13" t="s">
        <v>41</v>
      </c>
      <c r="D13" s="2"/>
      <c r="I13">
        <f t="shared" si="0"/>
        <v>5.1199999999999998E-5</v>
      </c>
    </row>
    <row r="14" spans="1:11" x14ac:dyDescent="0.4">
      <c r="A14" s="6" t="s">
        <v>38</v>
      </c>
      <c r="B14" s="6" t="s">
        <v>8</v>
      </c>
      <c r="C14" s="6" t="s">
        <v>39</v>
      </c>
      <c r="D14" s="2"/>
      <c r="I14">
        <f t="shared" si="0"/>
        <v>5.1199999999999998E-5</v>
      </c>
    </row>
    <row r="15" spans="1:11" x14ac:dyDescent="0.4">
      <c r="A15" s="3" t="s">
        <v>12</v>
      </c>
      <c r="B15" s="3">
        <v>293.66500000000002</v>
      </c>
      <c r="C15" s="5">
        <f>1/(B15*2)/I16</f>
        <v>33.254303372890874</v>
      </c>
      <c r="D15" s="2"/>
      <c r="I15">
        <f t="shared" si="0"/>
        <v>5.1199999999999998E-5</v>
      </c>
    </row>
    <row r="16" spans="1:11" x14ac:dyDescent="0.4">
      <c r="A16" s="3" t="s">
        <v>13</v>
      </c>
      <c r="B16" s="3">
        <v>311.12700000000001</v>
      </c>
      <c r="C16" s="5">
        <f>1/(B16*2)/I17</f>
        <v>31.387905903377078</v>
      </c>
      <c r="D16" s="2"/>
      <c r="I16">
        <f t="shared" si="0"/>
        <v>5.1199999999999998E-5</v>
      </c>
    </row>
    <row r="17" spans="1:9" x14ac:dyDescent="0.4">
      <c r="A17" s="3" t="s">
        <v>14</v>
      </c>
      <c r="B17" s="3">
        <v>349.22800000000001</v>
      </c>
      <c r="C17" s="5">
        <f>1/(B17*2)/I18</f>
        <v>27.963465128798379</v>
      </c>
      <c r="I17">
        <f t="shared" si="0"/>
        <v>5.1199999999999998E-5</v>
      </c>
    </row>
    <row r="18" spans="1:9" x14ac:dyDescent="0.4">
      <c r="A18" s="3" t="s">
        <v>15</v>
      </c>
      <c r="B18" s="3">
        <v>369.99400000000003</v>
      </c>
      <c r="C18" s="5">
        <f>1/(B18*2)/I19</f>
        <v>26.39400909203933</v>
      </c>
      <c r="I18">
        <f t="shared" si="0"/>
        <v>5.1199999999999998E-5</v>
      </c>
    </row>
    <row r="19" spans="1:9" x14ac:dyDescent="0.4">
      <c r="A19" s="3" t="s">
        <v>16</v>
      </c>
      <c r="B19" s="3">
        <v>415.30500000000001</v>
      </c>
      <c r="C19" s="5">
        <f>1/(B19*2)/I20</f>
        <v>23.514344879064787</v>
      </c>
      <c r="I19">
        <f t="shared" si="0"/>
        <v>5.1199999999999998E-5</v>
      </c>
    </row>
    <row r="20" spans="1:9" x14ac:dyDescent="0.4">
      <c r="A20" s="3" t="s">
        <v>17</v>
      </c>
      <c r="B20" s="3">
        <v>466.16399999999999</v>
      </c>
      <c r="C20" s="5">
        <f>1/(B20*2)/I21</f>
        <v>20.948904248290301</v>
      </c>
      <c r="I20">
        <f t="shared" si="0"/>
        <v>5.1199999999999998E-5</v>
      </c>
    </row>
    <row r="21" spans="1:9" x14ac:dyDescent="0.4">
      <c r="A21" s="3" t="s">
        <v>19</v>
      </c>
      <c r="B21" s="3">
        <v>554.36500000000001</v>
      </c>
      <c r="C21" s="5">
        <f>1/(B21*2)/I22</f>
        <v>17.615875821886302</v>
      </c>
      <c r="I21">
        <f t="shared" si="0"/>
        <v>5.1199999999999998E-5</v>
      </c>
    </row>
    <row r="22" spans="1:9" x14ac:dyDescent="0.4">
      <c r="A22" s="3" t="s">
        <v>18</v>
      </c>
      <c r="B22" s="3">
        <v>622.25400000000002</v>
      </c>
      <c r="C22" s="5">
        <f>1/(B22*2)/I23</f>
        <v>15.693952951688539</v>
      </c>
      <c r="I22">
        <f t="shared" si="0"/>
        <v>5.1199999999999998E-5</v>
      </c>
    </row>
    <row r="23" spans="1:9" x14ac:dyDescent="0.4">
      <c r="B23" s="1"/>
      <c r="C23" s="1"/>
      <c r="I23">
        <f t="shared" si="0"/>
        <v>5.1199999999999998E-5</v>
      </c>
    </row>
    <row r="24" spans="1:9" x14ac:dyDescent="0.4">
      <c r="A24" t="s">
        <v>42</v>
      </c>
      <c r="I24">
        <f t="shared" si="0"/>
        <v>5.1199999999999998E-5</v>
      </c>
    </row>
    <row r="25" spans="1:9" x14ac:dyDescent="0.4">
      <c r="A25" s="6" t="s">
        <v>38</v>
      </c>
      <c r="B25" s="6" t="s">
        <v>8</v>
      </c>
      <c r="C25" s="6" t="s">
        <v>39</v>
      </c>
      <c r="I25">
        <f t="shared" si="0"/>
        <v>5.1199999999999998E-5</v>
      </c>
    </row>
    <row r="26" spans="1:9" x14ac:dyDescent="0.4">
      <c r="A26" s="3" t="s">
        <v>26</v>
      </c>
      <c r="B26" s="3">
        <v>233.08199999999999</v>
      </c>
      <c r="C26" s="5">
        <f>1/(B26*2)/I25</f>
        <v>41.897808496580602</v>
      </c>
      <c r="D26" s="2"/>
      <c r="I26">
        <f t="shared" si="0"/>
        <v>5.1199999999999998E-5</v>
      </c>
    </row>
    <row r="27" spans="1:9" x14ac:dyDescent="0.4">
      <c r="A27" s="3" t="s">
        <v>25</v>
      </c>
      <c r="B27" s="3">
        <v>246.94200000000001</v>
      </c>
      <c r="C27" s="5">
        <f>1/(B27*2)/I26</f>
        <v>39.546229478986966</v>
      </c>
      <c r="D27" s="2"/>
      <c r="I27">
        <f t="shared" si="0"/>
        <v>5.1199999999999998E-5</v>
      </c>
    </row>
    <row r="28" spans="1:9" x14ac:dyDescent="0.4">
      <c r="A28" s="3" t="s">
        <v>21</v>
      </c>
      <c r="B28" s="3">
        <v>261.62599999999998</v>
      </c>
      <c r="C28" s="5">
        <f>1/(B28*2)/I27</f>
        <v>37.326660958773218</v>
      </c>
      <c r="I28">
        <f t="shared" si="0"/>
        <v>5.1199999999999998E-5</v>
      </c>
    </row>
    <row r="29" spans="1:9" x14ac:dyDescent="0.4">
      <c r="A29" s="3" t="s">
        <v>12</v>
      </c>
      <c r="B29" s="3">
        <v>293.66500000000002</v>
      </c>
      <c r="C29" s="5">
        <f>1/(B29*2)/I28</f>
        <v>33.254303372890874</v>
      </c>
      <c r="I29">
        <f t="shared" si="0"/>
        <v>5.1199999999999998E-5</v>
      </c>
    </row>
    <row r="30" spans="1:9" x14ac:dyDescent="0.4">
      <c r="A30" s="3" t="s">
        <v>14</v>
      </c>
      <c r="B30" s="3">
        <v>349.22800000000001</v>
      </c>
      <c r="C30" s="5">
        <f>1/(B30*2)/I29</f>
        <v>27.963465128798379</v>
      </c>
      <c r="I30">
        <f t="shared" si="0"/>
        <v>5.1199999999999998E-5</v>
      </c>
    </row>
    <row r="31" spans="1:9" x14ac:dyDescent="0.4">
      <c r="A31" s="3" t="s">
        <v>23</v>
      </c>
      <c r="B31" s="3">
        <v>391.995</v>
      </c>
      <c r="C31" s="5">
        <f>1/(B31*2)/I30</f>
        <v>24.912626436561695</v>
      </c>
      <c r="I31">
        <f t="shared" si="0"/>
        <v>5.1199999999999998E-5</v>
      </c>
    </row>
    <row r="32" spans="1:9" x14ac:dyDescent="0.4">
      <c r="A32" s="3" t="s">
        <v>24</v>
      </c>
      <c r="B32" s="3">
        <v>415.30500000000001</v>
      </c>
      <c r="C32" s="5">
        <f>1/(B32*2)/I31</f>
        <v>23.514344879064787</v>
      </c>
      <c r="I32">
        <f t="shared" si="0"/>
        <v>5.1199999999999998E-5</v>
      </c>
    </row>
    <row r="33" spans="1:9" x14ac:dyDescent="0.4">
      <c r="A33" s="3" t="s">
        <v>22</v>
      </c>
      <c r="B33" s="4">
        <v>440</v>
      </c>
      <c r="C33" s="5">
        <f>1/(B33*2)/I32</f>
        <v>22.194602272727273</v>
      </c>
      <c r="I33">
        <f t="shared" si="0"/>
        <v>5.1199999999999998E-5</v>
      </c>
    </row>
    <row r="34" spans="1:9" x14ac:dyDescent="0.4">
      <c r="I34">
        <f t="shared" si="0"/>
        <v>5.1199999999999998E-5</v>
      </c>
    </row>
    <row r="35" spans="1:9" x14ac:dyDescent="0.4">
      <c r="I35">
        <f t="shared" si="0"/>
        <v>5.1199999999999998E-5</v>
      </c>
    </row>
    <row r="36" spans="1:9" x14ac:dyDescent="0.4">
      <c r="I36">
        <f t="shared" si="0"/>
        <v>5.1199999999999998E-5</v>
      </c>
    </row>
    <row r="50" spans="1:10" x14ac:dyDescent="0.4">
      <c r="A50" t="s">
        <v>40</v>
      </c>
    </row>
    <row r="51" spans="1:10" x14ac:dyDescent="0.4">
      <c r="A51" s="3" t="s">
        <v>11</v>
      </c>
      <c r="B51" s="3" t="s">
        <v>28</v>
      </c>
      <c r="C51" s="8"/>
      <c r="D51" s="3" t="s">
        <v>29</v>
      </c>
      <c r="E51" s="3" t="s">
        <v>30</v>
      </c>
      <c r="F51" s="3" t="s">
        <v>31</v>
      </c>
      <c r="G51" s="3" t="s">
        <v>32</v>
      </c>
      <c r="H51" s="3" t="s">
        <v>33</v>
      </c>
      <c r="I51" s="3" t="s">
        <v>34</v>
      </c>
      <c r="J51" s="3" t="s">
        <v>35</v>
      </c>
    </row>
    <row r="52" spans="1:10" x14ac:dyDescent="0.4">
      <c r="A52" s="3">
        <v>145</v>
      </c>
      <c r="B52" s="4">
        <f>60/A52</f>
        <v>0.41379310344827586</v>
      </c>
      <c r="C52" s="8"/>
      <c r="D52" s="4">
        <f>B52*4</f>
        <v>1.6551724137931034</v>
      </c>
      <c r="E52" s="4">
        <f>B52*2</f>
        <v>0.82758620689655171</v>
      </c>
      <c r="F52" s="4">
        <f>B52*1</f>
        <v>0.41379310344827586</v>
      </c>
      <c r="G52" s="4">
        <f>B52*0.5</f>
        <v>0.20689655172413793</v>
      </c>
      <c r="H52" s="4">
        <f>F52+E52*1.75</f>
        <v>1.8620689655172413</v>
      </c>
      <c r="I52" s="4">
        <f>E52*1.5</f>
        <v>1.2413793103448276</v>
      </c>
      <c r="J52" s="4">
        <f>F52+D52</f>
        <v>2.0689655172413794</v>
      </c>
    </row>
    <row r="53" spans="1:10" x14ac:dyDescent="0.4">
      <c r="C53" s="8"/>
    </row>
    <row r="54" spans="1:10" x14ac:dyDescent="0.4">
      <c r="C54" s="8"/>
    </row>
    <row r="55" spans="1:10" x14ac:dyDescent="0.4">
      <c r="A55" t="s">
        <v>41</v>
      </c>
      <c r="C55" s="8"/>
    </row>
    <row r="56" spans="1:10" x14ac:dyDescent="0.4">
      <c r="A56" s="3" t="s">
        <v>20</v>
      </c>
      <c r="B56" s="3" t="s">
        <v>36</v>
      </c>
      <c r="C56" s="8"/>
      <c r="D56" s="3" t="s">
        <v>32</v>
      </c>
      <c r="E56" s="3" t="s">
        <v>37</v>
      </c>
    </row>
    <row r="57" spans="1:10" x14ac:dyDescent="0.4">
      <c r="A57" s="3">
        <v>138</v>
      </c>
      <c r="B57" s="4">
        <f>60/A57</f>
        <v>0.43478260869565216</v>
      </c>
      <c r="C57" s="9"/>
      <c r="D57" s="4">
        <f>B57*1</f>
        <v>0.43478260869565216</v>
      </c>
      <c r="E57" s="4">
        <f>B57*0.5</f>
        <v>0.21739130434782608</v>
      </c>
    </row>
    <row r="58" spans="1:10" x14ac:dyDescent="0.4">
      <c r="C58" s="8"/>
    </row>
    <row r="59" spans="1:10" x14ac:dyDescent="0.4">
      <c r="C59" s="8"/>
    </row>
    <row r="60" spans="1:10" x14ac:dyDescent="0.4">
      <c r="A60" t="s">
        <v>42</v>
      </c>
      <c r="C60" s="8"/>
    </row>
    <row r="61" spans="1:10" x14ac:dyDescent="0.4">
      <c r="A61" s="3" t="s">
        <v>27</v>
      </c>
      <c r="B61" s="3" t="s">
        <v>36</v>
      </c>
      <c r="C61" s="8"/>
      <c r="D61" s="3" t="s">
        <v>32</v>
      </c>
      <c r="E61" s="3" t="s">
        <v>37</v>
      </c>
    </row>
    <row r="62" spans="1:10" x14ac:dyDescent="0.4">
      <c r="A62" s="3">
        <v>145</v>
      </c>
      <c r="B62" s="4">
        <f>60/145</f>
        <v>0.41379310344827586</v>
      </c>
      <c r="C62" s="9"/>
      <c r="D62" s="4">
        <f>B62*0.5</f>
        <v>0.20689655172413793</v>
      </c>
      <c r="E62" s="4">
        <f>D62*0.5</f>
        <v>0.10344827586206896</v>
      </c>
    </row>
  </sheetData>
  <phoneticPr fontId="1"/>
  <hyperlinks>
    <hyperlink ref="I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八木橋晃一</dc:creator>
  <cp:lastModifiedBy>FJ-USER</cp:lastModifiedBy>
  <cp:lastPrinted>2018-05-24T00:09:30Z</cp:lastPrinted>
  <dcterms:created xsi:type="dcterms:W3CDTF">2018-05-20T02:20:23Z</dcterms:created>
  <dcterms:modified xsi:type="dcterms:W3CDTF">2018-05-24T00:11:49Z</dcterms:modified>
</cp:coreProperties>
</file>