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stos e Ingresos" sheetId="1" r:id="rId3"/>
  </sheets>
  <definedNames/>
  <calcPr/>
</workbook>
</file>

<file path=xl/sharedStrings.xml><?xml version="1.0" encoding="utf-8"?>
<sst xmlns="http://schemas.openxmlformats.org/spreadsheetml/2006/main" count="83" uniqueCount="63">
  <si>
    <t>Descripción</t>
  </si>
  <si>
    <t>Editor de Texto</t>
  </si>
  <si>
    <t>Proyecto</t>
  </si>
  <si>
    <t>NotPad</t>
  </si>
  <si>
    <t>Previsión</t>
  </si>
  <si>
    <t>Garantía:</t>
  </si>
  <si>
    <t>Duración (meses):</t>
  </si>
  <si>
    <t>A contar desde:</t>
  </si>
  <si>
    <t>11 de noviembre</t>
  </si>
  <si>
    <t>que es la fecha de:</t>
  </si>
  <si>
    <t>comienzo del proyecto</t>
  </si>
  <si>
    <t>Facturación</t>
  </si>
  <si>
    <t>Versión:</t>
  </si>
  <si>
    <t>F.Actualizac.:</t>
  </si>
  <si>
    <t>Anualización:</t>
  </si>
  <si>
    <t>Año:</t>
  </si>
  <si>
    <t>Tipo IVA:</t>
  </si>
  <si>
    <t>DESGLOSE DE INGRESOS</t>
  </si>
  <si>
    <t>Margen:</t>
  </si>
  <si>
    <t>Servicios</t>
  </si>
  <si>
    <t>Tarifa Hora</t>
  </si>
  <si>
    <t>Recurso</t>
  </si>
  <si>
    <t>Categoría</t>
  </si>
  <si>
    <t>Precio h.</t>
  </si>
  <si>
    <t>Nº horas</t>
  </si>
  <si>
    <t>Importe</t>
  </si>
  <si>
    <t>IVA incluido</t>
  </si>
  <si>
    <t>Total Servicios</t>
  </si>
  <si>
    <t>jornadas</t>
  </si>
  <si>
    <t>Ventas y Otros Ingresos</t>
  </si>
  <si>
    <t>Margen</t>
  </si>
  <si>
    <t>Tipo de Operación</t>
  </si>
  <si>
    <t>Precio Ud.</t>
  </si>
  <si>
    <t>Unidades</t>
  </si>
  <si>
    <t>Costes indirectos</t>
  </si>
  <si>
    <t>Total Ventas y Otros Ingresos</t>
  </si>
  <si>
    <t>T O T A L I N G R E S O S</t>
  </si>
  <si>
    <t>DESGLOSE DE GASTOS</t>
  </si>
  <si>
    <t>Personal</t>
  </si>
  <si>
    <t>S.B.A.</t>
  </si>
  <si>
    <t>Coste hora</t>
  </si>
  <si>
    <t>Nº de horas</t>
  </si>
  <si>
    <t>Estimado</t>
  </si>
  <si>
    <t>Jefe Proyecto</t>
  </si>
  <si>
    <t>Cliente</t>
  </si>
  <si>
    <t>Analista Diseñador</t>
  </si>
  <si>
    <t>Analista Programador</t>
  </si>
  <si>
    <t>Programador Junior</t>
  </si>
  <si>
    <t>Programador</t>
  </si>
  <si>
    <t>Programador Medio</t>
  </si>
  <si>
    <t>Programador Senior</t>
  </si>
  <si>
    <t>Total Personal</t>
  </si>
  <si>
    <t>Servicios Contratados (Externos e Internos)</t>
  </si>
  <si>
    <t>Tipo de Servicio</t>
  </si>
  <si>
    <t>Total Servicios Contratados</t>
  </si>
  <si>
    <t>Compras</t>
  </si>
  <si>
    <t>Total Compras</t>
  </si>
  <si>
    <t>Otros Gastos Directos Proyecto</t>
  </si>
  <si>
    <t>Tipo de Gasto</t>
  </si>
  <si>
    <t>Bolsa de riesgos</t>
  </si>
  <si>
    <t>Total Otros Gastos Directos</t>
  </si>
  <si>
    <t>T O T A L G A S T O S</t>
  </si>
  <si>
    <t>T O T A L R E S U L T A D O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</si>
</sst>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"/>
    <numFmt numFmtId="165" formatCode="#,##0 ;[RED]-#,##0 "/>
    <numFmt numFmtId="166" formatCode="#,##0.00 %;[RED]-#,##0.00 %"/>
    <numFmt numFmtId="167" formatCode="#,##0.00 ;[RED]-#,##0.00 "/>
  </numFmts>
  <fonts count="10">
    <font>
      <sz val="10.0"/>
      <color rgb="FF000000"/>
      <name val="Arial"/>
    </font>
    <font>
      <sz val="10.0"/>
      <name val="Arial"/>
    </font>
    <font>
      <sz val="10.0"/>
      <color rgb="FFFFFFFF"/>
      <name val="Arial"/>
    </font>
    <font>
      <b/>
      <sz val="12.0"/>
      <name val="Arial"/>
    </font>
    <font/>
    <font>
      <b/>
      <sz val="10.0"/>
      <name val="Arial"/>
    </font>
    <font>
      <sz val="8.0"/>
      <name val="Arial"/>
    </font>
    <font>
      <b/>
      <sz val="11.0"/>
      <color rgb="FFFFFFFF"/>
      <name val="Arial"/>
    </font>
    <font>
      <b/>
      <sz val="10.0"/>
      <color rgb="FFFFFFFF"/>
      <name val="Arial"/>
    </font>
    <font>
      <b/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 horizontal="center" vertical="center" wrapText="1"/>
    </xf>
    <xf borderId="2" fillId="3" fontId="3" numFmtId="0" xfId="0" applyAlignment="1" applyBorder="1" applyFill="1" applyFont="1">
      <alignment horizontal="left"/>
    </xf>
    <xf borderId="3" fillId="0" fontId="4" numFmtId="0" xfId="0" applyBorder="1" applyFont="1"/>
    <xf borderId="4" fillId="0" fontId="4" numFmtId="0" xfId="0" applyBorder="1" applyFont="1"/>
    <xf borderId="5" fillId="2" fontId="2" numFmtId="0" xfId="0" applyAlignment="1" applyBorder="1" applyFont="1">
      <alignment horizontal="center" vertical="center" wrapText="1"/>
    </xf>
    <xf borderId="2" fillId="3" fontId="5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7" fillId="2" fontId="2" numFmtId="0" xfId="0" applyAlignment="1" applyBorder="1" applyFont="1">
      <alignment horizontal="center" vertical="center" wrapText="1"/>
    </xf>
    <xf borderId="6" fillId="0" fontId="1" numFmtId="9" xfId="0" applyAlignment="1" applyBorder="1" applyFont="1" applyNumberFormat="1">
      <alignment horizontal="center"/>
    </xf>
    <xf borderId="6" fillId="4" fontId="1" numFmtId="3" xfId="0" applyAlignment="1" applyBorder="1" applyFill="1" applyFont="1" applyNumberFormat="1">
      <alignment horizontal="center"/>
    </xf>
    <xf borderId="6" fillId="0" fontId="1" numFmtId="0" xfId="0" applyAlignment="1" applyBorder="1" applyFont="1">
      <alignment horizontal="center"/>
    </xf>
    <xf borderId="6" fillId="4" fontId="1" numFmtId="164" xfId="0" applyAlignment="1" applyBorder="1" applyFont="1" applyNumberFormat="1">
      <alignment horizontal="center"/>
    </xf>
    <xf borderId="6" fillId="4" fontId="1" numFmtId="0" xfId="0" applyAlignment="1" applyBorder="1" applyFont="1">
      <alignment horizontal="center"/>
    </xf>
    <xf borderId="6" fillId="4" fontId="1" numFmtId="165" xfId="0" applyAlignment="1" applyBorder="1" applyFont="1" applyNumberFormat="1">
      <alignment horizontal="center"/>
    </xf>
    <xf borderId="8" fillId="3" fontId="1" numFmtId="10" xfId="0" applyAlignment="1" applyBorder="1" applyFont="1" applyNumberFormat="1">
      <alignment horizontal="center"/>
    </xf>
    <xf borderId="9" fillId="2" fontId="7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0" fillId="3" fontId="5" numFmtId="166" xfId="0" applyAlignment="1" applyBorder="1" applyFont="1" applyNumberFormat="1">
      <alignment horizontal="center"/>
    </xf>
    <xf borderId="13" fillId="2" fontId="2" numFmtId="0" xfId="0" applyAlignment="1" applyBorder="1" applyFont="1">
      <alignment horizontal="center" vertical="center"/>
    </xf>
    <xf borderId="14" fillId="0" fontId="4" numFmtId="0" xfId="0" applyBorder="1" applyFont="1"/>
    <xf borderId="14" fillId="0" fontId="4" numFmtId="0" xfId="0" applyBorder="1" applyFont="1"/>
    <xf borderId="15" fillId="2" fontId="2" numFmtId="0" xfId="0" applyAlignment="1" applyBorder="1" applyFont="1">
      <alignment horizontal="center" vertical="center"/>
    </xf>
    <xf borderId="16" fillId="4" fontId="5" numFmtId="0" xfId="0" applyAlignment="1" applyBorder="1" applyFont="1">
      <alignment horizontal="center"/>
    </xf>
    <xf borderId="17" fillId="0" fontId="4" numFmtId="0" xfId="0" applyBorder="1" applyFont="1"/>
    <xf borderId="2" fillId="4" fontId="5" numFmtId="0" xfId="0" applyAlignment="1" applyBorder="1" applyFont="1">
      <alignment horizontal="center"/>
    </xf>
    <xf borderId="6" fillId="4" fontId="5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15" fillId="4" fontId="1" numFmtId="10" xfId="0" applyAlignment="1" applyBorder="1" applyFont="1" applyNumberFormat="1">
      <alignment horizontal="center"/>
    </xf>
    <xf borderId="16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6" fillId="0" fontId="1" numFmtId="4" xfId="0" applyBorder="1" applyFont="1" applyNumberFormat="1"/>
    <xf borderId="6" fillId="0" fontId="1" numFmtId="3" xfId="0" applyAlignment="1" applyBorder="1" applyFont="1" applyNumberFormat="1">
      <alignment/>
    </xf>
    <xf borderId="2" fillId="0" fontId="1" numFmtId="167" xfId="0" applyAlignment="1" applyBorder="1" applyFont="1" applyNumberFormat="1">
      <alignment horizontal="right"/>
    </xf>
    <xf borderId="15" fillId="0" fontId="1" numFmtId="4" xfId="0" applyAlignment="1" applyBorder="1" applyFont="1" applyNumberFormat="1">
      <alignment horizontal="center"/>
    </xf>
    <xf borderId="18" fillId="0" fontId="1" numFmtId="167" xfId="0" applyAlignment="1" applyBorder="1" applyFont="1" applyNumberFormat="1">
      <alignment horizontal="right"/>
    </xf>
    <xf borderId="6" fillId="0" fontId="1" numFmtId="3" xfId="0" applyBorder="1" applyFont="1" applyNumberFormat="1"/>
    <xf borderId="19" fillId="2" fontId="8" numFmtId="0" xfId="0" applyBorder="1" applyFont="1"/>
    <xf borderId="20" fillId="2" fontId="2" numFmtId="0" xfId="0" applyBorder="1" applyFont="1"/>
    <xf borderId="21" fillId="2" fontId="2" numFmtId="3" xfId="0" applyBorder="1" applyFont="1" applyNumberFormat="1"/>
    <xf borderId="2" fillId="0" fontId="5" numFmtId="167" xfId="0" applyBorder="1" applyFont="1" applyNumberFormat="1"/>
    <xf borderId="19" fillId="0" fontId="1" numFmtId="0" xfId="0" applyBorder="1" applyFont="1"/>
    <xf borderId="0" fillId="0" fontId="1" numFmtId="1" xfId="0" applyFont="1" applyNumberFormat="1"/>
    <xf borderId="1" fillId="2" fontId="2" numFmtId="0" xfId="0" applyAlignment="1" applyBorder="1" applyFont="1">
      <alignment horizontal="center" vertical="center"/>
    </xf>
    <xf borderId="22" fillId="4" fontId="5" numFmtId="0" xfId="0" applyAlignment="1" applyBorder="1" applyFont="1">
      <alignment horizontal="center"/>
    </xf>
    <xf borderId="23" fillId="3" fontId="5" numFmtId="166" xfId="0" applyAlignment="1" applyBorder="1" applyFont="1" applyNumberFormat="1">
      <alignment horizontal="center"/>
    </xf>
    <xf borderId="16" fillId="0" fontId="1" numFmtId="0" xfId="0" applyAlignment="1" applyBorder="1" applyFont="1">
      <alignment/>
    </xf>
    <xf borderId="15" fillId="0" fontId="1" numFmtId="166" xfId="0" applyAlignment="1" applyBorder="1" applyFont="1" applyNumberFormat="1">
      <alignment horizontal="center"/>
    </xf>
    <xf borderId="16" fillId="0" fontId="1" numFmtId="0" xfId="0" applyBorder="1" applyFont="1"/>
    <xf borderId="24" fillId="2" fontId="2" numFmtId="3" xfId="0" applyBorder="1" applyFont="1" applyNumberFormat="1"/>
    <xf borderId="18" fillId="0" fontId="5" numFmtId="167" xfId="0" applyBorder="1" applyFont="1" applyNumberFormat="1"/>
    <xf borderId="12" fillId="2" fontId="7" numFmtId="0" xfId="0" applyAlignment="1" applyBorder="1" applyFont="1">
      <alignment horizontal="center" vertical="center"/>
    </xf>
    <xf borderId="0" fillId="0" fontId="4" numFmtId="0" xfId="0" applyBorder="1" applyFont="1"/>
    <xf borderId="24" fillId="0" fontId="4" numFmtId="0" xfId="0" applyBorder="1" applyFont="1"/>
    <xf borderId="25" fillId="0" fontId="9" numFmtId="10" xfId="0" applyAlignment="1" applyBorder="1" applyFont="1" applyNumberFormat="1">
      <alignment horizontal="center" vertical="center"/>
    </xf>
    <xf borderId="21" fillId="0" fontId="9" numFmtId="167" xfId="0" applyAlignment="1" applyBorder="1" applyFont="1" applyNumberFormat="1">
      <alignment horizontal="center" vertic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16" fillId="2" fontId="8" numFmtId="0" xfId="0" applyAlignment="1" applyBorder="1" applyFont="1">
      <alignment horizontal="center"/>
    </xf>
    <xf borderId="3" fillId="0" fontId="4" numFmtId="0" xfId="0" applyBorder="1" applyFont="1"/>
    <xf borderId="15" fillId="4" fontId="5" numFmtId="0" xfId="0" applyAlignment="1" applyBorder="1" applyFont="1">
      <alignment horizontal="center"/>
    </xf>
    <xf borderId="16" fillId="3" fontId="1" numFmtId="0" xfId="0" applyAlignment="1" applyBorder="1" applyFont="1">
      <alignment horizontal="left"/>
    </xf>
    <xf borderId="14" fillId="3" fontId="1" numFmtId="3" xfId="0" applyBorder="1" applyFont="1" applyNumberFormat="1"/>
    <xf borderId="30" fillId="0" fontId="4" numFmtId="0" xfId="0" applyBorder="1" applyFont="1"/>
    <xf borderId="6" fillId="3" fontId="1" numFmtId="4" xfId="0" applyAlignment="1" applyBorder="1" applyFont="1" applyNumberFormat="1">
      <alignment/>
    </xf>
    <xf borderId="6" fillId="3" fontId="1" numFmtId="3" xfId="0" applyAlignment="1" applyBorder="1" applyFont="1" applyNumberFormat="1">
      <alignment/>
    </xf>
    <xf borderId="2" fillId="0" fontId="1" numFmtId="167" xfId="0" applyBorder="1" applyFont="1" applyNumberFormat="1"/>
    <xf borderId="15" fillId="0" fontId="1" numFmtId="167" xfId="0" applyBorder="1" applyFont="1" applyNumberFormat="1"/>
    <xf borderId="18" fillId="3" fontId="1" numFmtId="3" xfId="0" applyBorder="1" applyFont="1" applyNumberFormat="1"/>
    <xf borderId="16" fillId="3" fontId="1" numFmtId="0" xfId="0" applyAlignment="1" applyBorder="1" applyFont="1">
      <alignment horizontal="left"/>
    </xf>
    <xf borderId="18" fillId="3" fontId="1" numFmtId="3" xfId="0" applyAlignment="1" applyBorder="1" applyFont="1" applyNumberFormat="1">
      <alignment/>
    </xf>
    <xf borderId="17" fillId="3" fontId="1" numFmtId="3" xfId="0" applyBorder="1" applyFont="1" applyNumberFormat="1"/>
    <xf borderId="6" fillId="3" fontId="1" numFmtId="3" xfId="0" applyBorder="1" applyFont="1" applyNumberFormat="1"/>
    <xf borderId="16" fillId="2" fontId="8" numFmtId="0" xfId="0" applyBorder="1" applyFont="1"/>
    <xf borderId="3" fillId="2" fontId="2" numFmtId="0" xfId="0" applyBorder="1" applyFont="1"/>
    <xf borderId="17" fillId="2" fontId="2" numFmtId="3" xfId="0" applyBorder="1" applyFont="1" applyNumberFormat="1"/>
    <xf borderId="13" fillId="2" fontId="8" numFmtId="0" xfId="0" applyAlignment="1" applyBorder="1" applyFont="1">
      <alignment horizontal="center" vertical="center"/>
    </xf>
    <xf borderId="2" fillId="0" fontId="1" numFmtId="167" xfId="0" applyAlignment="1" applyBorder="1" applyFont="1" applyNumberFormat="1">
      <alignment horizontal="center"/>
    </xf>
    <xf borderId="6" fillId="3" fontId="1" numFmtId="4" xfId="0" applyBorder="1" applyFont="1" applyNumberFormat="1"/>
    <xf borderId="6" fillId="3" fontId="1" numFmtId="167" xfId="0" applyAlignment="1" applyBorder="1" applyFont="1" applyNumberFormat="1">
      <alignment/>
    </xf>
    <xf borderId="12" fillId="0" fontId="1" numFmtId="4" xfId="0" applyBorder="1" applyFont="1" applyNumberFormat="1"/>
    <xf borderId="6" fillId="3" fontId="1" numFmtId="167" xfId="0" applyBorder="1" applyFont="1" applyNumberFormat="1"/>
    <xf borderId="3" fillId="3" fontId="1" numFmtId="0" xfId="0" applyAlignment="1" applyBorder="1" applyFont="1">
      <alignment/>
    </xf>
    <xf borderId="6" fillId="3" fontId="1" numFmtId="2" xfId="0" applyAlignment="1" applyBorder="1" applyFont="1" applyNumberFormat="1">
      <alignment/>
    </xf>
    <xf borderId="3" fillId="3" fontId="1" numFmtId="0" xfId="0" applyBorder="1" applyFont="1"/>
    <xf borderId="6" fillId="3" fontId="1" numFmtId="2" xfId="0" applyBorder="1" applyFont="1" applyNumberFormat="1"/>
    <xf borderId="19" fillId="2" fontId="7" numFmtId="0" xfId="0" applyAlignment="1" applyBorder="1" applyFont="1">
      <alignment horizontal="center" vertical="center"/>
    </xf>
    <xf borderId="20" fillId="0" fontId="4" numFmtId="0" xfId="0" applyBorder="1" applyFont="1"/>
    <xf borderId="21" fillId="0" fontId="4" numFmtId="0" xfId="0" applyBorder="1" applyFont="1"/>
    <xf borderId="31" fillId="0" fontId="9" numFmtId="167" xfId="0" applyAlignment="1" applyBorder="1" applyFont="1" applyNumberFormat="1">
      <alignment horizontal="center" vertical="center"/>
    </xf>
    <xf borderId="32" fillId="0" fontId="4" numFmtId="0" xfId="0" applyBorder="1" applyFont="1"/>
    <xf borderId="0" fillId="0" fontId="9" numFmtId="0" xfId="0" applyAlignment="1" applyFont="1">
      <alignment horizontal="center" vertical="center"/>
    </xf>
    <xf borderId="0" fillId="0" fontId="9" numFmtId="4" xfId="0" applyAlignment="1" applyFont="1" applyNumberFormat="1">
      <alignment horizontal="right" vertical="center"/>
    </xf>
    <xf borderId="33" fillId="2" fontId="7" numFmtId="0" xfId="0" applyAlignment="1" applyBorder="1" applyFont="1">
      <alignment horizontal="center" vertical="center"/>
    </xf>
    <xf borderId="34" fillId="0" fontId="4" numFmtId="0" xfId="0" applyBorder="1" applyFont="1"/>
    <xf borderId="35" fillId="0" fontId="4" numFmtId="0" xfId="0" applyBorder="1" applyFont="1"/>
    <xf borderId="36" fillId="0" fontId="9" numFmtId="10" xfId="0" applyAlignment="1" applyBorder="1" applyFont="1" applyNumberFormat="1">
      <alignment horizontal="center" vertical="center"/>
    </xf>
    <xf borderId="37" fillId="0" fontId="9" numFmtId="167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2.14"/>
    <col customWidth="1" min="4" max="4" width="15.71"/>
    <col customWidth="1" min="5" max="5" width="17.71"/>
    <col customWidth="1" min="6" max="6" width="17.0"/>
    <col customWidth="1" min="7" max="7" width="14.29"/>
    <col customWidth="1" min="8" max="8" width="18.29"/>
    <col customWidth="1" min="9" max="9" width="13.71"/>
    <col customWidth="1" min="10" max="10" width="10.57"/>
    <col customWidth="1" min="11" max="11" width="7.29"/>
    <col customWidth="1" min="12" max="26" width="12.29"/>
  </cols>
  <sheetData>
    <row r="1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13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ht="15.0" customHeight="1">
      <c r="A3" s="3" t="s">
        <v>0</v>
      </c>
      <c r="B3" s="4" t="s">
        <v>1</v>
      </c>
      <c r="C3" s="5"/>
      <c r="D3" s="5"/>
      <c r="E3" s="5"/>
      <c r="F3" s="5"/>
      <c r="G3" s="5"/>
      <c r="H3" s="5"/>
      <c r="I3" s="5"/>
      <c r="J3" s="5"/>
      <c r="K3" s="6"/>
    </row>
    <row r="4" ht="12.75" customHeight="1">
      <c r="A4" s="7" t="s">
        <v>2</v>
      </c>
      <c r="B4" s="8" t="s">
        <v>3</v>
      </c>
      <c r="C4" s="5"/>
      <c r="D4" s="5"/>
      <c r="E4" s="5"/>
      <c r="F4" s="5"/>
      <c r="G4" s="5"/>
      <c r="H4" s="5"/>
      <c r="I4" s="5"/>
      <c r="J4" s="5"/>
      <c r="K4" s="6"/>
    </row>
    <row r="5" ht="12.75" customHeight="1">
      <c r="A5" s="7" t="s">
        <v>4</v>
      </c>
      <c r="B5" s="9" t="s">
        <v>5</v>
      </c>
      <c r="C5" s="10"/>
      <c r="D5" s="11" t="s">
        <v>6</v>
      </c>
      <c r="E5" s="12">
        <v>4.0</v>
      </c>
      <c r="F5" s="13" t="s">
        <v>7</v>
      </c>
      <c r="G5" s="12" t="s">
        <v>8</v>
      </c>
      <c r="H5" s="13" t="s">
        <v>9</v>
      </c>
      <c r="I5" s="14" t="s">
        <v>10</v>
      </c>
      <c r="J5" s="5"/>
      <c r="K5" s="6"/>
    </row>
    <row r="6" ht="12.75" customHeight="1">
      <c r="A6" s="15" t="s">
        <v>11</v>
      </c>
      <c r="B6" s="16" t="s">
        <v>12</v>
      </c>
      <c r="C6" s="17">
        <v>1.0</v>
      </c>
      <c r="D6" s="18" t="s">
        <v>13</v>
      </c>
      <c r="E6" s="19"/>
      <c r="F6" s="18" t="s">
        <v>14</v>
      </c>
      <c r="G6" s="20"/>
      <c r="H6" s="18" t="s">
        <v>15</v>
      </c>
      <c r="I6" s="21"/>
      <c r="J6" s="18" t="s">
        <v>16</v>
      </c>
      <c r="K6" s="22">
        <v>0.21</v>
      </c>
    </row>
    <row r="7" ht="13.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ht="13.5" customHeight="1">
      <c r="A8" s="23" t="s">
        <v>17</v>
      </c>
      <c r="B8" s="24"/>
      <c r="C8" s="24"/>
      <c r="D8" s="24"/>
      <c r="E8" s="24"/>
      <c r="F8" s="24"/>
      <c r="G8" s="24"/>
      <c r="H8" s="24"/>
      <c r="I8" s="25"/>
      <c r="J8" s="2"/>
      <c r="K8" s="2"/>
    </row>
    <row r="9" ht="12.75" customHeight="1">
      <c r="A9" s="26"/>
      <c r="B9" s="27"/>
      <c r="C9" s="27"/>
      <c r="D9" s="27"/>
      <c r="E9" s="27"/>
      <c r="F9" s="28" t="s">
        <v>18</v>
      </c>
      <c r="G9" s="29">
        <v>0.3</v>
      </c>
      <c r="H9" s="27"/>
      <c r="I9" s="27"/>
      <c r="J9" s="27"/>
      <c r="K9" s="2"/>
    </row>
    <row r="10" ht="12.75" customHeight="1">
      <c r="A10" s="30" t="s">
        <v>19</v>
      </c>
      <c r="B10" s="31"/>
      <c r="C10" s="31"/>
      <c r="D10" s="31"/>
      <c r="E10" s="31"/>
      <c r="F10" s="31"/>
      <c r="G10" s="31"/>
      <c r="H10" s="32"/>
      <c r="I10" s="33" t="s">
        <v>20</v>
      </c>
      <c r="J10" s="2"/>
      <c r="K10" s="2"/>
    </row>
    <row r="11" ht="12.75" customHeight="1">
      <c r="A11" s="34" t="s">
        <v>21</v>
      </c>
      <c r="B11" s="5"/>
      <c r="C11" s="35"/>
      <c r="D11" s="36" t="s">
        <v>22</v>
      </c>
      <c r="E11" s="35"/>
      <c r="F11" s="37" t="s">
        <v>23</v>
      </c>
      <c r="G11" s="37" t="s">
        <v>24</v>
      </c>
      <c r="H11" s="38" t="s">
        <v>25</v>
      </c>
      <c r="I11" s="39" t="s">
        <v>26</v>
      </c>
      <c r="J11" s="2"/>
      <c r="K11" s="2"/>
    </row>
    <row r="12" ht="12.75" customHeight="1">
      <c r="A12" s="40" t="str">
        <f t="shared" ref="A12:A51" si="1">A106</f>
        <v>Jefe Proyecto</v>
      </c>
      <c r="B12" s="5"/>
      <c r="C12" s="35"/>
      <c r="D12" s="41"/>
      <c r="E12" s="35"/>
      <c r="F12" s="42" t="str">
        <f t="shared" ref="F12:F51" si="2">F106/(1-$G$9)</f>
        <v>27.70</v>
      </c>
      <c r="G12" s="43" t="str">
        <f t="shared" ref="G12:G51" si="3">G106</f>
        <v>229</v>
      </c>
      <c r="H12" s="44" t="str">
        <f t="shared" ref="H12:H51" si="4">+G12*F12</f>
        <v>6,343.30 </v>
      </c>
      <c r="I12" s="45" t="str">
        <f t="shared" ref="I12:I51" si="5">F12*(1+$K$6)</f>
        <v>33.52</v>
      </c>
      <c r="J12" s="2"/>
      <c r="K12" s="2"/>
    </row>
    <row r="13" ht="12.75" customHeight="1">
      <c r="A13" s="40" t="str">
        <f t="shared" si="1"/>
        <v>Cliente</v>
      </c>
      <c r="B13" s="5"/>
      <c r="C13" s="35"/>
      <c r="D13" s="41"/>
      <c r="E13" s="35"/>
      <c r="F13" s="42" t="str">
        <f t="shared" si="2"/>
        <v>0.00</v>
      </c>
      <c r="G13" s="43" t="str">
        <f t="shared" si="3"/>
        <v>20</v>
      </c>
      <c r="H13" s="44" t="str">
        <f t="shared" si="4"/>
        <v>0.00 </v>
      </c>
      <c r="I13" s="45" t="str">
        <f t="shared" si="5"/>
        <v>0.00</v>
      </c>
      <c r="J13" s="2"/>
      <c r="K13" s="2"/>
    </row>
    <row r="14" ht="12.75" customHeight="1">
      <c r="A14" s="40" t="str">
        <f t="shared" si="1"/>
        <v>Analista Diseñador</v>
      </c>
      <c r="B14" s="5"/>
      <c r="C14" s="35"/>
      <c r="D14" s="41"/>
      <c r="E14" s="35"/>
      <c r="F14" s="42" t="str">
        <f t="shared" si="2"/>
        <v>21.64</v>
      </c>
      <c r="G14" s="43" t="str">
        <f t="shared" si="3"/>
        <v>260</v>
      </c>
      <c r="H14" s="44" t="str">
        <f t="shared" si="4"/>
        <v>5,637.32 </v>
      </c>
      <c r="I14" s="45" t="str">
        <f t="shared" si="5"/>
        <v>26.19</v>
      </c>
      <c r="J14" s="2"/>
      <c r="K14" s="2"/>
    </row>
    <row r="15" ht="12.75" customHeight="1">
      <c r="A15" s="40" t="str">
        <f t="shared" si="1"/>
        <v>Analista Programador</v>
      </c>
      <c r="B15" s="5"/>
      <c r="C15" s="35"/>
      <c r="D15" s="41"/>
      <c r="E15" s="35"/>
      <c r="F15" s="42" t="str">
        <f t="shared" si="2"/>
        <v>18.17</v>
      </c>
      <c r="G15" s="43" t="str">
        <f t="shared" si="3"/>
        <v>380</v>
      </c>
      <c r="H15" s="44" t="str">
        <f t="shared" si="4"/>
        <v>6,907.87 </v>
      </c>
      <c r="I15" s="45" t="str">
        <f t="shared" si="5"/>
        <v>21.99</v>
      </c>
      <c r="J15" s="2"/>
      <c r="K15" s="2"/>
    </row>
    <row r="16" ht="12.75" customHeight="1">
      <c r="A16" s="40" t="str">
        <f t="shared" si="1"/>
        <v>Programador Junior</v>
      </c>
      <c r="B16" s="5"/>
      <c r="C16" s="35"/>
      <c r="D16" s="41"/>
      <c r="E16" s="35"/>
      <c r="F16" s="42" t="str">
        <f t="shared" si="2"/>
        <v>12.11</v>
      </c>
      <c r="G16" s="43" t="str">
        <f t="shared" si="3"/>
        <v>455</v>
      </c>
      <c r="H16" s="44" t="str">
        <f t="shared" si="4"/>
        <v>5,513.82 </v>
      </c>
      <c r="I16" s="45" t="str">
        <f t="shared" si="5"/>
        <v>14.66</v>
      </c>
      <c r="J16" s="2"/>
      <c r="K16" s="2"/>
    </row>
    <row r="17" ht="12.75" customHeight="1">
      <c r="A17" s="40" t="str">
        <f t="shared" si="1"/>
        <v>Programador Medio</v>
      </c>
      <c r="B17" s="5"/>
      <c r="C17" s="35"/>
      <c r="D17" s="41"/>
      <c r="E17" s="35"/>
      <c r="F17" s="42" t="str">
        <f t="shared" si="2"/>
        <v>13.86</v>
      </c>
      <c r="G17" s="43" t="str">
        <f t="shared" si="3"/>
        <v>452</v>
      </c>
      <c r="H17" s="46" t="str">
        <f t="shared" si="4"/>
        <v>6,262.04 </v>
      </c>
      <c r="I17" s="45" t="str">
        <f t="shared" si="5"/>
        <v>16.77</v>
      </c>
      <c r="J17" s="2"/>
      <c r="K17" s="2"/>
    </row>
    <row r="18" ht="12.75" customHeight="1">
      <c r="A18" s="40" t="str">
        <f t="shared" si="1"/>
        <v>Programador Senior</v>
      </c>
      <c r="B18" s="5"/>
      <c r="C18" s="35"/>
      <c r="D18" s="41"/>
      <c r="E18" s="35"/>
      <c r="F18" s="42" t="str">
        <f t="shared" si="2"/>
        <v>15.57</v>
      </c>
      <c r="G18" s="43" t="str">
        <f t="shared" si="3"/>
        <v>378</v>
      </c>
      <c r="H18" s="44" t="str">
        <f t="shared" si="4"/>
        <v>5,879.77 </v>
      </c>
      <c r="I18" s="45" t="str">
        <f t="shared" si="5"/>
        <v>18.84</v>
      </c>
      <c r="J18" s="2"/>
      <c r="K18" s="2"/>
    </row>
    <row r="19" ht="12.75" customHeight="1">
      <c r="A19" s="40" t="str">
        <f t="shared" si="1"/>
        <v/>
      </c>
      <c r="B19" s="5"/>
      <c r="C19" s="35"/>
      <c r="D19" s="41" t="str">
        <f t="shared" ref="D19:D51" si="6">D113</f>
        <v/>
      </c>
      <c r="E19" s="35"/>
      <c r="F19" s="42" t="str">
        <f t="shared" si="2"/>
        <v>0.00</v>
      </c>
      <c r="G19" s="47" t="str">
        <f t="shared" si="3"/>
        <v/>
      </c>
      <c r="H19" s="44" t="str">
        <f t="shared" si="4"/>
        <v>0.00 </v>
      </c>
      <c r="I19" s="45" t="str">
        <f t="shared" si="5"/>
        <v>0.00</v>
      </c>
      <c r="J19" s="2"/>
      <c r="K19" s="2"/>
    </row>
    <row r="20" ht="12.75" customHeight="1">
      <c r="A20" s="40" t="str">
        <f t="shared" si="1"/>
        <v/>
      </c>
      <c r="B20" s="5"/>
      <c r="C20" s="35"/>
      <c r="D20" s="41" t="str">
        <f t="shared" si="6"/>
        <v/>
      </c>
      <c r="E20" s="35"/>
      <c r="F20" s="42" t="str">
        <f t="shared" si="2"/>
        <v>0.00</v>
      </c>
      <c r="G20" s="47" t="str">
        <f t="shared" si="3"/>
        <v/>
      </c>
      <c r="H20" s="44" t="str">
        <f t="shared" si="4"/>
        <v>0.00 </v>
      </c>
      <c r="I20" s="45" t="str">
        <f t="shared" si="5"/>
        <v>0.00</v>
      </c>
      <c r="J20" s="2"/>
      <c r="K20" s="2"/>
    </row>
    <row r="21" ht="12.75" customHeight="1">
      <c r="A21" s="40" t="str">
        <f t="shared" si="1"/>
        <v/>
      </c>
      <c r="B21" s="5"/>
      <c r="C21" s="35"/>
      <c r="D21" s="41" t="str">
        <f t="shared" si="6"/>
        <v/>
      </c>
      <c r="E21" s="35"/>
      <c r="F21" s="42" t="str">
        <f t="shared" si="2"/>
        <v>0.00</v>
      </c>
      <c r="G21" s="47" t="str">
        <f t="shared" si="3"/>
        <v/>
      </c>
      <c r="H21" s="44" t="str">
        <f t="shared" si="4"/>
        <v>0.00 </v>
      </c>
      <c r="I21" s="45" t="str">
        <f t="shared" si="5"/>
        <v>0.00</v>
      </c>
      <c r="J21" s="2"/>
      <c r="K21" s="2"/>
    </row>
    <row r="22" ht="12.75" customHeight="1">
      <c r="A22" s="40" t="str">
        <f t="shared" si="1"/>
        <v/>
      </c>
      <c r="B22" s="5"/>
      <c r="C22" s="35"/>
      <c r="D22" s="41" t="str">
        <f t="shared" si="6"/>
        <v/>
      </c>
      <c r="E22" s="35"/>
      <c r="F22" s="42" t="str">
        <f t="shared" si="2"/>
        <v>0.00</v>
      </c>
      <c r="G22" s="47" t="str">
        <f t="shared" si="3"/>
        <v/>
      </c>
      <c r="H22" s="44" t="str">
        <f t="shared" si="4"/>
        <v>0.00 </v>
      </c>
      <c r="I22" s="45" t="str">
        <f t="shared" si="5"/>
        <v>0.00</v>
      </c>
      <c r="J22" s="2"/>
      <c r="K22" s="2"/>
    </row>
    <row r="23" ht="12.75" customHeight="1">
      <c r="A23" s="40" t="str">
        <f t="shared" si="1"/>
        <v/>
      </c>
      <c r="B23" s="5"/>
      <c r="C23" s="35"/>
      <c r="D23" s="41" t="str">
        <f t="shared" si="6"/>
        <v/>
      </c>
      <c r="E23" s="35"/>
      <c r="F23" s="42" t="str">
        <f t="shared" si="2"/>
        <v>0.00</v>
      </c>
      <c r="G23" s="47" t="str">
        <f t="shared" si="3"/>
        <v/>
      </c>
      <c r="H23" s="44" t="str">
        <f t="shared" si="4"/>
        <v>0.00 </v>
      </c>
      <c r="I23" s="45" t="str">
        <f t="shared" si="5"/>
        <v>0.00</v>
      </c>
      <c r="J23" s="2"/>
      <c r="K23" s="2"/>
    </row>
    <row r="24" ht="12.75" customHeight="1">
      <c r="A24" s="40" t="str">
        <f t="shared" si="1"/>
        <v/>
      </c>
      <c r="B24" s="5"/>
      <c r="C24" s="35"/>
      <c r="D24" s="41" t="str">
        <f t="shared" si="6"/>
        <v/>
      </c>
      <c r="E24" s="35"/>
      <c r="F24" s="42" t="str">
        <f t="shared" si="2"/>
        <v>0.00</v>
      </c>
      <c r="G24" s="47" t="str">
        <f t="shared" si="3"/>
        <v/>
      </c>
      <c r="H24" s="44" t="str">
        <f t="shared" si="4"/>
        <v>0.00 </v>
      </c>
      <c r="I24" s="45" t="str">
        <f t="shared" si="5"/>
        <v>0.00</v>
      </c>
      <c r="J24" s="2"/>
      <c r="K24" s="2"/>
    </row>
    <row r="25" ht="12.75" customHeight="1">
      <c r="A25" s="40" t="str">
        <f t="shared" si="1"/>
        <v/>
      </c>
      <c r="B25" s="5"/>
      <c r="C25" s="35"/>
      <c r="D25" s="41" t="str">
        <f t="shared" si="6"/>
        <v/>
      </c>
      <c r="E25" s="35"/>
      <c r="F25" s="42" t="str">
        <f t="shared" si="2"/>
        <v>0.00</v>
      </c>
      <c r="G25" s="47" t="str">
        <f t="shared" si="3"/>
        <v/>
      </c>
      <c r="H25" s="44" t="str">
        <f t="shared" si="4"/>
        <v>0.00 </v>
      </c>
      <c r="I25" s="45" t="str">
        <f t="shared" si="5"/>
        <v>0.00</v>
      </c>
      <c r="J25" s="2"/>
      <c r="K25" s="2"/>
    </row>
    <row r="26" ht="12.75" customHeight="1">
      <c r="A26" s="40" t="str">
        <f t="shared" si="1"/>
        <v/>
      </c>
      <c r="B26" s="5"/>
      <c r="C26" s="35"/>
      <c r="D26" s="41" t="str">
        <f t="shared" si="6"/>
        <v/>
      </c>
      <c r="E26" s="35"/>
      <c r="F26" s="42" t="str">
        <f t="shared" si="2"/>
        <v>0.00</v>
      </c>
      <c r="G26" s="47" t="str">
        <f t="shared" si="3"/>
        <v/>
      </c>
      <c r="H26" s="44" t="str">
        <f t="shared" si="4"/>
        <v>0.00 </v>
      </c>
      <c r="I26" s="45" t="str">
        <f t="shared" si="5"/>
        <v>0.00</v>
      </c>
      <c r="J26" s="2"/>
      <c r="K26" s="2"/>
    </row>
    <row r="27" ht="12.75" customHeight="1">
      <c r="A27" s="40" t="str">
        <f t="shared" si="1"/>
        <v/>
      </c>
      <c r="B27" s="5"/>
      <c r="C27" s="35"/>
      <c r="D27" s="41" t="str">
        <f t="shared" si="6"/>
        <v/>
      </c>
      <c r="E27" s="35"/>
      <c r="F27" s="42" t="str">
        <f t="shared" si="2"/>
        <v>0.00</v>
      </c>
      <c r="G27" s="47" t="str">
        <f t="shared" si="3"/>
        <v/>
      </c>
      <c r="H27" s="44" t="str">
        <f t="shared" si="4"/>
        <v>0.00 </v>
      </c>
      <c r="I27" s="45" t="str">
        <f t="shared" si="5"/>
        <v>0.00</v>
      </c>
      <c r="J27" s="2"/>
      <c r="K27" s="2"/>
    </row>
    <row r="28" ht="12.75" customHeight="1">
      <c r="A28" s="40" t="str">
        <f t="shared" si="1"/>
        <v/>
      </c>
      <c r="B28" s="5"/>
      <c r="C28" s="35"/>
      <c r="D28" s="41" t="str">
        <f t="shared" si="6"/>
        <v/>
      </c>
      <c r="E28" s="35"/>
      <c r="F28" s="42" t="str">
        <f t="shared" si="2"/>
        <v>0.00</v>
      </c>
      <c r="G28" s="47" t="str">
        <f t="shared" si="3"/>
        <v/>
      </c>
      <c r="H28" s="44" t="str">
        <f t="shared" si="4"/>
        <v>0.00 </v>
      </c>
      <c r="I28" s="45" t="str">
        <f t="shared" si="5"/>
        <v>0.00</v>
      </c>
      <c r="J28" s="2"/>
      <c r="K28" s="2"/>
    </row>
    <row r="29" ht="12.75" customHeight="1">
      <c r="A29" s="40" t="str">
        <f t="shared" si="1"/>
        <v/>
      </c>
      <c r="B29" s="5"/>
      <c r="C29" s="35"/>
      <c r="D29" s="41" t="str">
        <f t="shared" si="6"/>
        <v/>
      </c>
      <c r="E29" s="35"/>
      <c r="F29" s="42" t="str">
        <f t="shared" si="2"/>
        <v>0.00</v>
      </c>
      <c r="G29" s="47" t="str">
        <f t="shared" si="3"/>
        <v/>
      </c>
      <c r="H29" s="44" t="str">
        <f t="shared" si="4"/>
        <v>0.00 </v>
      </c>
      <c r="I29" s="45" t="str">
        <f t="shared" si="5"/>
        <v>0.00</v>
      </c>
      <c r="J29" s="2"/>
      <c r="K29" s="2"/>
    </row>
    <row r="30" ht="12.75" customHeight="1">
      <c r="A30" s="40" t="str">
        <f t="shared" si="1"/>
        <v/>
      </c>
      <c r="B30" s="5"/>
      <c r="C30" s="35"/>
      <c r="D30" s="41" t="str">
        <f t="shared" si="6"/>
        <v/>
      </c>
      <c r="E30" s="35"/>
      <c r="F30" s="42" t="str">
        <f t="shared" si="2"/>
        <v>0.00</v>
      </c>
      <c r="G30" s="47" t="str">
        <f t="shared" si="3"/>
        <v/>
      </c>
      <c r="H30" s="44" t="str">
        <f t="shared" si="4"/>
        <v>0.00 </v>
      </c>
      <c r="I30" s="45" t="str">
        <f t="shared" si="5"/>
        <v>0.00</v>
      </c>
      <c r="J30" s="2"/>
      <c r="K30" s="2"/>
    </row>
    <row r="31" ht="12.75" customHeight="1">
      <c r="A31" s="40" t="str">
        <f t="shared" si="1"/>
        <v/>
      </c>
      <c r="B31" s="5"/>
      <c r="C31" s="35"/>
      <c r="D31" s="41" t="str">
        <f t="shared" si="6"/>
        <v/>
      </c>
      <c r="E31" s="35"/>
      <c r="F31" s="42" t="str">
        <f t="shared" si="2"/>
        <v>0.00</v>
      </c>
      <c r="G31" s="47" t="str">
        <f t="shared" si="3"/>
        <v/>
      </c>
      <c r="H31" s="44" t="str">
        <f t="shared" si="4"/>
        <v>0.00 </v>
      </c>
      <c r="I31" s="45" t="str">
        <f t="shared" si="5"/>
        <v>0.00</v>
      </c>
      <c r="J31" s="2"/>
      <c r="K31" s="2"/>
    </row>
    <row r="32" ht="12.75" customHeight="1">
      <c r="A32" s="40" t="str">
        <f t="shared" si="1"/>
        <v/>
      </c>
      <c r="B32" s="5"/>
      <c r="C32" s="35"/>
      <c r="D32" s="41" t="str">
        <f t="shared" si="6"/>
        <v/>
      </c>
      <c r="E32" s="35"/>
      <c r="F32" s="42" t="str">
        <f t="shared" si="2"/>
        <v>0.00</v>
      </c>
      <c r="G32" s="47" t="str">
        <f t="shared" si="3"/>
        <v/>
      </c>
      <c r="H32" s="44" t="str">
        <f t="shared" si="4"/>
        <v>0.00 </v>
      </c>
      <c r="I32" s="45" t="str">
        <f t="shared" si="5"/>
        <v>0.00</v>
      </c>
      <c r="J32" s="2"/>
      <c r="K32" s="2"/>
    </row>
    <row r="33" ht="12.75" customHeight="1">
      <c r="A33" s="40" t="str">
        <f t="shared" si="1"/>
        <v/>
      </c>
      <c r="B33" s="5"/>
      <c r="C33" s="35"/>
      <c r="D33" s="41" t="str">
        <f t="shared" si="6"/>
        <v/>
      </c>
      <c r="E33" s="35"/>
      <c r="F33" s="42" t="str">
        <f t="shared" si="2"/>
        <v>0.00</v>
      </c>
      <c r="G33" s="47" t="str">
        <f t="shared" si="3"/>
        <v/>
      </c>
      <c r="H33" s="44" t="str">
        <f t="shared" si="4"/>
        <v>0.00 </v>
      </c>
      <c r="I33" s="45" t="str">
        <f t="shared" si="5"/>
        <v>0.00</v>
      </c>
      <c r="J33" s="2"/>
      <c r="K33" s="2"/>
    </row>
    <row r="34" ht="12.75" customHeight="1">
      <c r="A34" s="40" t="str">
        <f t="shared" si="1"/>
        <v/>
      </c>
      <c r="B34" s="5"/>
      <c r="C34" s="35"/>
      <c r="D34" s="41" t="str">
        <f t="shared" si="6"/>
        <v/>
      </c>
      <c r="E34" s="35"/>
      <c r="F34" s="42" t="str">
        <f t="shared" si="2"/>
        <v>0.00</v>
      </c>
      <c r="G34" s="47" t="str">
        <f t="shared" si="3"/>
        <v/>
      </c>
      <c r="H34" s="44" t="str">
        <f t="shared" si="4"/>
        <v>0.00 </v>
      </c>
      <c r="I34" s="45" t="str">
        <f t="shared" si="5"/>
        <v>0.00</v>
      </c>
      <c r="J34" s="2"/>
      <c r="K34" s="2"/>
    </row>
    <row r="35" ht="12.75" customHeight="1">
      <c r="A35" s="40" t="str">
        <f t="shared" si="1"/>
        <v/>
      </c>
      <c r="B35" s="5"/>
      <c r="C35" s="35"/>
      <c r="D35" s="41" t="str">
        <f t="shared" si="6"/>
        <v/>
      </c>
      <c r="E35" s="35"/>
      <c r="F35" s="42" t="str">
        <f t="shared" si="2"/>
        <v>0.00</v>
      </c>
      <c r="G35" s="47" t="str">
        <f t="shared" si="3"/>
        <v/>
      </c>
      <c r="H35" s="44" t="str">
        <f t="shared" si="4"/>
        <v>0.00 </v>
      </c>
      <c r="I35" s="45" t="str">
        <f t="shared" si="5"/>
        <v>0.00</v>
      </c>
      <c r="J35" s="2"/>
      <c r="K35" s="2"/>
    </row>
    <row r="36" ht="12.75" customHeight="1">
      <c r="A36" s="40" t="str">
        <f t="shared" si="1"/>
        <v/>
      </c>
      <c r="B36" s="5"/>
      <c r="C36" s="35"/>
      <c r="D36" s="41" t="str">
        <f t="shared" si="6"/>
        <v/>
      </c>
      <c r="E36" s="35"/>
      <c r="F36" s="42" t="str">
        <f t="shared" si="2"/>
        <v>0.00</v>
      </c>
      <c r="G36" s="47" t="str">
        <f t="shared" si="3"/>
        <v/>
      </c>
      <c r="H36" s="44" t="str">
        <f t="shared" si="4"/>
        <v>0.00 </v>
      </c>
      <c r="I36" s="45" t="str">
        <f t="shared" si="5"/>
        <v>0.00</v>
      </c>
      <c r="J36" s="2"/>
      <c r="K36" s="2"/>
    </row>
    <row r="37" ht="12.75" customHeight="1">
      <c r="A37" s="40" t="str">
        <f t="shared" si="1"/>
        <v/>
      </c>
      <c r="B37" s="5"/>
      <c r="C37" s="35"/>
      <c r="D37" s="41" t="str">
        <f t="shared" si="6"/>
        <v/>
      </c>
      <c r="E37" s="35"/>
      <c r="F37" s="42" t="str">
        <f t="shared" si="2"/>
        <v>0.00</v>
      </c>
      <c r="G37" s="47" t="str">
        <f t="shared" si="3"/>
        <v/>
      </c>
      <c r="H37" s="44" t="str">
        <f t="shared" si="4"/>
        <v>0.00 </v>
      </c>
      <c r="I37" s="45" t="str">
        <f t="shared" si="5"/>
        <v>0.00</v>
      </c>
      <c r="J37" s="2"/>
      <c r="K37" s="2"/>
    </row>
    <row r="38" ht="12.75" customHeight="1">
      <c r="A38" s="40" t="str">
        <f t="shared" si="1"/>
        <v/>
      </c>
      <c r="B38" s="5"/>
      <c r="C38" s="35"/>
      <c r="D38" s="41" t="str">
        <f t="shared" si="6"/>
        <v/>
      </c>
      <c r="E38" s="35"/>
      <c r="F38" s="42" t="str">
        <f t="shared" si="2"/>
        <v>0.00</v>
      </c>
      <c r="G38" s="47" t="str">
        <f t="shared" si="3"/>
        <v/>
      </c>
      <c r="H38" s="44" t="str">
        <f t="shared" si="4"/>
        <v>0.00 </v>
      </c>
      <c r="I38" s="45" t="str">
        <f t="shared" si="5"/>
        <v>0.00</v>
      </c>
      <c r="J38" s="2"/>
      <c r="K38" s="2"/>
    </row>
    <row r="39" ht="12.75" customHeight="1">
      <c r="A39" s="40" t="str">
        <f t="shared" si="1"/>
        <v/>
      </c>
      <c r="B39" s="5"/>
      <c r="C39" s="35"/>
      <c r="D39" s="41" t="str">
        <f t="shared" si="6"/>
        <v/>
      </c>
      <c r="E39" s="35"/>
      <c r="F39" s="42" t="str">
        <f t="shared" si="2"/>
        <v>0.00</v>
      </c>
      <c r="G39" s="47" t="str">
        <f t="shared" si="3"/>
        <v/>
      </c>
      <c r="H39" s="44" t="str">
        <f t="shared" si="4"/>
        <v>0.00 </v>
      </c>
      <c r="I39" s="45" t="str">
        <f t="shared" si="5"/>
        <v>0.00</v>
      </c>
      <c r="J39" s="2"/>
      <c r="K39" s="2"/>
    </row>
    <row r="40" ht="12.75" customHeight="1">
      <c r="A40" s="40" t="str">
        <f t="shared" si="1"/>
        <v/>
      </c>
      <c r="B40" s="5"/>
      <c r="C40" s="35"/>
      <c r="D40" s="41" t="str">
        <f t="shared" si="6"/>
        <v/>
      </c>
      <c r="E40" s="35"/>
      <c r="F40" s="42" t="str">
        <f t="shared" si="2"/>
        <v>0.00</v>
      </c>
      <c r="G40" s="47" t="str">
        <f t="shared" si="3"/>
        <v/>
      </c>
      <c r="H40" s="44" t="str">
        <f t="shared" si="4"/>
        <v>0.00 </v>
      </c>
      <c r="I40" s="45" t="str">
        <f t="shared" si="5"/>
        <v>0.00</v>
      </c>
      <c r="J40" s="2"/>
      <c r="K40" s="2"/>
    </row>
    <row r="41" ht="12.75" customHeight="1">
      <c r="A41" s="40" t="str">
        <f t="shared" si="1"/>
        <v/>
      </c>
      <c r="B41" s="5"/>
      <c r="C41" s="35"/>
      <c r="D41" s="41" t="str">
        <f t="shared" si="6"/>
        <v/>
      </c>
      <c r="E41" s="35"/>
      <c r="F41" s="42" t="str">
        <f t="shared" si="2"/>
        <v>0.00</v>
      </c>
      <c r="G41" s="47" t="str">
        <f t="shared" si="3"/>
        <v/>
      </c>
      <c r="H41" s="44" t="str">
        <f t="shared" si="4"/>
        <v>0.00 </v>
      </c>
      <c r="I41" s="45" t="str">
        <f t="shared" si="5"/>
        <v>0.00</v>
      </c>
      <c r="J41" s="2"/>
      <c r="K41" s="2"/>
    </row>
    <row r="42" ht="12.75" customHeight="1">
      <c r="A42" s="40" t="str">
        <f t="shared" si="1"/>
        <v/>
      </c>
      <c r="B42" s="5"/>
      <c r="C42" s="35"/>
      <c r="D42" s="41" t="str">
        <f t="shared" si="6"/>
        <v/>
      </c>
      <c r="E42" s="35"/>
      <c r="F42" s="42" t="str">
        <f t="shared" si="2"/>
        <v>0.00</v>
      </c>
      <c r="G42" s="47" t="str">
        <f t="shared" si="3"/>
        <v/>
      </c>
      <c r="H42" s="44" t="str">
        <f t="shared" si="4"/>
        <v>0.00 </v>
      </c>
      <c r="I42" s="45" t="str">
        <f t="shared" si="5"/>
        <v>0.00</v>
      </c>
      <c r="J42" s="2"/>
      <c r="K42" s="2"/>
    </row>
    <row r="43" ht="12.75" customHeight="1">
      <c r="A43" s="40" t="str">
        <f t="shared" si="1"/>
        <v/>
      </c>
      <c r="B43" s="5"/>
      <c r="C43" s="35"/>
      <c r="D43" s="41" t="str">
        <f t="shared" si="6"/>
        <v/>
      </c>
      <c r="E43" s="35"/>
      <c r="F43" s="42" t="str">
        <f t="shared" si="2"/>
        <v>0.00</v>
      </c>
      <c r="G43" s="47" t="str">
        <f t="shared" si="3"/>
        <v/>
      </c>
      <c r="H43" s="44" t="str">
        <f t="shared" si="4"/>
        <v>0.00 </v>
      </c>
      <c r="I43" s="45" t="str">
        <f t="shared" si="5"/>
        <v>0.00</v>
      </c>
      <c r="J43" s="2"/>
      <c r="K43" s="2"/>
    </row>
    <row r="44" ht="12.75" customHeight="1">
      <c r="A44" s="40" t="str">
        <f t="shared" si="1"/>
        <v/>
      </c>
      <c r="B44" s="5"/>
      <c r="C44" s="35"/>
      <c r="D44" s="41" t="str">
        <f t="shared" si="6"/>
        <v/>
      </c>
      <c r="E44" s="35"/>
      <c r="F44" s="42" t="str">
        <f t="shared" si="2"/>
        <v>0.00</v>
      </c>
      <c r="G44" s="47" t="str">
        <f t="shared" si="3"/>
        <v/>
      </c>
      <c r="H44" s="44" t="str">
        <f t="shared" si="4"/>
        <v>0.00 </v>
      </c>
      <c r="I44" s="45" t="str">
        <f t="shared" si="5"/>
        <v>0.00</v>
      </c>
      <c r="J44" s="2"/>
      <c r="K44" s="2"/>
    </row>
    <row r="45" ht="12.75" customHeight="1">
      <c r="A45" s="40" t="str">
        <f t="shared" si="1"/>
        <v/>
      </c>
      <c r="B45" s="5"/>
      <c r="C45" s="35"/>
      <c r="D45" s="41" t="str">
        <f t="shared" si="6"/>
        <v/>
      </c>
      <c r="E45" s="35"/>
      <c r="F45" s="42" t="str">
        <f t="shared" si="2"/>
        <v>0.00</v>
      </c>
      <c r="G45" s="47" t="str">
        <f t="shared" si="3"/>
        <v/>
      </c>
      <c r="H45" s="44" t="str">
        <f t="shared" si="4"/>
        <v>0.00 </v>
      </c>
      <c r="I45" s="45" t="str">
        <f t="shared" si="5"/>
        <v>0.00</v>
      </c>
      <c r="J45" s="2"/>
      <c r="K45" s="2"/>
    </row>
    <row r="46" ht="12.75" customHeight="1">
      <c r="A46" s="40" t="str">
        <f t="shared" si="1"/>
        <v/>
      </c>
      <c r="B46" s="5"/>
      <c r="C46" s="35"/>
      <c r="D46" s="41" t="str">
        <f t="shared" si="6"/>
        <v/>
      </c>
      <c r="E46" s="35"/>
      <c r="F46" s="42" t="str">
        <f t="shared" si="2"/>
        <v>0.00</v>
      </c>
      <c r="G46" s="47" t="str">
        <f t="shared" si="3"/>
        <v/>
      </c>
      <c r="H46" s="44" t="str">
        <f t="shared" si="4"/>
        <v>0.00 </v>
      </c>
      <c r="I46" s="45" t="str">
        <f t="shared" si="5"/>
        <v>0.00</v>
      </c>
      <c r="J46" s="2"/>
      <c r="K46" s="2"/>
    </row>
    <row r="47" ht="12.75" customHeight="1">
      <c r="A47" s="40" t="str">
        <f t="shared" si="1"/>
        <v/>
      </c>
      <c r="B47" s="5"/>
      <c r="C47" s="35"/>
      <c r="D47" s="41" t="str">
        <f t="shared" si="6"/>
        <v/>
      </c>
      <c r="E47" s="35"/>
      <c r="F47" s="42" t="str">
        <f t="shared" si="2"/>
        <v>0.00</v>
      </c>
      <c r="G47" s="47" t="str">
        <f t="shared" si="3"/>
        <v/>
      </c>
      <c r="H47" s="44" t="str">
        <f t="shared" si="4"/>
        <v>0.00 </v>
      </c>
      <c r="I47" s="45" t="str">
        <f t="shared" si="5"/>
        <v>0.00</v>
      </c>
      <c r="J47" s="2"/>
      <c r="K47" s="2"/>
    </row>
    <row r="48" ht="12.75" customHeight="1">
      <c r="A48" s="40" t="str">
        <f t="shared" si="1"/>
        <v/>
      </c>
      <c r="B48" s="5"/>
      <c r="C48" s="35"/>
      <c r="D48" s="41" t="str">
        <f t="shared" si="6"/>
        <v/>
      </c>
      <c r="E48" s="35"/>
      <c r="F48" s="42" t="str">
        <f t="shared" si="2"/>
        <v>0.00</v>
      </c>
      <c r="G48" s="47" t="str">
        <f t="shared" si="3"/>
        <v/>
      </c>
      <c r="H48" s="44" t="str">
        <f t="shared" si="4"/>
        <v>0.00 </v>
      </c>
      <c r="I48" s="45" t="str">
        <f t="shared" si="5"/>
        <v>0.00</v>
      </c>
      <c r="J48" s="2"/>
      <c r="K48" s="2"/>
    </row>
    <row r="49" ht="12.75" customHeight="1">
      <c r="A49" s="40" t="str">
        <f t="shared" si="1"/>
        <v/>
      </c>
      <c r="B49" s="5"/>
      <c r="C49" s="35"/>
      <c r="D49" s="41" t="str">
        <f t="shared" si="6"/>
        <v/>
      </c>
      <c r="E49" s="35"/>
      <c r="F49" s="42" t="str">
        <f t="shared" si="2"/>
        <v>0.00</v>
      </c>
      <c r="G49" s="47" t="str">
        <f t="shared" si="3"/>
        <v/>
      </c>
      <c r="H49" s="44" t="str">
        <f t="shared" si="4"/>
        <v>0.00 </v>
      </c>
      <c r="I49" s="45" t="str">
        <f t="shared" si="5"/>
        <v>0.00</v>
      </c>
      <c r="J49" s="2"/>
      <c r="K49" s="2"/>
    </row>
    <row r="50" ht="12.75" customHeight="1">
      <c r="A50" s="40" t="str">
        <f t="shared" si="1"/>
        <v/>
      </c>
      <c r="B50" s="5"/>
      <c r="C50" s="35"/>
      <c r="D50" s="41" t="str">
        <f t="shared" si="6"/>
        <v/>
      </c>
      <c r="E50" s="35"/>
      <c r="F50" s="42" t="str">
        <f t="shared" si="2"/>
        <v>0.00</v>
      </c>
      <c r="G50" s="47" t="str">
        <f t="shared" si="3"/>
        <v/>
      </c>
      <c r="H50" s="44" t="str">
        <f t="shared" si="4"/>
        <v>0.00 </v>
      </c>
      <c r="I50" s="45" t="str">
        <f t="shared" si="5"/>
        <v>0.00</v>
      </c>
      <c r="J50" s="2"/>
      <c r="K50" s="2"/>
    </row>
    <row r="51" ht="12.75" customHeight="1">
      <c r="A51" s="40" t="str">
        <f t="shared" si="1"/>
        <v/>
      </c>
      <c r="B51" s="5"/>
      <c r="C51" s="35"/>
      <c r="D51" s="41" t="str">
        <f t="shared" si="6"/>
        <v/>
      </c>
      <c r="E51" s="35"/>
      <c r="F51" s="42" t="str">
        <f t="shared" si="2"/>
        <v>0.00</v>
      </c>
      <c r="G51" s="47" t="str">
        <f t="shared" si="3"/>
        <v/>
      </c>
      <c r="H51" s="44" t="str">
        <f t="shared" si="4"/>
        <v>0.00 </v>
      </c>
      <c r="I51" s="45" t="str">
        <f t="shared" si="5"/>
        <v>0.00</v>
      </c>
      <c r="J51" s="2"/>
      <c r="K51" s="2"/>
    </row>
    <row r="52" ht="12.75" customHeight="1">
      <c r="A52" s="48" t="s">
        <v>27</v>
      </c>
      <c r="B52" s="49"/>
      <c r="C52" s="49"/>
      <c r="D52" s="49"/>
      <c r="E52" s="49"/>
      <c r="F52" s="49"/>
      <c r="G52" s="50" t="str">
        <f t="shared" ref="G52:H52" si="7">SUM(G12:G51)</f>
        <v>2,174</v>
      </c>
      <c r="H52" s="51" t="str">
        <f t="shared" si="7"/>
        <v>36,544.12 </v>
      </c>
      <c r="I52" s="52"/>
      <c r="J52" s="27"/>
      <c r="K52" s="2"/>
    </row>
    <row r="53" ht="12.75" customHeight="1">
      <c r="A53" s="26"/>
      <c r="B53" s="27"/>
      <c r="C53" s="27"/>
      <c r="D53" s="27"/>
      <c r="E53" s="27"/>
      <c r="F53" s="27"/>
      <c r="G53" s="53" t="str">
        <f>G52/8</f>
        <v>272</v>
      </c>
      <c r="H53" s="27" t="s">
        <v>28</v>
      </c>
      <c r="I53" s="27"/>
      <c r="J53" s="27"/>
      <c r="K53" s="2"/>
    </row>
    <row r="54" ht="12.75" customHeight="1">
      <c r="A54" s="30" t="s">
        <v>29</v>
      </c>
      <c r="B54" s="31"/>
      <c r="C54" s="31"/>
      <c r="D54" s="31"/>
      <c r="E54" s="31"/>
      <c r="F54" s="31"/>
      <c r="G54" s="31"/>
      <c r="H54" s="32"/>
      <c r="I54" s="54" t="s">
        <v>30</v>
      </c>
      <c r="J54" s="2"/>
      <c r="K54" s="2"/>
    </row>
    <row r="55" ht="12.75" customHeight="1">
      <c r="A55" s="34" t="s">
        <v>31</v>
      </c>
      <c r="B55" s="5"/>
      <c r="C55" s="5"/>
      <c r="D55" s="5"/>
      <c r="E55" s="35"/>
      <c r="F55" s="37" t="s">
        <v>32</v>
      </c>
      <c r="G55" s="37" t="s">
        <v>33</v>
      </c>
      <c r="H55" s="55" t="s">
        <v>25</v>
      </c>
      <c r="I55" s="56"/>
      <c r="J55" s="2"/>
      <c r="K55" s="2"/>
    </row>
    <row r="56" ht="12.75" customHeight="1">
      <c r="A56" s="57" t="s">
        <v>34</v>
      </c>
      <c r="B56" s="5"/>
      <c r="C56" s="5"/>
      <c r="D56" s="5"/>
      <c r="E56" s="35"/>
      <c r="F56" s="42" t="str">
        <f>(H231*10%)*(1+G9)</f>
        <v>4,365.51</v>
      </c>
      <c r="G56" s="43">
        <v>1.0</v>
      </c>
      <c r="H56" s="44" t="str">
        <f t="shared" ref="H56:H95" si="8">+G56*F56</f>
        <v>4,365.51 </v>
      </c>
      <c r="I56" s="58"/>
      <c r="J56" s="2"/>
      <c r="K56" s="2"/>
    </row>
    <row r="57" ht="12.75" customHeight="1">
      <c r="A57" s="59" t="str">
        <f t="shared" ref="A57:A95" si="9">A164</f>
        <v/>
      </c>
      <c r="B57" s="5"/>
      <c r="C57" s="5"/>
      <c r="D57" s="5"/>
      <c r="E57" s="35"/>
      <c r="F57" s="42" t="str">
        <f t="shared" ref="F57:F95" si="10">F164/(1-I57)</f>
        <v>0.00</v>
      </c>
      <c r="G57" s="47" t="str">
        <f t="shared" ref="G57:G95" si="11">G164</f>
        <v/>
      </c>
      <c r="H57" s="44" t="str">
        <f t="shared" si="8"/>
        <v>0.00 </v>
      </c>
      <c r="I57" s="58"/>
      <c r="J57" s="2"/>
      <c r="K57" s="2"/>
    </row>
    <row r="58" ht="12.75" customHeight="1">
      <c r="A58" s="59" t="str">
        <f t="shared" si="9"/>
        <v/>
      </c>
      <c r="B58" s="5"/>
      <c r="C58" s="5"/>
      <c r="D58" s="5"/>
      <c r="E58" s="35"/>
      <c r="F58" s="42" t="str">
        <f t="shared" si="10"/>
        <v>0.00</v>
      </c>
      <c r="G58" s="47" t="str">
        <f t="shared" si="11"/>
        <v/>
      </c>
      <c r="H58" s="44" t="str">
        <f t="shared" si="8"/>
        <v>0.00 </v>
      </c>
      <c r="I58" s="58"/>
      <c r="J58" s="2"/>
      <c r="K58" s="2"/>
    </row>
    <row r="59" ht="12.75" customHeight="1">
      <c r="A59" s="59" t="str">
        <f t="shared" si="9"/>
        <v/>
      </c>
      <c r="B59" s="5"/>
      <c r="C59" s="5"/>
      <c r="D59" s="5"/>
      <c r="E59" s="35"/>
      <c r="F59" s="42" t="str">
        <f t="shared" si="10"/>
        <v>0.00</v>
      </c>
      <c r="G59" s="47" t="str">
        <f t="shared" si="11"/>
        <v/>
      </c>
      <c r="H59" s="44" t="str">
        <f t="shared" si="8"/>
        <v>0.00 </v>
      </c>
      <c r="I59" s="58"/>
      <c r="J59" s="2"/>
      <c r="K59" s="2"/>
    </row>
    <row r="60" ht="12.75" customHeight="1">
      <c r="A60" s="59" t="str">
        <f t="shared" si="9"/>
        <v/>
      </c>
      <c r="B60" s="5"/>
      <c r="C60" s="5"/>
      <c r="D60" s="5"/>
      <c r="E60" s="35"/>
      <c r="F60" s="42" t="str">
        <f t="shared" si="10"/>
        <v>0.00</v>
      </c>
      <c r="G60" s="47" t="str">
        <f t="shared" si="11"/>
        <v/>
      </c>
      <c r="H60" s="44" t="str">
        <f t="shared" si="8"/>
        <v>0.00 </v>
      </c>
      <c r="I60" s="58"/>
      <c r="J60" s="2"/>
      <c r="K60" s="2"/>
    </row>
    <row r="61" ht="12.75" customHeight="1">
      <c r="A61" s="59" t="str">
        <f t="shared" si="9"/>
        <v/>
      </c>
      <c r="B61" s="5"/>
      <c r="C61" s="5"/>
      <c r="D61" s="5"/>
      <c r="E61" s="35"/>
      <c r="F61" s="42" t="str">
        <f t="shared" si="10"/>
        <v>0.00</v>
      </c>
      <c r="G61" s="47" t="str">
        <f t="shared" si="11"/>
        <v/>
      </c>
      <c r="H61" s="44" t="str">
        <f t="shared" si="8"/>
        <v>0.00 </v>
      </c>
      <c r="I61" s="58"/>
      <c r="J61" s="2"/>
      <c r="K61" s="2"/>
    </row>
    <row r="62" ht="12.75" customHeight="1">
      <c r="A62" s="59" t="str">
        <f t="shared" si="9"/>
        <v/>
      </c>
      <c r="B62" s="5"/>
      <c r="C62" s="5"/>
      <c r="D62" s="5"/>
      <c r="E62" s="35"/>
      <c r="F62" s="42" t="str">
        <f t="shared" si="10"/>
        <v>0.00</v>
      </c>
      <c r="G62" s="47" t="str">
        <f t="shared" si="11"/>
        <v/>
      </c>
      <c r="H62" s="44" t="str">
        <f t="shared" si="8"/>
        <v>0.00 </v>
      </c>
      <c r="I62" s="58"/>
      <c r="J62" s="2"/>
      <c r="K62" s="2"/>
    </row>
    <row r="63" ht="12.75" customHeight="1">
      <c r="A63" s="59" t="str">
        <f t="shared" si="9"/>
        <v/>
      </c>
      <c r="B63" s="5"/>
      <c r="C63" s="5"/>
      <c r="D63" s="5"/>
      <c r="E63" s="35"/>
      <c r="F63" s="42" t="str">
        <f t="shared" si="10"/>
        <v>0.00</v>
      </c>
      <c r="G63" s="47" t="str">
        <f t="shared" si="11"/>
        <v/>
      </c>
      <c r="H63" s="44" t="str">
        <f t="shared" si="8"/>
        <v>0.00 </v>
      </c>
      <c r="I63" s="58"/>
      <c r="J63" s="2"/>
      <c r="K63" s="2"/>
    </row>
    <row r="64" ht="12.75" customHeight="1">
      <c r="A64" s="59" t="str">
        <f t="shared" si="9"/>
        <v/>
      </c>
      <c r="B64" s="5"/>
      <c r="C64" s="5"/>
      <c r="D64" s="5"/>
      <c r="E64" s="35"/>
      <c r="F64" s="42" t="str">
        <f t="shared" si="10"/>
        <v>0.00</v>
      </c>
      <c r="G64" s="47" t="str">
        <f t="shared" si="11"/>
        <v/>
      </c>
      <c r="H64" s="44" t="str">
        <f t="shared" si="8"/>
        <v>0.00 </v>
      </c>
      <c r="I64" s="58"/>
      <c r="J64" s="2"/>
      <c r="K64" s="2"/>
    </row>
    <row r="65" ht="12.75" customHeight="1">
      <c r="A65" s="59" t="str">
        <f t="shared" si="9"/>
        <v/>
      </c>
      <c r="B65" s="5"/>
      <c r="C65" s="5"/>
      <c r="D65" s="5"/>
      <c r="E65" s="35"/>
      <c r="F65" s="42" t="str">
        <f t="shared" si="10"/>
        <v>0.00</v>
      </c>
      <c r="G65" s="47" t="str">
        <f t="shared" si="11"/>
        <v/>
      </c>
      <c r="H65" s="44" t="str">
        <f t="shared" si="8"/>
        <v>0.00 </v>
      </c>
      <c r="I65" s="58"/>
      <c r="J65" s="2"/>
      <c r="K65" s="2"/>
    </row>
    <row r="66" ht="12.75" customHeight="1">
      <c r="A66" s="59" t="str">
        <f t="shared" si="9"/>
        <v/>
      </c>
      <c r="B66" s="5"/>
      <c r="C66" s="5"/>
      <c r="D66" s="5"/>
      <c r="E66" s="35"/>
      <c r="F66" s="42" t="str">
        <f t="shared" si="10"/>
        <v>0.00</v>
      </c>
      <c r="G66" s="47" t="str">
        <f t="shared" si="11"/>
        <v/>
      </c>
      <c r="H66" s="44" t="str">
        <f t="shared" si="8"/>
        <v>0.00 </v>
      </c>
      <c r="I66" s="58"/>
      <c r="J66" s="2"/>
      <c r="K66" s="2"/>
    </row>
    <row r="67" ht="12.75" customHeight="1">
      <c r="A67" s="59" t="str">
        <f t="shared" si="9"/>
        <v/>
      </c>
      <c r="B67" s="5"/>
      <c r="C67" s="5"/>
      <c r="D67" s="5"/>
      <c r="E67" s="35"/>
      <c r="F67" s="42" t="str">
        <f t="shared" si="10"/>
        <v>0.00</v>
      </c>
      <c r="G67" s="47" t="str">
        <f t="shared" si="11"/>
        <v/>
      </c>
      <c r="H67" s="44" t="str">
        <f t="shared" si="8"/>
        <v>0.00 </v>
      </c>
      <c r="I67" s="58"/>
      <c r="J67" s="2"/>
      <c r="K67" s="2"/>
    </row>
    <row r="68" ht="12.75" customHeight="1">
      <c r="A68" s="59" t="str">
        <f t="shared" si="9"/>
        <v/>
      </c>
      <c r="B68" s="5"/>
      <c r="C68" s="5"/>
      <c r="D68" s="5"/>
      <c r="E68" s="35"/>
      <c r="F68" s="42" t="str">
        <f t="shared" si="10"/>
        <v>0.00</v>
      </c>
      <c r="G68" s="47" t="str">
        <f t="shared" si="11"/>
        <v/>
      </c>
      <c r="H68" s="44" t="str">
        <f t="shared" si="8"/>
        <v>0.00 </v>
      </c>
      <c r="I68" s="58"/>
      <c r="J68" s="2"/>
      <c r="K68" s="2"/>
    </row>
    <row r="69" ht="12.75" customHeight="1">
      <c r="A69" s="59" t="str">
        <f t="shared" si="9"/>
        <v/>
      </c>
      <c r="B69" s="5"/>
      <c r="C69" s="5"/>
      <c r="D69" s="5"/>
      <c r="E69" s="35"/>
      <c r="F69" s="42" t="str">
        <f t="shared" si="10"/>
        <v>0.00</v>
      </c>
      <c r="G69" s="47" t="str">
        <f t="shared" si="11"/>
        <v/>
      </c>
      <c r="H69" s="44" t="str">
        <f t="shared" si="8"/>
        <v>0.00 </v>
      </c>
      <c r="I69" s="58"/>
      <c r="J69" s="2"/>
      <c r="K69" s="2"/>
    </row>
    <row r="70" ht="12.75" customHeight="1">
      <c r="A70" s="59" t="str">
        <f t="shared" si="9"/>
        <v/>
      </c>
      <c r="B70" s="5"/>
      <c r="C70" s="5"/>
      <c r="D70" s="5"/>
      <c r="E70" s="35"/>
      <c r="F70" s="42" t="str">
        <f t="shared" si="10"/>
        <v>0.00</v>
      </c>
      <c r="G70" s="47" t="str">
        <f t="shared" si="11"/>
        <v/>
      </c>
      <c r="H70" s="44" t="str">
        <f t="shared" si="8"/>
        <v>0.00 </v>
      </c>
      <c r="I70" s="58"/>
      <c r="J70" s="2"/>
      <c r="K70" s="2"/>
    </row>
    <row r="71" ht="12.75" customHeight="1">
      <c r="A71" s="59" t="str">
        <f t="shared" si="9"/>
        <v/>
      </c>
      <c r="B71" s="5"/>
      <c r="C71" s="5"/>
      <c r="D71" s="5"/>
      <c r="E71" s="35"/>
      <c r="F71" s="42" t="str">
        <f t="shared" si="10"/>
        <v>0.00</v>
      </c>
      <c r="G71" s="47" t="str">
        <f t="shared" si="11"/>
        <v/>
      </c>
      <c r="H71" s="44" t="str">
        <f t="shared" si="8"/>
        <v>0.00 </v>
      </c>
      <c r="I71" s="58"/>
      <c r="J71" s="2"/>
      <c r="K71" s="2"/>
    </row>
    <row r="72" ht="12.75" customHeight="1">
      <c r="A72" s="59" t="str">
        <f t="shared" si="9"/>
        <v/>
      </c>
      <c r="B72" s="5"/>
      <c r="C72" s="5"/>
      <c r="D72" s="5"/>
      <c r="E72" s="35"/>
      <c r="F72" s="42" t="str">
        <f t="shared" si="10"/>
        <v>0.00</v>
      </c>
      <c r="G72" s="47" t="str">
        <f t="shared" si="11"/>
        <v/>
      </c>
      <c r="H72" s="44" t="str">
        <f t="shared" si="8"/>
        <v>0.00 </v>
      </c>
      <c r="I72" s="58"/>
      <c r="J72" s="2"/>
      <c r="K72" s="2"/>
    </row>
    <row r="73" ht="12.75" customHeight="1">
      <c r="A73" s="59" t="str">
        <f t="shared" si="9"/>
        <v/>
      </c>
      <c r="B73" s="5"/>
      <c r="C73" s="5"/>
      <c r="D73" s="5"/>
      <c r="E73" s="35"/>
      <c r="F73" s="42" t="str">
        <f t="shared" si="10"/>
        <v>0.00</v>
      </c>
      <c r="G73" s="47" t="str">
        <f t="shared" si="11"/>
        <v/>
      </c>
      <c r="H73" s="44" t="str">
        <f t="shared" si="8"/>
        <v>0.00 </v>
      </c>
      <c r="I73" s="58"/>
      <c r="J73" s="2"/>
      <c r="K73" s="2"/>
    </row>
    <row r="74" ht="12.75" customHeight="1">
      <c r="A74" s="59" t="str">
        <f t="shared" si="9"/>
        <v/>
      </c>
      <c r="B74" s="5"/>
      <c r="C74" s="5"/>
      <c r="D74" s="5"/>
      <c r="E74" s="35"/>
      <c r="F74" s="42" t="str">
        <f t="shared" si="10"/>
        <v>0.00</v>
      </c>
      <c r="G74" s="47" t="str">
        <f t="shared" si="11"/>
        <v/>
      </c>
      <c r="H74" s="44" t="str">
        <f t="shared" si="8"/>
        <v>0.00 </v>
      </c>
      <c r="I74" s="58"/>
      <c r="J74" s="2"/>
      <c r="K74" s="2"/>
    </row>
    <row r="75" ht="12.75" customHeight="1">
      <c r="A75" s="59" t="str">
        <f t="shared" si="9"/>
        <v/>
      </c>
      <c r="B75" s="5"/>
      <c r="C75" s="5"/>
      <c r="D75" s="5"/>
      <c r="E75" s="35"/>
      <c r="F75" s="42" t="str">
        <f t="shared" si="10"/>
        <v>0.00</v>
      </c>
      <c r="G75" s="47" t="str">
        <f t="shared" si="11"/>
        <v/>
      </c>
      <c r="H75" s="44" t="str">
        <f t="shared" si="8"/>
        <v>0.00 </v>
      </c>
      <c r="I75" s="58"/>
      <c r="J75" s="2"/>
      <c r="K75" s="2"/>
    </row>
    <row r="76" ht="12.75" customHeight="1">
      <c r="A76" s="59" t="str">
        <f t="shared" si="9"/>
        <v/>
      </c>
      <c r="B76" s="5"/>
      <c r="C76" s="5"/>
      <c r="D76" s="5"/>
      <c r="E76" s="35"/>
      <c r="F76" s="42" t="str">
        <f t="shared" si="10"/>
        <v>0.00</v>
      </c>
      <c r="G76" s="47" t="str">
        <f t="shared" si="11"/>
        <v/>
      </c>
      <c r="H76" s="44" t="str">
        <f t="shared" si="8"/>
        <v>0.00 </v>
      </c>
      <c r="I76" s="58"/>
      <c r="J76" s="2"/>
      <c r="K76" s="2"/>
    </row>
    <row r="77" ht="12.75" customHeight="1">
      <c r="A77" s="59" t="str">
        <f t="shared" si="9"/>
        <v/>
      </c>
      <c r="B77" s="5"/>
      <c r="C77" s="5"/>
      <c r="D77" s="5"/>
      <c r="E77" s="35"/>
      <c r="F77" s="42" t="str">
        <f t="shared" si="10"/>
        <v>0.00</v>
      </c>
      <c r="G77" s="47" t="str">
        <f t="shared" si="11"/>
        <v/>
      </c>
      <c r="H77" s="44" t="str">
        <f t="shared" si="8"/>
        <v>0.00 </v>
      </c>
      <c r="I77" s="58"/>
      <c r="J77" s="2"/>
      <c r="K77" s="2"/>
    </row>
    <row r="78" ht="12.75" customHeight="1">
      <c r="A78" s="59" t="str">
        <f t="shared" si="9"/>
        <v/>
      </c>
      <c r="B78" s="5"/>
      <c r="C78" s="5"/>
      <c r="D78" s="5"/>
      <c r="E78" s="35"/>
      <c r="F78" s="42" t="str">
        <f t="shared" si="10"/>
        <v>0.00</v>
      </c>
      <c r="G78" s="47" t="str">
        <f t="shared" si="11"/>
        <v/>
      </c>
      <c r="H78" s="44" t="str">
        <f t="shared" si="8"/>
        <v>0.00 </v>
      </c>
      <c r="I78" s="58"/>
      <c r="J78" s="2"/>
      <c r="K78" s="2"/>
    </row>
    <row r="79" ht="12.75" customHeight="1">
      <c r="A79" s="59" t="str">
        <f t="shared" si="9"/>
        <v/>
      </c>
      <c r="B79" s="5"/>
      <c r="C79" s="5"/>
      <c r="D79" s="5"/>
      <c r="E79" s="35"/>
      <c r="F79" s="42" t="str">
        <f t="shared" si="10"/>
        <v>0.00</v>
      </c>
      <c r="G79" s="47" t="str">
        <f t="shared" si="11"/>
        <v/>
      </c>
      <c r="H79" s="44" t="str">
        <f t="shared" si="8"/>
        <v>0.00 </v>
      </c>
      <c r="I79" s="58"/>
      <c r="J79" s="2"/>
      <c r="K79" s="2"/>
    </row>
    <row r="80" ht="12.75" customHeight="1">
      <c r="A80" s="59" t="str">
        <f t="shared" si="9"/>
        <v/>
      </c>
      <c r="B80" s="5"/>
      <c r="C80" s="5"/>
      <c r="D80" s="5"/>
      <c r="E80" s="35"/>
      <c r="F80" s="42" t="str">
        <f t="shared" si="10"/>
        <v>0.00</v>
      </c>
      <c r="G80" s="47" t="str">
        <f t="shared" si="11"/>
        <v/>
      </c>
      <c r="H80" s="44" t="str">
        <f t="shared" si="8"/>
        <v>0.00 </v>
      </c>
      <c r="I80" s="58"/>
      <c r="J80" s="2"/>
      <c r="K80" s="2"/>
    </row>
    <row r="81" ht="12.75" customHeight="1">
      <c r="A81" s="59" t="str">
        <f t="shared" si="9"/>
        <v/>
      </c>
      <c r="B81" s="5"/>
      <c r="C81" s="5"/>
      <c r="D81" s="5"/>
      <c r="E81" s="35"/>
      <c r="F81" s="42" t="str">
        <f t="shared" si="10"/>
        <v>0.00</v>
      </c>
      <c r="G81" s="47" t="str">
        <f t="shared" si="11"/>
        <v/>
      </c>
      <c r="H81" s="44" t="str">
        <f t="shared" si="8"/>
        <v>0.00 </v>
      </c>
      <c r="I81" s="58"/>
      <c r="J81" s="2"/>
      <c r="K81" s="2"/>
    </row>
    <row r="82" ht="12.75" customHeight="1">
      <c r="A82" s="59" t="str">
        <f t="shared" si="9"/>
        <v/>
      </c>
      <c r="B82" s="5"/>
      <c r="C82" s="5"/>
      <c r="D82" s="5"/>
      <c r="E82" s="35"/>
      <c r="F82" s="42" t="str">
        <f t="shared" si="10"/>
        <v>0.00</v>
      </c>
      <c r="G82" s="47" t="str">
        <f t="shared" si="11"/>
        <v/>
      </c>
      <c r="H82" s="44" t="str">
        <f t="shared" si="8"/>
        <v>0.00 </v>
      </c>
      <c r="I82" s="58"/>
      <c r="J82" s="2"/>
      <c r="K82" s="2"/>
    </row>
    <row r="83" ht="12.75" customHeight="1">
      <c r="A83" s="59" t="str">
        <f t="shared" si="9"/>
        <v/>
      </c>
      <c r="B83" s="5"/>
      <c r="C83" s="5"/>
      <c r="D83" s="5"/>
      <c r="E83" s="35"/>
      <c r="F83" s="42" t="str">
        <f t="shared" si="10"/>
        <v>0.00</v>
      </c>
      <c r="G83" s="47" t="str">
        <f t="shared" si="11"/>
        <v/>
      </c>
      <c r="H83" s="44" t="str">
        <f t="shared" si="8"/>
        <v>0.00 </v>
      </c>
      <c r="I83" s="58"/>
      <c r="J83" s="2"/>
      <c r="K83" s="2"/>
    </row>
    <row r="84" ht="12.75" customHeight="1">
      <c r="A84" s="59" t="str">
        <f t="shared" si="9"/>
        <v/>
      </c>
      <c r="B84" s="5"/>
      <c r="C84" s="5"/>
      <c r="D84" s="5"/>
      <c r="E84" s="35"/>
      <c r="F84" s="42" t="str">
        <f t="shared" si="10"/>
        <v>0.00</v>
      </c>
      <c r="G84" s="47" t="str">
        <f t="shared" si="11"/>
        <v/>
      </c>
      <c r="H84" s="44" t="str">
        <f t="shared" si="8"/>
        <v>0.00 </v>
      </c>
      <c r="I84" s="58"/>
      <c r="J84" s="2"/>
      <c r="K84" s="2"/>
    </row>
    <row r="85" ht="12.75" customHeight="1">
      <c r="A85" s="59" t="str">
        <f t="shared" si="9"/>
        <v/>
      </c>
      <c r="B85" s="5"/>
      <c r="C85" s="5"/>
      <c r="D85" s="5"/>
      <c r="E85" s="35"/>
      <c r="F85" s="42" t="str">
        <f t="shared" si="10"/>
        <v>0.00</v>
      </c>
      <c r="G85" s="47" t="str">
        <f t="shared" si="11"/>
        <v/>
      </c>
      <c r="H85" s="44" t="str">
        <f t="shared" si="8"/>
        <v>0.00 </v>
      </c>
      <c r="I85" s="58"/>
      <c r="J85" s="2"/>
      <c r="K85" s="2"/>
    </row>
    <row r="86" ht="12.75" customHeight="1">
      <c r="A86" s="59" t="str">
        <f t="shared" si="9"/>
        <v/>
      </c>
      <c r="B86" s="5"/>
      <c r="C86" s="5"/>
      <c r="D86" s="5"/>
      <c r="E86" s="35"/>
      <c r="F86" s="42" t="str">
        <f t="shared" si="10"/>
        <v>0.00</v>
      </c>
      <c r="G86" s="47" t="str">
        <f t="shared" si="11"/>
        <v/>
      </c>
      <c r="H86" s="44" t="str">
        <f t="shared" si="8"/>
        <v>0.00 </v>
      </c>
      <c r="I86" s="58"/>
      <c r="J86" s="2"/>
      <c r="K86" s="2"/>
    </row>
    <row r="87" ht="12.75" customHeight="1">
      <c r="A87" s="59" t="str">
        <f t="shared" si="9"/>
        <v/>
      </c>
      <c r="B87" s="5"/>
      <c r="C87" s="5"/>
      <c r="D87" s="5"/>
      <c r="E87" s="35"/>
      <c r="F87" s="42" t="str">
        <f t="shared" si="10"/>
        <v>0.00</v>
      </c>
      <c r="G87" s="47" t="str">
        <f t="shared" si="11"/>
        <v/>
      </c>
      <c r="H87" s="44" t="str">
        <f t="shared" si="8"/>
        <v>0.00 </v>
      </c>
      <c r="I87" s="58"/>
      <c r="J87" s="2"/>
      <c r="K87" s="2"/>
    </row>
    <row r="88" ht="12.75" customHeight="1">
      <c r="A88" s="59" t="str">
        <f t="shared" si="9"/>
        <v/>
      </c>
      <c r="B88" s="5"/>
      <c r="C88" s="5"/>
      <c r="D88" s="5"/>
      <c r="E88" s="35"/>
      <c r="F88" s="42" t="str">
        <f t="shared" si="10"/>
        <v>0.00</v>
      </c>
      <c r="G88" s="47" t="str">
        <f t="shared" si="11"/>
        <v/>
      </c>
      <c r="H88" s="44" t="str">
        <f t="shared" si="8"/>
        <v>0.00 </v>
      </c>
      <c r="I88" s="58"/>
      <c r="J88" s="2"/>
      <c r="K88" s="2"/>
    </row>
    <row r="89" ht="12.75" customHeight="1">
      <c r="A89" s="59" t="str">
        <f t="shared" si="9"/>
        <v/>
      </c>
      <c r="B89" s="5"/>
      <c r="C89" s="5"/>
      <c r="D89" s="5"/>
      <c r="E89" s="35"/>
      <c r="F89" s="42" t="str">
        <f t="shared" si="10"/>
        <v>0.00</v>
      </c>
      <c r="G89" s="47" t="str">
        <f t="shared" si="11"/>
        <v/>
      </c>
      <c r="H89" s="44" t="str">
        <f t="shared" si="8"/>
        <v>0.00 </v>
      </c>
      <c r="I89" s="58"/>
      <c r="J89" s="2"/>
      <c r="K89" s="2"/>
    </row>
    <row r="90" ht="12.75" customHeight="1">
      <c r="A90" s="59" t="str">
        <f t="shared" si="9"/>
        <v/>
      </c>
      <c r="B90" s="5"/>
      <c r="C90" s="5"/>
      <c r="D90" s="5"/>
      <c r="E90" s="35"/>
      <c r="F90" s="42" t="str">
        <f t="shared" si="10"/>
        <v>0.00</v>
      </c>
      <c r="G90" s="47" t="str">
        <f t="shared" si="11"/>
        <v/>
      </c>
      <c r="H90" s="44" t="str">
        <f t="shared" si="8"/>
        <v>0.00 </v>
      </c>
      <c r="I90" s="58"/>
      <c r="J90" s="2"/>
      <c r="K90" s="2"/>
    </row>
    <row r="91" ht="12.75" customHeight="1">
      <c r="A91" s="59" t="str">
        <f t="shared" si="9"/>
        <v/>
      </c>
      <c r="B91" s="5"/>
      <c r="C91" s="5"/>
      <c r="D91" s="5"/>
      <c r="E91" s="35"/>
      <c r="F91" s="42" t="str">
        <f t="shared" si="10"/>
        <v>0.00</v>
      </c>
      <c r="G91" s="47" t="str">
        <f t="shared" si="11"/>
        <v/>
      </c>
      <c r="H91" s="44" t="str">
        <f t="shared" si="8"/>
        <v>0.00 </v>
      </c>
      <c r="I91" s="58"/>
      <c r="J91" s="2"/>
      <c r="K91" s="2"/>
    </row>
    <row r="92" ht="12.75" customHeight="1">
      <c r="A92" s="59" t="str">
        <f t="shared" si="9"/>
        <v/>
      </c>
      <c r="B92" s="5"/>
      <c r="C92" s="5"/>
      <c r="D92" s="5"/>
      <c r="E92" s="35"/>
      <c r="F92" s="42" t="str">
        <f t="shared" si="10"/>
        <v>0.00</v>
      </c>
      <c r="G92" s="47" t="str">
        <f t="shared" si="11"/>
        <v/>
      </c>
      <c r="H92" s="44" t="str">
        <f t="shared" si="8"/>
        <v>0.00 </v>
      </c>
      <c r="I92" s="58"/>
      <c r="J92" s="2"/>
      <c r="K92" s="2"/>
    </row>
    <row r="93" ht="12.75" customHeight="1">
      <c r="A93" s="59" t="str">
        <f t="shared" si="9"/>
        <v/>
      </c>
      <c r="B93" s="5"/>
      <c r="C93" s="5"/>
      <c r="D93" s="5"/>
      <c r="E93" s="35"/>
      <c r="F93" s="42" t="str">
        <f t="shared" si="10"/>
        <v>0.00</v>
      </c>
      <c r="G93" s="47" t="str">
        <f t="shared" si="11"/>
        <v/>
      </c>
      <c r="H93" s="44" t="str">
        <f t="shared" si="8"/>
        <v>0.00 </v>
      </c>
      <c r="I93" s="58"/>
      <c r="J93" s="2"/>
      <c r="K93" s="2"/>
    </row>
    <row r="94" ht="12.75" customHeight="1">
      <c r="A94" s="59" t="str">
        <f t="shared" si="9"/>
        <v/>
      </c>
      <c r="B94" s="5"/>
      <c r="C94" s="5"/>
      <c r="D94" s="5"/>
      <c r="E94" s="35"/>
      <c r="F94" s="42" t="str">
        <f t="shared" si="10"/>
        <v>0.00</v>
      </c>
      <c r="G94" s="47" t="str">
        <f t="shared" si="11"/>
        <v/>
      </c>
      <c r="H94" s="44" t="str">
        <f t="shared" si="8"/>
        <v>0.00 </v>
      </c>
      <c r="I94" s="58"/>
      <c r="J94" s="2"/>
      <c r="K94" s="2"/>
    </row>
    <row r="95" ht="12.75" customHeight="1">
      <c r="A95" s="59" t="str">
        <f t="shared" si="9"/>
        <v/>
      </c>
      <c r="B95" s="5"/>
      <c r="C95" s="5"/>
      <c r="D95" s="5"/>
      <c r="E95" s="35"/>
      <c r="F95" s="42" t="str">
        <f t="shared" si="10"/>
        <v>0.00</v>
      </c>
      <c r="G95" s="47" t="str">
        <f t="shared" si="11"/>
        <v/>
      </c>
      <c r="H95" s="44" t="str">
        <f t="shared" si="8"/>
        <v>0.00 </v>
      </c>
      <c r="I95" s="58"/>
      <c r="J95" s="2"/>
      <c r="K95" s="2"/>
    </row>
    <row r="96" ht="12.75" customHeight="1">
      <c r="A96" s="48" t="s">
        <v>35</v>
      </c>
      <c r="B96" s="49"/>
      <c r="C96" s="49"/>
      <c r="D96" s="49"/>
      <c r="E96" s="49"/>
      <c r="F96" s="49"/>
      <c r="G96" s="60"/>
      <c r="H96" s="61" t="str">
        <f>SUM(H56:H95)</f>
        <v>4,365.51 </v>
      </c>
      <c r="I96" s="52"/>
      <c r="J96" s="2"/>
      <c r="K96" s="2"/>
    </row>
    <row r="97" ht="12.75" customHeight="1">
      <c r="A97" s="26"/>
      <c r="B97" s="27"/>
      <c r="C97" s="27"/>
      <c r="D97" s="27"/>
      <c r="E97" s="27"/>
      <c r="F97" s="27"/>
      <c r="G97" s="27"/>
      <c r="H97" s="27"/>
      <c r="I97" s="27"/>
      <c r="J97" s="2"/>
      <c r="K97" s="2"/>
    </row>
    <row r="98" ht="12.75" customHeight="1">
      <c r="A98" s="62" t="s">
        <v>36</v>
      </c>
      <c r="B98" s="63"/>
      <c r="C98" s="63"/>
      <c r="D98" s="63"/>
      <c r="E98" s="63"/>
      <c r="F98" s="64"/>
      <c r="G98" s="65" t="str">
        <f>IF(H$98=0,0,H98/H$98)</f>
        <v>100.00%</v>
      </c>
      <c r="H98" s="66" t="str">
        <f>SUM(H52,H96)</f>
        <v>40,909.63 </v>
      </c>
      <c r="I98" s="2"/>
      <c r="J98" s="2"/>
      <c r="K98" s="2"/>
    </row>
    <row r="99" ht="12.75" customHeight="1">
      <c r="A99" s="67"/>
      <c r="B99" s="68"/>
      <c r="C99" s="68"/>
      <c r="D99" s="68"/>
      <c r="E99" s="68"/>
      <c r="F99" s="69"/>
      <c r="G99" s="70"/>
      <c r="H99" s="69"/>
      <c r="I99" s="2"/>
      <c r="J99" s="2"/>
      <c r="K99" s="2"/>
    </row>
    <row r="100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  <row r="101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  <row r="102" ht="13.5" customHeight="1">
      <c r="A102" s="23" t="s">
        <v>37</v>
      </c>
      <c r="B102" s="24"/>
      <c r="C102" s="24"/>
      <c r="D102" s="24"/>
      <c r="E102" s="24"/>
      <c r="F102" s="24"/>
      <c r="G102" s="24"/>
      <c r="H102" s="24"/>
      <c r="I102" s="25"/>
      <c r="J102" s="2"/>
      <c r="K102" s="2"/>
    </row>
    <row r="103" ht="12.75" customHeight="1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"/>
    </row>
    <row r="104" ht="12.75" customHeight="1">
      <c r="A104" s="71" t="s">
        <v>38</v>
      </c>
      <c r="B104" s="5"/>
      <c r="C104" s="5"/>
      <c r="D104" s="5"/>
      <c r="E104" s="5"/>
      <c r="F104" s="5"/>
      <c r="G104" s="5"/>
      <c r="H104" s="72"/>
      <c r="I104" s="33" t="s">
        <v>39</v>
      </c>
      <c r="J104" s="2"/>
      <c r="K104" s="2"/>
    </row>
    <row r="105" ht="12.75" customHeight="1">
      <c r="A105" s="34" t="s">
        <v>21</v>
      </c>
      <c r="B105" s="5"/>
      <c r="C105" s="35"/>
      <c r="D105" s="36" t="s">
        <v>22</v>
      </c>
      <c r="E105" s="35"/>
      <c r="F105" s="37" t="s">
        <v>40</v>
      </c>
      <c r="G105" s="37" t="s">
        <v>41</v>
      </c>
      <c r="H105" s="38" t="s">
        <v>25</v>
      </c>
      <c r="I105" s="73" t="s">
        <v>42</v>
      </c>
      <c r="J105" s="2"/>
      <c r="K105" s="2"/>
    </row>
    <row r="106" ht="12.75" customHeight="1">
      <c r="A106" s="74" t="s">
        <v>43</v>
      </c>
      <c r="B106" s="5"/>
      <c r="C106" s="35"/>
      <c r="D106" s="75" t="s">
        <v>43</v>
      </c>
      <c r="E106" s="76"/>
      <c r="F106" s="77">
        <v>19.39</v>
      </c>
      <c r="G106" s="78">
        <v>229.0</v>
      </c>
      <c r="H106" s="79" t="str">
        <f t="shared" ref="H106:H145" si="12">IF(G106=" "," ",+G106*F106)</f>
        <v>4,440.31 </v>
      </c>
      <c r="I106" s="80" t="str">
        <f t="shared" ref="I106:I145" si="13">IF(F106*1772.5&lt;(34772.4*1.3159),F106/(1+0.3159)*1772.5,F106*1772.5-34772.4*0.3159)</f>
        <v>26,118.08 </v>
      </c>
      <c r="J106" s="2"/>
      <c r="K106" s="2"/>
    </row>
    <row r="107" ht="12.75" customHeight="1">
      <c r="A107" s="74" t="s">
        <v>44</v>
      </c>
      <c r="B107" s="5"/>
      <c r="C107" s="35"/>
      <c r="D107" s="81" t="s">
        <v>44</v>
      </c>
      <c r="E107" s="76"/>
      <c r="F107" s="77">
        <v>0.0</v>
      </c>
      <c r="G107" s="78">
        <v>20.0</v>
      </c>
      <c r="H107" s="79" t="str">
        <f t="shared" si="12"/>
        <v>0.00 </v>
      </c>
      <c r="I107" s="80" t="str">
        <f t="shared" si="13"/>
        <v>0.00 </v>
      </c>
      <c r="J107" s="2"/>
      <c r="K107" s="2"/>
    </row>
    <row r="108" ht="12.75" customHeight="1">
      <c r="A108" s="74" t="s">
        <v>45</v>
      </c>
      <c r="B108" s="5"/>
      <c r="C108" s="35"/>
      <c r="D108" s="81" t="s">
        <v>45</v>
      </c>
      <c r="E108" s="76"/>
      <c r="F108" s="77">
        <v>15.15</v>
      </c>
      <c r="G108" s="78">
        <v>260.47</v>
      </c>
      <c r="H108" s="79" t="str">
        <f t="shared" si="12"/>
        <v>3,946.12 </v>
      </c>
      <c r="I108" s="80" t="str">
        <f t="shared" si="13"/>
        <v>20,406.85 </v>
      </c>
      <c r="J108" s="2"/>
      <c r="K108" s="2"/>
    </row>
    <row r="109" ht="12.75" customHeight="1">
      <c r="A109" s="74" t="s">
        <v>46</v>
      </c>
      <c r="B109" s="5"/>
      <c r="C109" s="35"/>
      <c r="D109" s="81" t="s">
        <v>46</v>
      </c>
      <c r="E109" s="76"/>
      <c r="F109" s="77">
        <v>12.72</v>
      </c>
      <c r="G109" s="78">
        <v>380.15</v>
      </c>
      <c r="H109" s="79" t="str">
        <f t="shared" si="12"/>
        <v>4,835.51 </v>
      </c>
      <c r="I109" s="80" t="str">
        <f t="shared" si="13"/>
        <v>17,133.67 </v>
      </c>
      <c r="J109" s="2"/>
      <c r="K109" s="2"/>
    </row>
    <row r="110" ht="12.75" customHeight="1">
      <c r="A110" s="82" t="s">
        <v>47</v>
      </c>
      <c r="B110" s="5"/>
      <c r="C110" s="35"/>
      <c r="D110" s="83" t="s">
        <v>48</v>
      </c>
      <c r="E110" s="76"/>
      <c r="F110" s="77">
        <v>8.48</v>
      </c>
      <c r="G110" s="78">
        <v>455.15</v>
      </c>
      <c r="H110" s="79" t="str">
        <f t="shared" si="12"/>
        <v>3,859.67 </v>
      </c>
      <c r="I110" s="80" t="str">
        <f t="shared" si="13"/>
        <v>11,422.45 </v>
      </c>
      <c r="J110" s="2"/>
      <c r="K110" s="2"/>
    </row>
    <row r="111" ht="12.75" customHeight="1">
      <c r="A111" s="82" t="s">
        <v>49</v>
      </c>
      <c r="B111" s="5"/>
      <c r="C111" s="35"/>
      <c r="D111" s="83" t="s">
        <v>48</v>
      </c>
      <c r="E111" s="76"/>
      <c r="F111" s="77">
        <v>9.7</v>
      </c>
      <c r="G111" s="78">
        <v>451.9</v>
      </c>
      <c r="H111" s="79" t="str">
        <f t="shared" si="12"/>
        <v>4,383.43 </v>
      </c>
      <c r="I111" s="80" t="str">
        <f t="shared" si="13"/>
        <v>13,065.77 </v>
      </c>
      <c r="J111" s="2"/>
      <c r="K111" s="2"/>
    </row>
    <row r="112" ht="12.75" customHeight="1">
      <c r="A112" s="82" t="s">
        <v>50</v>
      </c>
      <c r="B112" s="5"/>
      <c r="C112" s="35"/>
      <c r="D112" s="83" t="s">
        <v>48</v>
      </c>
      <c r="E112" s="76"/>
      <c r="F112" s="77">
        <v>10.9</v>
      </c>
      <c r="G112" s="78">
        <v>377.6</v>
      </c>
      <c r="H112" s="79" t="str">
        <f t="shared" si="12"/>
        <v>4,115.84 </v>
      </c>
      <c r="I112" s="80" t="str">
        <f t="shared" si="13"/>
        <v>14,682.16 </v>
      </c>
      <c r="J112" s="2"/>
      <c r="K112" s="2"/>
    </row>
    <row r="113" ht="12.75" customHeight="1">
      <c r="A113" s="74"/>
      <c r="B113" s="5"/>
      <c r="C113" s="35"/>
      <c r="D113" s="81"/>
      <c r="E113" s="76"/>
      <c r="F113" s="84"/>
      <c r="G113" s="85"/>
      <c r="H113" s="79" t="str">
        <f t="shared" si="12"/>
        <v>0.00 </v>
      </c>
      <c r="I113" s="80" t="str">
        <f t="shared" si="13"/>
        <v>0.00 </v>
      </c>
      <c r="J113" s="2"/>
      <c r="K113" s="2"/>
    </row>
    <row r="114" ht="12.75" customHeight="1">
      <c r="A114" s="74"/>
      <c r="B114" s="5"/>
      <c r="C114" s="35"/>
      <c r="D114" s="81"/>
      <c r="E114" s="76"/>
      <c r="F114" s="84"/>
      <c r="G114" s="85"/>
      <c r="H114" s="79" t="str">
        <f t="shared" si="12"/>
        <v>0.00 </v>
      </c>
      <c r="I114" s="80" t="str">
        <f t="shared" si="13"/>
        <v>0.00 </v>
      </c>
      <c r="J114" s="2"/>
      <c r="K114" s="2"/>
    </row>
    <row r="115" ht="12.75" customHeight="1">
      <c r="A115" s="74"/>
      <c r="B115" s="5"/>
      <c r="C115" s="35"/>
      <c r="D115" s="81"/>
      <c r="E115" s="76"/>
      <c r="F115" s="84"/>
      <c r="G115" s="85"/>
      <c r="H115" s="79" t="str">
        <f t="shared" si="12"/>
        <v>0.00 </v>
      </c>
      <c r="I115" s="80" t="str">
        <f t="shared" si="13"/>
        <v>0.00 </v>
      </c>
      <c r="J115" s="2"/>
      <c r="K115" s="2"/>
    </row>
    <row r="116" ht="12.75" customHeight="1">
      <c r="A116" s="74"/>
      <c r="B116" s="5"/>
      <c r="C116" s="35"/>
      <c r="D116" s="81"/>
      <c r="E116" s="76"/>
      <c r="F116" s="84"/>
      <c r="G116" s="85"/>
      <c r="H116" s="79" t="str">
        <f t="shared" si="12"/>
        <v>0.00 </v>
      </c>
      <c r="I116" s="80" t="str">
        <f t="shared" si="13"/>
        <v>0.00 </v>
      </c>
      <c r="J116" s="2"/>
      <c r="K116" s="2"/>
    </row>
    <row r="117" ht="12.75" customHeight="1">
      <c r="A117" s="74"/>
      <c r="B117" s="5"/>
      <c r="C117" s="35"/>
      <c r="D117" s="81"/>
      <c r="E117" s="76"/>
      <c r="F117" s="84"/>
      <c r="G117" s="85"/>
      <c r="H117" s="79" t="str">
        <f t="shared" si="12"/>
        <v>0.00 </v>
      </c>
      <c r="I117" s="80" t="str">
        <f t="shared" si="13"/>
        <v>0.00 </v>
      </c>
      <c r="J117" s="2"/>
      <c r="K117" s="2"/>
    </row>
    <row r="118" ht="12.75" customHeight="1">
      <c r="A118" s="74"/>
      <c r="B118" s="5"/>
      <c r="C118" s="35"/>
      <c r="D118" s="81"/>
      <c r="E118" s="76"/>
      <c r="F118" s="84"/>
      <c r="G118" s="85"/>
      <c r="H118" s="79" t="str">
        <f t="shared" si="12"/>
        <v>0.00 </v>
      </c>
      <c r="I118" s="80" t="str">
        <f t="shared" si="13"/>
        <v>0.00 </v>
      </c>
      <c r="J118" s="2"/>
      <c r="K118" s="2"/>
    </row>
    <row r="119" ht="12.75" customHeight="1">
      <c r="A119" s="74"/>
      <c r="B119" s="5"/>
      <c r="C119" s="35"/>
      <c r="D119" s="81"/>
      <c r="E119" s="76"/>
      <c r="F119" s="84"/>
      <c r="G119" s="85"/>
      <c r="H119" s="79" t="str">
        <f t="shared" si="12"/>
        <v>0.00 </v>
      </c>
      <c r="I119" s="80" t="str">
        <f t="shared" si="13"/>
        <v>0.00 </v>
      </c>
      <c r="J119" s="2"/>
      <c r="K119" s="2"/>
    </row>
    <row r="120" ht="12.75" customHeight="1">
      <c r="A120" s="74"/>
      <c r="B120" s="5"/>
      <c r="C120" s="35"/>
      <c r="D120" s="81"/>
      <c r="E120" s="76"/>
      <c r="F120" s="84"/>
      <c r="G120" s="85"/>
      <c r="H120" s="79" t="str">
        <f t="shared" si="12"/>
        <v>0.00 </v>
      </c>
      <c r="I120" s="80" t="str">
        <f t="shared" si="13"/>
        <v>0.00 </v>
      </c>
      <c r="J120" s="2"/>
      <c r="K120" s="2"/>
    </row>
    <row r="121" ht="12.75" customHeight="1">
      <c r="A121" s="74"/>
      <c r="B121" s="5"/>
      <c r="C121" s="35"/>
      <c r="D121" s="81"/>
      <c r="E121" s="76"/>
      <c r="F121" s="84"/>
      <c r="G121" s="85"/>
      <c r="H121" s="79" t="str">
        <f t="shared" si="12"/>
        <v>0.00 </v>
      </c>
      <c r="I121" s="80" t="str">
        <f t="shared" si="13"/>
        <v>0.00 </v>
      </c>
      <c r="J121" s="2"/>
      <c r="K121" s="2"/>
    </row>
    <row r="122" ht="12.75" customHeight="1">
      <c r="A122" s="74"/>
      <c r="B122" s="5"/>
      <c r="C122" s="35"/>
      <c r="D122" s="81"/>
      <c r="E122" s="76"/>
      <c r="F122" s="84"/>
      <c r="G122" s="85"/>
      <c r="H122" s="79" t="str">
        <f t="shared" si="12"/>
        <v>0.00 </v>
      </c>
      <c r="I122" s="80" t="str">
        <f t="shared" si="13"/>
        <v>0.00 </v>
      </c>
      <c r="J122" s="2"/>
      <c r="K122" s="2"/>
    </row>
    <row r="123" ht="12.75" customHeight="1">
      <c r="A123" s="74"/>
      <c r="B123" s="5"/>
      <c r="C123" s="35"/>
      <c r="D123" s="81"/>
      <c r="E123" s="76"/>
      <c r="F123" s="84"/>
      <c r="G123" s="85"/>
      <c r="H123" s="79" t="str">
        <f t="shared" si="12"/>
        <v>0.00 </v>
      </c>
      <c r="I123" s="80" t="str">
        <f t="shared" si="13"/>
        <v>0.00 </v>
      </c>
      <c r="J123" s="2"/>
      <c r="K123" s="2"/>
    </row>
    <row r="124" ht="12.75" customHeight="1">
      <c r="A124" s="74"/>
      <c r="B124" s="5"/>
      <c r="C124" s="35"/>
      <c r="D124" s="81"/>
      <c r="E124" s="76"/>
      <c r="F124" s="84"/>
      <c r="G124" s="85"/>
      <c r="H124" s="79" t="str">
        <f t="shared" si="12"/>
        <v>0.00 </v>
      </c>
      <c r="I124" s="80" t="str">
        <f t="shared" si="13"/>
        <v>0.00 </v>
      </c>
      <c r="J124" s="2"/>
      <c r="K124" s="2"/>
    </row>
    <row r="125" ht="12.75" customHeight="1">
      <c r="A125" s="74"/>
      <c r="B125" s="5"/>
      <c r="C125" s="35"/>
      <c r="D125" s="81"/>
      <c r="E125" s="76"/>
      <c r="F125" s="84"/>
      <c r="G125" s="85"/>
      <c r="H125" s="79" t="str">
        <f t="shared" si="12"/>
        <v>0.00 </v>
      </c>
      <c r="I125" s="80" t="str">
        <f t="shared" si="13"/>
        <v>0.00 </v>
      </c>
      <c r="J125" s="2"/>
      <c r="K125" s="2"/>
    </row>
    <row r="126" ht="12.75" customHeight="1">
      <c r="A126" s="74"/>
      <c r="B126" s="5"/>
      <c r="C126" s="35"/>
      <c r="D126" s="81"/>
      <c r="E126" s="76"/>
      <c r="F126" s="84"/>
      <c r="G126" s="85"/>
      <c r="H126" s="79" t="str">
        <f t="shared" si="12"/>
        <v>0.00 </v>
      </c>
      <c r="I126" s="80" t="str">
        <f t="shared" si="13"/>
        <v>0.00 </v>
      </c>
      <c r="J126" s="2"/>
      <c r="K126" s="2"/>
    </row>
    <row r="127" ht="12.75" customHeight="1">
      <c r="A127" s="74"/>
      <c r="B127" s="5"/>
      <c r="C127" s="35"/>
      <c r="D127" s="81"/>
      <c r="E127" s="76"/>
      <c r="F127" s="84"/>
      <c r="G127" s="85"/>
      <c r="H127" s="79" t="str">
        <f t="shared" si="12"/>
        <v>0.00 </v>
      </c>
      <c r="I127" s="80" t="str">
        <f t="shared" si="13"/>
        <v>0.00 </v>
      </c>
      <c r="J127" s="2"/>
      <c r="K127" s="2"/>
    </row>
    <row r="128" ht="12.75" customHeight="1">
      <c r="A128" s="74"/>
      <c r="B128" s="5"/>
      <c r="C128" s="35"/>
      <c r="D128" s="81"/>
      <c r="E128" s="76"/>
      <c r="F128" s="84"/>
      <c r="G128" s="85"/>
      <c r="H128" s="79" t="str">
        <f t="shared" si="12"/>
        <v>0.00 </v>
      </c>
      <c r="I128" s="80" t="str">
        <f t="shared" si="13"/>
        <v>0.00 </v>
      </c>
      <c r="J128" s="2"/>
      <c r="K128" s="2"/>
    </row>
    <row r="129" ht="12.75" customHeight="1">
      <c r="A129" s="74"/>
      <c r="B129" s="5"/>
      <c r="C129" s="35"/>
      <c r="D129" s="81"/>
      <c r="E129" s="76"/>
      <c r="F129" s="84"/>
      <c r="G129" s="85"/>
      <c r="H129" s="79" t="str">
        <f t="shared" si="12"/>
        <v>0.00 </v>
      </c>
      <c r="I129" s="80" t="str">
        <f t="shared" si="13"/>
        <v>0.00 </v>
      </c>
      <c r="J129" s="2"/>
      <c r="K129" s="2"/>
    </row>
    <row r="130" ht="12.75" customHeight="1">
      <c r="A130" s="74"/>
      <c r="B130" s="5"/>
      <c r="C130" s="35"/>
      <c r="D130" s="81"/>
      <c r="E130" s="76"/>
      <c r="F130" s="84"/>
      <c r="G130" s="85"/>
      <c r="H130" s="79" t="str">
        <f t="shared" si="12"/>
        <v>0.00 </v>
      </c>
      <c r="I130" s="80" t="str">
        <f t="shared" si="13"/>
        <v>0.00 </v>
      </c>
      <c r="J130" s="2"/>
      <c r="K130" s="2"/>
    </row>
    <row r="131" ht="12.75" customHeight="1">
      <c r="A131" s="74"/>
      <c r="B131" s="5"/>
      <c r="C131" s="35"/>
      <c r="D131" s="81"/>
      <c r="E131" s="76"/>
      <c r="F131" s="84"/>
      <c r="G131" s="85"/>
      <c r="H131" s="79" t="str">
        <f t="shared" si="12"/>
        <v>0.00 </v>
      </c>
      <c r="I131" s="80" t="str">
        <f t="shared" si="13"/>
        <v>0.00 </v>
      </c>
      <c r="J131" s="2"/>
      <c r="K131" s="2"/>
    </row>
    <row r="132" ht="12.75" customHeight="1">
      <c r="A132" s="74"/>
      <c r="B132" s="5"/>
      <c r="C132" s="35"/>
      <c r="D132" s="81"/>
      <c r="E132" s="76"/>
      <c r="F132" s="84"/>
      <c r="G132" s="85"/>
      <c r="H132" s="79" t="str">
        <f t="shared" si="12"/>
        <v>0.00 </v>
      </c>
      <c r="I132" s="80" t="str">
        <f t="shared" si="13"/>
        <v>0.00 </v>
      </c>
      <c r="J132" s="2"/>
      <c r="K132" s="2"/>
    </row>
    <row r="133" ht="12.75" customHeight="1">
      <c r="A133" s="74"/>
      <c r="B133" s="5"/>
      <c r="C133" s="35"/>
      <c r="D133" s="81"/>
      <c r="E133" s="76"/>
      <c r="F133" s="84"/>
      <c r="G133" s="85"/>
      <c r="H133" s="79" t="str">
        <f t="shared" si="12"/>
        <v>0.00 </v>
      </c>
      <c r="I133" s="80" t="str">
        <f t="shared" si="13"/>
        <v>0.00 </v>
      </c>
      <c r="J133" s="2"/>
      <c r="K133" s="2"/>
    </row>
    <row r="134" ht="12.75" customHeight="1">
      <c r="A134" s="74"/>
      <c r="B134" s="5"/>
      <c r="C134" s="35"/>
      <c r="D134" s="81"/>
      <c r="E134" s="76"/>
      <c r="F134" s="84"/>
      <c r="G134" s="85"/>
      <c r="H134" s="79" t="str">
        <f t="shared" si="12"/>
        <v>0.00 </v>
      </c>
      <c r="I134" s="80" t="str">
        <f t="shared" si="13"/>
        <v>0.00 </v>
      </c>
      <c r="J134" s="2"/>
      <c r="K134" s="2"/>
    </row>
    <row r="135" ht="12.75" customHeight="1">
      <c r="A135" s="74"/>
      <c r="B135" s="5"/>
      <c r="C135" s="35"/>
      <c r="D135" s="81"/>
      <c r="E135" s="76"/>
      <c r="F135" s="84"/>
      <c r="G135" s="85"/>
      <c r="H135" s="79" t="str">
        <f t="shared" si="12"/>
        <v>0.00 </v>
      </c>
      <c r="I135" s="80" t="str">
        <f t="shared" si="13"/>
        <v>0.00 </v>
      </c>
      <c r="J135" s="2"/>
      <c r="K135" s="2"/>
    </row>
    <row r="136" ht="12.75" customHeight="1">
      <c r="A136" s="74"/>
      <c r="B136" s="5"/>
      <c r="C136" s="35"/>
      <c r="D136" s="81"/>
      <c r="E136" s="76"/>
      <c r="F136" s="84"/>
      <c r="G136" s="85"/>
      <c r="H136" s="79" t="str">
        <f t="shared" si="12"/>
        <v>0.00 </v>
      </c>
      <c r="I136" s="80" t="str">
        <f t="shared" si="13"/>
        <v>0.00 </v>
      </c>
      <c r="J136" s="2"/>
      <c r="K136" s="2"/>
    </row>
    <row r="137" ht="12.75" customHeight="1">
      <c r="A137" s="74"/>
      <c r="B137" s="5"/>
      <c r="C137" s="35"/>
      <c r="D137" s="81"/>
      <c r="E137" s="76"/>
      <c r="F137" s="84"/>
      <c r="G137" s="85"/>
      <c r="H137" s="79" t="str">
        <f t="shared" si="12"/>
        <v>0.00 </v>
      </c>
      <c r="I137" s="80" t="str">
        <f t="shared" si="13"/>
        <v>0.00 </v>
      </c>
      <c r="J137" s="2"/>
      <c r="K137" s="2"/>
    </row>
    <row r="138" ht="12.75" customHeight="1">
      <c r="A138" s="74"/>
      <c r="B138" s="5"/>
      <c r="C138" s="35"/>
      <c r="D138" s="81"/>
      <c r="E138" s="76"/>
      <c r="F138" s="84"/>
      <c r="G138" s="85"/>
      <c r="H138" s="79" t="str">
        <f t="shared" si="12"/>
        <v>0.00 </v>
      </c>
      <c r="I138" s="80" t="str">
        <f t="shared" si="13"/>
        <v>0.00 </v>
      </c>
      <c r="J138" s="2"/>
      <c r="K138" s="2"/>
    </row>
    <row r="139" ht="12.75" customHeight="1">
      <c r="A139" s="74"/>
      <c r="B139" s="5"/>
      <c r="C139" s="35"/>
      <c r="D139" s="81"/>
      <c r="E139" s="76"/>
      <c r="F139" s="84"/>
      <c r="G139" s="85"/>
      <c r="H139" s="79" t="str">
        <f t="shared" si="12"/>
        <v>0.00 </v>
      </c>
      <c r="I139" s="80" t="str">
        <f t="shared" si="13"/>
        <v>0.00 </v>
      </c>
      <c r="J139" s="2"/>
      <c r="K139" s="2"/>
    </row>
    <row r="140" ht="12.75" customHeight="1">
      <c r="A140" s="74"/>
      <c r="B140" s="5"/>
      <c r="C140" s="35"/>
      <c r="D140" s="81"/>
      <c r="E140" s="76"/>
      <c r="F140" s="84"/>
      <c r="G140" s="85"/>
      <c r="H140" s="79" t="str">
        <f t="shared" si="12"/>
        <v>0.00 </v>
      </c>
      <c r="I140" s="80" t="str">
        <f t="shared" si="13"/>
        <v>0.00 </v>
      </c>
      <c r="J140" s="2"/>
      <c r="K140" s="2"/>
    </row>
    <row r="141" ht="12.75" customHeight="1">
      <c r="A141" s="74"/>
      <c r="B141" s="5"/>
      <c r="C141" s="35"/>
      <c r="D141" s="81"/>
      <c r="E141" s="76"/>
      <c r="F141" s="84"/>
      <c r="G141" s="85"/>
      <c r="H141" s="79" t="str">
        <f t="shared" si="12"/>
        <v>0.00 </v>
      </c>
      <c r="I141" s="80" t="str">
        <f t="shared" si="13"/>
        <v>0.00 </v>
      </c>
      <c r="J141" s="2"/>
      <c r="K141" s="2"/>
    </row>
    <row r="142" ht="12.75" customHeight="1">
      <c r="A142" s="74"/>
      <c r="B142" s="5"/>
      <c r="C142" s="35"/>
      <c r="D142" s="81"/>
      <c r="E142" s="76"/>
      <c r="F142" s="84"/>
      <c r="G142" s="85"/>
      <c r="H142" s="79" t="str">
        <f t="shared" si="12"/>
        <v>0.00 </v>
      </c>
      <c r="I142" s="80" t="str">
        <f t="shared" si="13"/>
        <v>0.00 </v>
      </c>
      <c r="J142" s="2"/>
      <c r="K142" s="2"/>
    </row>
    <row r="143" ht="12.75" customHeight="1">
      <c r="A143" s="74"/>
      <c r="B143" s="5"/>
      <c r="C143" s="35"/>
      <c r="D143" s="81"/>
      <c r="E143" s="76"/>
      <c r="F143" s="84"/>
      <c r="G143" s="85"/>
      <c r="H143" s="79" t="str">
        <f t="shared" si="12"/>
        <v>0.00 </v>
      </c>
      <c r="I143" s="80" t="str">
        <f t="shared" si="13"/>
        <v>0.00 </v>
      </c>
      <c r="J143" s="2"/>
      <c r="K143" s="2"/>
    </row>
    <row r="144" ht="12.75" customHeight="1">
      <c r="A144" s="74"/>
      <c r="B144" s="5"/>
      <c r="C144" s="35"/>
      <c r="D144" s="81"/>
      <c r="E144" s="76"/>
      <c r="F144" s="84"/>
      <c r="G144" s="85"/>
      <c r="H144" s="79" t="str">
        <f t="shared" si="12"/>
        <v>0.00 </v>
      </c>
      <c r="I144" s="80" t="str">
        <f t="shared" si="13"/>
        <v>0.00 </v>
      </c>
      <c r="J144" s="2"/>
      <c r="K144" s="2"/>
    </row>
    <row r="145" ht="12.75" customHeight="1">
      <c r="A145" s="74"/>
      <c r="B145" s="5"/>
      <c r="C145" s="35"/>
      <c r="D145" s="81"/>
      <c r="E145" s="76"/>
      <c r="F145" s="85"/>
      <c r="G145" s="85"/>
      <c r="H145" s="79" t="str">
        <f t="shared" si="12"/>
        <v>0.00 </v>
      </c>
      <c r="I145" s="80" t="str">
        <f t="shared" si="13"/>
        <v>0.00 </v>
      </c>
      <c r="J145" s="2"/>
      <c r="K145" s="2"/>
    </row>
    <row r="146" ht="12.75" customHeight="1">
      <c r="A146" s="86" t="s">
        <v>51</v>
      </c>
      <c r="B146" s="87"/>
      <c r="C146" s="87"/>
      <c r="D146" s="87"/>
      <c r="E146" s="87"/>
      <c r="F146" s="87"/>
      <c r="G146" s="88" t="str">
        <f t="shared" ref="G146:H146" si="14">SUM(G106:G145)</f>
        <v>2,174</v>
      </c>
      <c r="H146" s="51" t="str">
        <f t="shared" si="14"/>
        <v>25,580.88 </v>
      </c>
      <c r="I146" s="26"/>
      <c r="J146" s="27"/>
      <c r="K146" s="2"/>
    </row>
    <row r="147" ht="12.75" customHeight="1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"/>
    </row>
    <row r="148" ht="12.75" customHeight="1">
      <c r="A148" s="89" t="s">
        <v>52</v>
      </c>
      <c r="B148" s="31"/>
      <c r="C148" s="31"/>
      <c r="D148" s="31"/>
      <c r="E148" s="31"/>
      <c r="F148" s="31"/>
      <c r="G148" s="31"/>
      <c r="H148" s="32"/>
      <c r="I148" s="26"/>
      <c r="J148" s="2"/>
      <c r="K148" s="2"/>
    </row>
    <row r="149" ht="12.75" customHeight="1">
      <c r="A149" s="34" t="s">
        <v>53</v>
      </c>
      <c r="B149" s="5"/>
      <c r="C149" s="5"/>
      <c r="D149" s="5"/>
      <c r="E149" s="35"/>
      <c r="F149" s="37" t="s">
        <v>32</v>
      </c>
      <c r="G149" s="37" t="s">
        <v>33</v>
      </c>
      <c r="H149" s="38" t="s">
        <v>25</v>
      </c>
      <c r="I149" s="26"/>
      <c r="J149" s="2"/>
      <c r="K149" s="2"/>
    </row>
    <row r="150" ht="12.75" customHeight="1">
      <c r="A150" s="1"/>
      <c r="F150" s="77"/>
      <c r="G150" s="78"/>
      <c r="H150" s="90" t="str">
        <f>G150*F150</f>
        <v>0.00 </v>
      </c>
      <c r="I150" s="26"/>
      <c r="J150" s="2"/>
      <c r="K150" s="2"/>
    </row>
    <row r="151" ht="12.75" customHeight="1">
      <c r="A151" s="1"/>
      <c r="F151" s="91"/>
      <c r="G151" s="78"/>
      <c r="H151" s="90" t="str">
        <f t="shared" ref="H151:H158" si="15">+G151*F151</f>
        <v>0.00 </v>
      </c>
      <c r="I151" s="26"/>
      <c r="J151" s="2"/>
      <c r="K151" s="2"/>
    </row>
    <row r="152" ht="12.75" customHeight="1">
      <c r="A152" s="1"/>
      <c r="F152" s="91"/>
      <c r="G152" s="78"/>
      <c r="H152" s="90" t="str">
        <f t="shared" si="15"/>
        <v>0.00 </v>
      </c>
      <c r="I152" s="26"/>
      <c r="J152" s="2"/>
      <c r="K152" s="2"/>
    </row>
    <row r="153" ht="12.75" customHeight="1">
      <c r="A153" s="1"/>
      <c r="F153" s="91"/>
      <c r="G153" s="78"/>
      <c r="H153" s="90" t="str">
        <f t="shared" si="15"/>
        <v>0.00 </v>
      </c>
      <c r="I153" s="26"/>
      <c r="J153" s="2"/>
      <c r="K153" s="2"/>
    </row>
    <row r="154" ht="12.75" customHeight="1">
      <c r="A154" s="1"/>
      <c r="F154" s="91"/>
      <c r="G154" s="78"/>
      <c r="H154" s="90" t="str">
        <f t="shared" si="15"/>
        <v>0.00 </v>
      </c>
      <c r="I154" s="26"/>
      <c r="J154" s="2"/>
      <c r="K154" s="2"/>
    </row>
    <row r="155" ht="12.75" customHeight="1">
      <c r="A155" s="1"/>
      <c r="F155" s="91"/>
      <c r="G155" s="78"/>
      <c r="H155" s="90" t="str">
        <f t="shared" si="15"/>
        <v>0.00 </v>
      </c>
      <c r="I155" s="26"/>
      <c r="J155" s="2"/>
      <c r="K155" s="2"/>
    </row>
    <row r="156" ht="12.75" customHeight="1">
      <c r="A156" s="1"/>
      <c r="F156" s="91"/>
      <c r="G156" s="78"/>
      <c r="H156" s="90" t="str">
        <f t="shared" si="15"/>
        <v>0.00 </v>
      </c>
      <c r="I156" s="26"/>
      <c r="J156" s="2"/>
      <c r="K156" s="2"/>
    </row>
    <row r="157" ht="12.75" customHeight="1">
      <c r="A157" s="1"/>
      <c r="F157" s="91"/>
      <c r="G157" s="78"/>
      <c r="H157" s="90" t="str">
        <f t="shared" si="15"/>
        <v>0.00 </v>
      </c>
      <c r="I157" s="26"/>
      <c r="J157" s="2"/>
      <c r="K157" s="2"/>
    </row>
    <row r="158" ht="12.75" customHeight="1">
      <c r="A158" s="2"/>
      <c r="F158" s="91"/>
      <c r="G158" s="85"/>
      <c r="H158" s="90" t="str">
        <f t="shared" si="15"/>
        <v>0.00 </v>
      </c>
      <c r="I158" s="26"/>
      <c r="J158" s="2"/>
      <c r="K158" s="2"/>
    </row>
    <row r="159" ht="12.75" customHeight="1">
      <c r="A159" s="48" t="s">
        <v>54</v>
      </c>
      <c r="B159" s="49"/>
      <c r="C159" s="49"/>
      <c r="D159" s="49"/>
      <c r="E159" s="49"/>
      <c r="F159" s="49"/>
      <c r="G159" s="50"/>
      <c r="H159" s="61" t="str">
        <f>SUM(H150:H158)</f>
        <v>0.00 </v>
      </c>
      <c r="I159" s="26"/>
      <c r="J159" s="27"/>
      <c r="K159" s="2"/>
    </row>
    <row r="160" ht="12.75" customHeight="1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"/>
    </row>
    <row r="161" ht="12.75" customHeight="1">
      <c r="A161" s="89" t="s">
        <v>55</v>
      </c>
      <c r="B161" s="31"/>
      <c r="C161" s="31"/>
      <c r="D161" s="31"/>
      <c r="E161" s="31"/>
      <c r="F161" s="31"/>
      <c r="G161" s="31"/>
      <c r="H161" s="32"/>
      <c r="I161" s="26"/>
      <c r="J161" s="2"/>
      <c r="K161" s="2"/>
    </row>
    <row r="162" ht="12.75" customHeight="1">
      <c r="A162" s="34" t="s">
        <v>31</v>
      </c>
      <c r="B162" s="5"/>
      <c r="C162" s="5"/>
      <c r="D162" s="5"/>
      <c r="E162" s="35"/>
      <c r="F162" s="37" t="s">
        <v>32</v>
      </c>
      <c r="G162" s="37" t="s">
        <v>33</v>
      </c>
      <c r="H162" s="38" t="s">
        <v>25</v>
      </c>
      <c r="I162" s="26"/>
      <c r="J162" s="2"/>
      <c r="K162" s="2"/>
    </row>
    <row r="163" ht="12.75" customHeight="1">
      <c r="A163" s="1"/>
      <c r="F163" s="92"/>
      <c r="G163" s="78"/>
      <c r="H163" s="44" t="str">
        <f t="shared" ref="H163:H202" si="16">+G163*F163</f>
        <v>0.00 </v>
      </c>
      <c r="I163" s="93"/>
      <c r="J163" s="2"/>
      <c r="K163" s="2"/>
    </row>
    <row r="164" ht="12.75" customHeight="1">
      <c r="A164" s="2"/>
      <c r="F164" s="94"/>
      <c r="G164" s="85"/>
      <c r="H164" s="44" t="str">
        <f t="shared" si="16"/>
        <v>0.00 </v>
      </c>
      <c r="I164" s="93"/>
      <c r="J164" s="2"/>
      <c r="K164" s="2"/>
    </row>
    <row r="165" ht="12.75" customHeight="1">
      <c r="A165" s="2"/>
      <c r="F165" s="94"/>
      <c r="G165" s="85"/>
      <c r="H165" s="44" t="str">
        <f t="shared" si="16"/>
        <v>0.00 </v>
      </c>
      <c r="I165" s="93"/>
      <c r="J165" s="2"/>
      <c r="K165" s="2"/>
    </row>
    <row r="166" ht="12.75" customHeight="1">
      <c r="A166" s="2"/>
      <c r="F166" s="94"/>
      <c r="G166" s="85"/>
      <c r="H166" s="44" t="str">
        <f t="shared" si="16"/>
        <v>0.00 </v>
      </c>
      <c r="I166" s="93"/>
      <c r="J166" s="2"/>
      <c r="K166" s="2"/>
    </row>
    <row r="167" ht="12.75" customHeight="1">
      <c r="A167" s="2"/>
      <c r="F167" s="94"/>
      <c r="G167" s="85"/>
      <c r="H167" s="44" t="str">
        <f t="shared" si="16"/>
        <v>0.00 </v>
      </c>
      <c r="I167" s="93"/>
      <c r="J167" s="2"/>
      <c r="K167" s="2"/>
    </row>
    <row r="168" ht="12.75" customHeight="1">
      <c r="A168" s="2"/>
      <c r="F168" s="94"/>
      <c r="G168" s="85"/>
      <c r="H168" s="44" t="str">
        <f t="shared" si="16"/>
        <v>0.00 </v>
      </c>
      <c r="I168" s="93"/>
      <c r="J168" s="2"/>
      <c r="K168" s="2"/>
    </row>
    <row r="169" ht="12.75" customHeight="1">
      <c r="A169" s="2"/>
      <c r="F169" s="94"/>
      <c r="G169" s="85"/>
      <c r="H169" s="44" t="str">
        <f t="shared" si="16"/>
        <v>0.00 </v>
      </c>
      <c r="I169" s="93"/>
      <c r="J169" s="2"/>
      <c r="K169" s="2"/>
    </row>
    <row r="170" ht="12.75" customHeight="1">
      <c r="A170" s="2"/>
      <c r="F170" s="94"/>
      <c r="G170" s="85"/>
      <c r="H170" s="44" t="str">
        <f t="shared" si="16"/>
        <v>0.00 </v>
      </c>
      <c r="I170" s="93"/>
      <c r="J170" s="2"/>
      <c r="K170" s="2"/>
    </row>
    <row r="171" ht="12.75" customHeight="1">
      <c r="A171" s="2"/>
      <c r="F171" s="94"/>
      <c r="G171" s="85"/>
      <c r="H171" s="44" t="str">
        <f t="shared" si="16"/>
        <v>0.00 </v>
      </c>
      <c r="I171" s="93"/>
      <c r="J171" s="2"/>
      <c r="K171" s="2"/>
    </row>
    <row r="172" ht="12.75" customHeight="1">
      <c r="A172" s="2"/>
      <c r="F172" s="94"/>
      <c r="G172" s="85"/>
      <c r="H172" s="44" t="str">
        <f t="shared" si="16"/>
        <v>0.00 </v>
      </c>
      <c r="I172" s="93"/>
      <c r="J172" s="2"/>
      <c r="K172" s="2"/>
    </row>
    <row r="173" ht="12.75" customHeight="1">
      <c r="A173" s="2"/>
      <c r="F173" s="94"/>
      <c r="G173" s="85"/>
      <c r="H173" s="44" t="str">
        <f t="shared" si="16"/>
        <v>0.00 </v>
      </c>
      <c r="I173" s="93"/>
      <c r="J173" s="2"/>
      <c r="K173" s="2"/>
    </row>
    <row r="174" ht="12.75" customHeight="1">
      <c r="A174" s="2"/>
      <c r="F174" s="94"/>
      <c r="G174" s="85"/>
      <c r="H174" s="44" t="str">
        <f t="shared" si="16"/>
        <v>0.00 </v>
      </c>
      <c r="I174" s="93"/>
      <c r="J174" s="2"/>
      <c r="K174" s="2"/>
    </row>
    <row r="175" ht="12.75" customHeight="1">
      <c r="A175" s="2"/>
      <c r="F175" s="94"/>
      <c r="G175" s="85"/>
      <c r="H175" s="44" t="str">
        <f t="shared" si="16"/>
        <v>0.00 </v>
      </c>
      <c r="I175" s="93"/>
      <c r="J175" s="2"/>
      <c r="K175" s="2"/>
    </row>
    <row r="176" ht="12.75" customHeight="1">
      <c r="A176" s="2"/>
      <c r="F176" s="94"/>
      <c r="G176" s="85"/>
      <c r="H176" s="44" t="str">
        <f t="shared" si="16"/>
        <v>0.00 </v>
      </c>
      <c r="I176" s="93"/>
      <c r="J176" s="2"/>
      <c r="K176" s="2"/>
    </row>
    <row r="177" ht="12.75" customHeight="1">
      <c r="A177" s="2"/>
      <c r="F177" s="94"/>
      <c r="G177" s="85"/>
      <c r="H177" s="44" t="str">
        <f t="shared" si="16"/>
        <v>0.00 </v>
      </c>
      <c r="I177" s="93"/>
      <c r="J177" s="2"/>
      <c r="K177" s="2"/>
    </row>
    <row r="178" ht="12.75" customHeight="1">
      <c r="A178" s="2"/>
      <c r="F178" s="94"/>
      <c r="G178" s="85"/>
      <c r="H178" s="44" t="str">
        <f t="shared" si="16"/>
        <v>0.00 </v>
      </c>
      <c r="I178" s="93"/>
      <c r="J178" s="2"/>
      <c r="K178" s="2"/>
    </row>
    <row r="179" ht="12.75" customHeight="1">
      <c r="A179" s="2"/>
      <c r="F179" s="94"/>
      <c r="G179" s="85"/>
      <c r="H179" s="44" t="str">
        <f t="shared" si="16"/>
        <v>0.00 </v>
      </c>
      <c r="I179" s="93"/>
      <c r="J179" s="2"/>
      <c r="K179" s="2"/>
    </row>
    <row r="180" ht="12.75" customHeight="1">
      <c r="A180" s="2"/>
      <c r="F180" s="94"/>
      <c r="G180" s="85"/>
      <c r="H180" s="44" t="str">
        <f t="shared" si="16"/>
        <v>0.00 </v>
      </c>
      <c r="I180" s="93"/>
      <c r="J180" s="2"/>
      <c r="K180" s="2"/>
    </row>
    <row r="181" ht="12.75" customHeight="1">
      <c r="A181" s="2"/>
      <c r="F181" s="94"/>
      <c r="G181" s="85"/>
      <c r="H181" s="44" t="str">
        <f t="shared" si="16"/>
        <v>0.00 </v>
      </c>
      <c r="I181" s="93"/>
      <c r="J181" s="2"/>
      <c r="K181" s="2"/>
    </row>
    <row r="182" ht="12.75" customHeight="1">
      <c r="A182" s="2"/>
      <c r="F182" s="94"/>
      <c r="G182" s="85"/>
      <c r="H182" s="44" t="str">
        <f t="shared" si="16"/>
        <v>0.00 </v>
      </c>
      <c r="I182" s="93"/>
      <c r="J182" s="2"/>
      <c r="K182" s="2"/>
    </row>
    <row r="183" ht="12.75" customHeight="1">
      <c r="A183" s="2"/>
      <c r="F183" s="94"/>
      <c r="G183" s="85"/>
      <c r="H183" s="44" t="str">
        <f t="shared" si="16"/>
        <v>0.00 </v>
      </c>
      <c r="I183" s="93"/>
      <c r="J183" s="2"/>
      <c r="K183" s="2"/>
    </row>
    <row r="184" ht="12.75" customHeight="1">
      <c r="A184" s="2"/>
      <c r="F184" s="94"/>
      <c r="G184" s="85"/>
      <c r="H184" s="44" t="str">
        <f t="shared" si="16"/>
        <v>0.00 </v>
      </c>
      <c r="I184" s="93"/>
      <c r="J184" s="2"/>
      <c r="K184" s="2"/>
    </row>
    <row r="185" ht="12.75" customHeight="1">
      <c r="A185" s="2"/>
      <c r="F185" s="94"/>
      <c r="G185" s="85"/>
      <c r="H185" s="44" t="str">
        <f t="shared" si="16"/>
        <v>0.00 </v>
      </c>
      <c r="I185" s="93"/>
      <c r="J185" s="2"/>
      <c r="K185" s="2"/>
    </row>
    <row r="186" ht="12.75" customHeight="1">
      <c r="A186" s="2"/>
      <c r="F186" s="94"/>
      <c r="G186" s="85"/>
      <c r="H186" s="44" t="str">
        <f t="shared" si="16"/>
        <v>0.00 </v>
      </c>
      <c r="I186" s="93"/>
      <c r="J186" s="2"/>
      <c r="K186" s="2"/>
    </row>
    <row r="187" ht="12.75" customHeight="1">
      <c r="A187" s="2"/>
      <c r="F187" s="94"/>
      <c r="G187" s="85"/>
      <c r="H187" s="44" t="str">
        <f t="shared" si="16"/>
        <v>0.00 </v>
      </c>
      <c r="I187" s="93"/>
      <c r="J187" s="2"/>
      <c r="K187" s="2"/>
    </row>
    <row r="188" ht="12.75" customHeight="1">
      <c r="A188" s="2"/>
      <c r="F188" s="94"/>
      <c r="G188" s="85"/>
      <c r="H188" s="44" t="str">
        <f t="shared" si="16"/>
        <v>0.00 </v>
      </c>
      <c r="I188" s="93"/>
      <c r="J188" s="2"/>
      <c r="K188" s="2"/>
    </row>
    <row r="189" ht="12.75" customHeight="1">
      <c r="A189" s="2"/>
      <c r="F189" s="94"/>
      <c r="G189" s="85"/>
      <c r="H189" s="44" t="str">
        <f t="shared" si="16"/>
        <v>0.00 </v>
      </c>
      <c r="I189" s="93"/>
      <c r="J189" s="2"/>
      <c r="K189" s="2"/>
    </row>
    <row r="190" ht="12.75" customHeight="1">
      <c r="A190" s="2"/>
      <c r="F190" s="94"/>
      <c r="G190" s="85"/>
      <c r="H190" s="44" t="str">
        <f t="shared" si="16"/>
        <v>0.00 </v>
      </c>
      <c r="I190" s="93"/>
      <c r="J190" s="2"/>
      <c r="K190" s="2"/>
    </row>
    <row r="191" ht="12.75" customHeight="1">
      <c r="A191" s="2"/>
      <c r="F191" s="94"/>
      <c r="G191" s="85"/>
      <c r="H191" s="44" t="str">
        <f t="shared" si="16"/>
        <v>0.00 </v>
      </c>
      <c r="I191" s="93"/>
      <c r="J191" s="2"/>
      <c r="K191" s="2"/>
    </row>
    <row r="192" ht="12.75" customHeight="1">
      <c r="A192" s="2"/>
      <c r="F192" s="94"/>
      <c r="G192" s="85"/>
      <c r="H192" s="44" t="str">
        <f t="shared" si="16"/>
        <v>0.00 </v>
      </c>
      <c r="I192" s="93"/>
      <c r="J192" s="2"/>
      <c r="K192" s="2"/>
    </row>
    <row r="193" ht="12.75" customHeight="1">
      <c r="A193" s="2"/>
      <c r="F193" s="94"/>
      <c r="G193" s="85"/>
      <c r="H193" s="44" t="str">
        <f t="shared" si="16"/>
        <v>0.00 </v>
      </c>
      <c r="I193" s="93"/>
      <c r="J193" s="2"/>
      <c r="K193" s="2"/>
    </row>
    <row r="194" ht="12.75" customHeight="1">
      <c r="A194" s="2"/>
      <c r="F194" s="94"/>
      <c r="G194" s="85"/>
      <c r="H194" s="44" t="str">
        <f t="shared" si="16"/>
        <v>0.00 </v>
      </c>
      <c r="I194" s="93"/>
      <c r="J194" s="2"/>
      <c r="K194" s="2"/>
    </row>
    <row r="195" ht="12.75" customHeight="1">
      <c r="A195" s="2"/>
      <c r="F195" s="94"/>
      <c r="G195" s="85"/>
      <c r="H195" s="44" t="str">
        <f t="shared" si="16"/>
        <v>0.00 </v>
      </c>
      <c r="I195" s="93"/>
      <c r="J195" s="2"/>
      <c r="K195" s="2"/>
    </row>
    <row r="196" ht="12.75" customHeight="1">
      <c r="A196" s="2"/>
      <c r="F196" s="94"/>
      <c r="G196" s="85"/>
      <c r="H196" s="44" t="str">
        <f t="shared" si="16"/>
        <v>0.00 </v>
      </c>
      <c r="I196" s="93"/>
      <c r="J196" s="2"/>
      <c r="K196" s="2"/>
    </row>
    <row r="197" ht="12.75" customHeight="1">
      <c r="A197" s="2"/>
      <c r="F197" s="94"/>
      <c r="G197" s="85"/>
      <c r="H197" s="44" t="str">
        <f t="shared" si="16"/>
        <v>0.00 </v>
      </c>
      <c r="I197" s="93"/>
      <c r="J197" s="2"/>
      <c r="K197" s="2"/>
    </row>
    <row r="198" ht="12.75" customHeight="1">
      <c r="A198" s="2"/>
      <c r="F198" s="94"/>
      <c r="G198" s="85"/>
      <c r="H198" s="44" t="str">
        <f t="shared" si="16"/>
        <v>0.00 </v>
      </c>
      <c r="I198" s="93"/>
      <c r="J198" s="2"/>
      <c r="K198" s="2"/>
    </row>
    <row r="199" ht="12.75" customHeight="1">
      <c r="A199" s="2"/>
      <c r="F199" s="94"/>
      <c r="G199" s="85"/>
      <c r="H199" s="44" t="str">
        <f t="shared" si="16"/>
        <v>0.00 </v>
      </c>
      <c r="I199" s="93"/>
      <c r="J199" s="2"/>
      <c r="K199" s="2"/>
    </row>
    <row r="200" ht="12.75" customHeight="1">
      <c r="A200" s="2"/>
      <c r="F200" s="94"/>
      <c r="G200" s="85"/>
      <c r="H200" s="44" t="str">
        <f t="shared" si="16"/>
        <v>0.00 </v>
      </c>
      <c r="I200" s="93"/>
      <c r="J200" s="2"/>
      <c r="K200" s="2"/>
    </row>
    <row r="201" ht="12.75" customHeight="1">
      <c r="A201" s="2"/>
      <c r="F201" s="94"/>
      <c r="G201" s="85"/>
      <c r="H201" s="44" t="str">
        <f t="shared" si="16"/>
        <v>0.00 </v>
      </c>
      <c r="I201" s="93"/>
      <c r="J201" s="2"/>
      <c r="K201" s="2"/>
    </row>
    <row r="202" ht="12.75" customHeight="1">
      <c r="A202" s="2"/>
      <c r="F202" s="94"/>
      <c r="G202" s="85"/>
      <c r="H202" s="44" t="str">
        <f t="shared" si="16"/>
        <v>0.00 </v>
      </c>
      <c r="I202" s="93"/>
      <c r="J202" s="2"/>
      <c r="K202" s="2"/>
    </row>
    <row r="203" ht="12.75" customHeight="1">
      <c r="A203" s="48" t="s">
        <v>56</v>
      </c>
      <c r="B203" s="49"/>
      <c r="C203" s="49"/>
      <c r="D203" s="49"/>
      <c r="E203" s="49"/>
      <c r="F203" s="49"/>
      <c r="G203" s="50"/>
      <c r="H203" s="51" t="str">
        <f>SUM(H163:H202)</f>
        <v>0.00 </v>
      </c>
      <c r="I203" s="26"/>
      <c r="J203" s="27"/>
      <c r="K203" s="2"/>
    </row>
    <row r="204" ht="12.75" customHeight="1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"/>
    </row>
    <row r="205" ht="12.75" customHeight="1">
      <c r="A205" s="89" t="s">
        <v>57</v>
      </c>
      <c r="B205" s="31"/>
      <c r="C205" s="31"/>
      <c r="D205" s="31"/>
      <c r="E205" s="31"/>
      <c r="F205" s="31"/>
      <c r="G205" s="31"/>
      <c r="H205" s="32"/>
      <c r="I205" s="26"/>
      <c r="J205" s="2"/>
      <c r="K205" s="2"/>
    </row>
    <row r="206" ht="12.75" customHeight="1">
      <c r="A206" s="34" t="s">
        <v>58</v>
      </c>
      <c r="B206" s="5"/>
      <c r="C206" s="5"/>
      <c r="D206" s="5"/>
      <c r="E206" s="35"/>
      <c r="F206" s="37" t="s">
        <v>32</v>
      </c>
      <c r="G206" s="37" t="s">
        <v>33</v>
      </c>
      <c r="H206" s="38" t="s">
        <v>25</v>
      </c>
      <c r="I206" s="26"/>
      <c r="J206" s="2"/>
      <c r="K206" s="2"/>
    </row>
    <row r="207" ht="12.75" customHeight="1">
      <c r="A207" s="95" t="s">
        <v>59</v>
      </c>
      <c r="B207" s="5"/>
      <c r="C207" s="5"/>
      <c r="D207" s="5"/>
      <c r="E207" s="35"/>
      <c r="F207" s="77">
        <v>8000.0</v>
      </c>
      <c r="G207" s="96">
        <v>1.0</v>
      </c>
      <c r="H207" s="44" t="str">
        <f t="shared" ref="H207:H228" si="17">+G207*F207</f>
        <v>8,000.00 </v>
      </c>
      <c r="I207" s="93"/>
      <c r="J207" s="2"/>
      <c r="K207" s="2"/>
    </row>
    <row r="208" ht="12.75" customHeight="1">
      <c r="A208" s="97"/>
      <c r="B208" s="5"/>
      <c r="C208" s="5"/>
      <c r="D208" s="5"/>
      <c r="E208" s="35"/>
      <c r="F208" s="91"/>
      <c r="G208" s="98"/>
      <c r="H208" s="44" t="str">
        <f t="shared" si="17"/>
        <v>0.00 </v>
      </c>
      <c r="I208" s="26"/>
      <c r="J208" s="2"/>
      <c r="K208" s="2"/>
    </row>
    <row r="209" ht="12.75" customHeight="1">
      <c r="A209" s="97"/>
      <c r="B209" s="5"/>
      <c r="C209" s="5"/>
      <c r="D209" s="5"/>
      <c r="E209" s="35"/>
      <c r="F209" s="91"/>
      <c r="G209" s="98"/>
      <c r="H209" s="44" t="str">
        <f t="shared" si="17"/>
        <v>0.00 </v>
      </c>
      <c r="I209" s="26"/>
      <c r="J209" s="2"/>
      <c r="K209" s="2"/>
    </row>
    <row r="210" ht="12.75" customHeight="1">
      <c r="A210" s="97"/>
      <c r="B210" s="5"/>
      <c r="C210" s="5"/>
      <c r="D210" s="5"/>
      <c r="E210" s="35"/>
      <c r="F210" s="91"/>
      <c r="G210" s="98"/>
      <c r="H210" s="44" t="str">
        <f t="shared" si="17"/>
        <v>0.00 </v>
      </c>
      <c r="I210" s="26"/>
      <c r="J210" s="2"/>
      <c r="K210" s="2"/>
    </row>
    <row r="211" ht="12.75" customHeight="1">
      <c r="A211" s="97"/>
      <c r="B211" s="5"/>
      <c r="C211" s="5"/>
      <c r="D211" s="5"/>
      <c r="E211" s="35"/>
      <c r="F211" s="91"/>
      <c r="G211" s="98"/>
      <c r="H211" s="44" t="str">
        <f t="shared" si="17"/>
        <v>0.00 </v>
      </c>
      <c r="I211" s="26"/>
      <c r="J211" s="2"/>
      <c r="K211" s="2"/>
    </row>
    <row r="212" ht="12.75" customHeight="1">
      <c r="A212" s="97"/>
      <c r="B212" s="5"/>
      <c r="C212" s="5"/>
      <c r="D212" s="5"/>
      <c r="E212" s="35"/>
      <c r="F212" s="91"/>
      <c r="G212" s="98"/>
      <c r="H212" s="44" t="str">
        <f t="shared" si="17"/>
        <v>0.00 </v>
      </c>
      <c r="I212" s="26"/>
      <c r="J212" s="2"/>
      <c r="K212" s="2"/>
    </row>
    <row r="213" ht="12.75" customHeight="1">
      <c r="A213" s="97"/>
      <c r="B213" s="5"/>
      <c r="C213" s="5"/>
      <c r="D213" s="5"/>
      <c r="E213" s="35"/>
      <c r="F213" s="91"/>
      <c r="G213" s="98"/>
      <c r="H213" s="44" t="str">
        <f t="shared" si="17"/>
        <v>0.00 </v>
      </c>
      <c r="I213" s="26"/>
      <c r="J213" s="2"/>
      <c r="K213" s="2"/>
    </row>
    <row r="214" ht="12.75" customHeight="1">
      <c r="A214" s="97"/>
      <c r="B214" s="5"/>
      <c r="C214" s="5"/>
      <c r="D214" s="5"/>
      <c r="E214" s="35"/>
      <c r="F214" s="91"/>
      <c r="G214" s="98"/>
      <c r="H214" s="44" t="str">
        <f t="shared" si="17"/>
        <v>0.00 </v>
      </c>
      <c r="I214" s="26"/>
      <c r="J214" s="2"/>
      <c r="K214" s="2"/>
    </row>
    <row r="215" ht="12.75" customHeight="1">
      <c r="A215" s="97"/>
      <c r="B215" s="5"/>
      <c r="C215" s="5"/>
      <c r="D215" s="5"/>
      <c r="E215" s="35"/>
      <c r="F215" s="91"/>
      <c r="G215" s="98"/>
      <c r="H215" s="44" t="str">
        <f t="shared" si="17"/>
        <v>0.00 </v>
      </c>
      <c r="I215" s="26"/>
      <c r="J215" s="2"/>
      <c r="K215" s="2"/>
    </row>
    <row r="216" ht="12.75" customHeight="1">
      <c r="A216" s="97"/>
      <c r="B216" s="5"/>
      <c r="C216" s="5"/>
      <c r="D216" s="5"/>
      <c r="E216" s="35"/>
      <c r="F216" s="91"/>
      <c r="G216" s="98"/>
      <c r="H216" s="44" t="str">
        <f t="shared" si="17"/>
        <v>0.00 </v>
      </c>
      <c r="I216" s="26"/>
      <c r="J216" s="2"/>
      <c r="K216" s="2"/>
    </row>
    <row r="217" ht="12.75" customHeight="1">
      <c r="A217" s="97"/>
      <c r="B217" s="5"/>
      <c r="C217" s="5"/>
      <c r="D217" s="5"/>
      <c r="E217" s="35"/>
      <c r="F217" s="91"/>
      <c r="G217" s="98"/>
      <c r="H217" s="44" t="str">
        <f t="shared" si="17"/>
        <v>0.00 </v>
      </c>
      <c r="I217" s="26"/>
      <c r="J217" s="2"/>
      <c r="K217" s="2"/>
    </row>
    <row r="218" ht="12.75" customHeight="1">
      <c r="A218" s="97"/>
      <c r="B218" s="5"/>
      <c r="C218" s="5"/>
      <c r="D218" s="5"/>
      <c r="E218" s="35"/>
      <c r="F218" s="91"/>
      <c r="G218" s="98"/>
      <c r="H218" s="44" t="str">
        <f t="shared" si="17"/>
        <v>0.00 </v>
      </c>
      <c r="I218" s="26"/>
      <c r="J218" s="2"/>
      <c r="K218" s="2"/>
    </row>
    <row r="219" ht="12.75" customHeight="1">
      <c r="A219" s="97"/>
      <c r="B219" s="5"/>
      <c r="C219" s="5"/>
      <c r="D219" s="5"/>
      <c r="E219" s="35"/>
      <c r="F219" s="91"/>
      <c r="G219" s="98"/>
      <c r="H219" s="44" t="str">
        <f t="shared" si="17"/>
        <v>0.00 </v>
      </c>
      <c r="I219" s="26"/>
      <c r="J219" s="2"/>
      <c r="K219" s="2"/>
    </row>
    <row r="220" ht="12.75" customHeight="1">
      <c r="A220" s="97"/>
      <c r="B220" s="5"/>
      <c r="C220" s="5"/>
      <c r="D220" s="5"/>
      <c r="E220" s="35"/>
      <c r="F220" s="91"/>
      <c r="G220" s="98"/>
      <c r="H220" s="44" t="str">
        <f t="shared" si="17"/>
        <v>0.00 </v>
      </c>
      <c r="I220" s="26"/>
      <c r="J220" s="2"/>
      <c r="K220" s="2"/>
    </row>
    <row r="221" ht="12.75" customHeight="1">
      <c r="A221" s="97"/>
      <c r="B221" s="5"/>
      <c r="C221" s="5"/>
      <c r="D221" s="5"/>
      <c r="E221" s="35"/>
      <c r="F221" s="91"/>
      <c r="G221" s="98"/>
      <c r="H221" s="44" t="str">
        <f t="shared" si="17"/>
        <v>0.00 </v>
      </c>
      <c r="I221" s="26"/>
      <c r="J221" s="2"/>
      <c r="K221" s="2"/>
    </row>
    <row r="222" ht="12.75" customHeight="1">
      <c r="A222" s="97"/>
      <c r="B222" s="5"/>
      <c r="C222" s="5"/>
      <c r="D222" s="5"/>
      <c r="E222" s="35"/>
      <c r="F222" s="91"/>
      <c r="G222" s="98"/>
      <c r="H222" s="44" t="str">
        <f t="shared" si="17"/>
        <v>0.00 </v>
      </c>
      <c r="I222" s="26"/>
      <c r="J222" s="2"/>
      <c r="K222" s="2"/>
    </row>
    <row r="223" ht="12.75" customHeight="1">
      <c r="A223" s="97"/>
      <c r="B223" s="5"/>
      <c r="C223" s="5"/>
      <c r="D223" s="5"/>
      <c r="E223" s="35"/>
      <c r="F223" s="91"/>
      <c r="G223" s="98"/>
      <c r="H223" s="44" t="str">
        <f t="shared" si="17"/>
        <v>0.00 </v>
      </c>
      <c r="I223" s="26"/>
      <c r="J223" s="2"/>
      <c r="K223" s="2"/>
    </row>
    <row r="224" ht="12.75" customHeight="1">
      <c r="A224" s="97"/>
      <c r="B224" s="5"/>
      <c r="C224" s="5"/>
      <c r="D224" s="5"/>
      <c r="E224" s="35"/>
      <c r="F224" s="91"/>
      <c r="G224" s="98"/>
      <c r="H224" s="44" t="str">
        <f t="shared" si="17"/>
        <v>0.00 </v>
      </c>
      <c r="I224" s="26"/>
      <c r="J224" s="2"/>
      <c r="K224" s="2"/>
    </row>
    <row r="225" ht="12.75" customHeight="1">
      <c r="A225" s="97"/>
      <c r="B225" s="5"/>
      <c r="C225" s="5"/>
      <c r="D225" s="5"/>
      <c r="E225" s="35"/>
      <c r="F225" s="91"/>
      <c r="G225" s="98"/>
      <c r="H225" s="44" t="str">
        <f t="shared" si="17"/>
        <v>0.00 </v>
      </c>
      <c r="I225" s="26"/>
      <c r="J225" s="2"/>
      <c r="K225" s="2"/>
    </row>
    <row r="226" ht="12.75" customHeight="1">
      <c r="A226" s="97"/>
      <c r="B226" s="5"/>
      <c r="C226" s="5"/>
      <c r="D226" s="5"/>
      <c r="E226" s="35"/>
      <c r="F226" s="91"/>
      <c r="G226" s="98"/>
      <c r="H226" s="44" t="str">
        <f t="shared" si="17"/>
        <v>0.00 </v>
      </c>
      <c r="I226" s="26"/>
      <c r="J226" s="2"/>
      <c r="K226" s="2"/>
    </row>
    <row r="227" ht="12.75" customHeight="1">
      <c r="A227" s="97"/>
      <c r="B227" s="5"/>
      <c r="C227" s="5"/>
      <c r="D227" s="5"/>
      <c r="E227" s="35"/>
      <c r="F227" s="91"/>
      <c r="G227" s="98"/>
      <c r="H227" s="44" t="str">
        <f t="shared" si="17"/>
        <v>0.00 </v>
      </c>
      <c r="I227" s="26"/>
      <c r="J227" s="2"/>
      <c r="K227" s="2"/>
    </row>
    <row r="228" ht="12.75" customHeight="1">
      <c r="A228" s="97"/>
      <c r="B228" s="5"/>
      <c r="C228" s="5"/>
      <c r="D228" s="5"/>
      <c r="E228" s="35"/>
      <c r="F228" s="91"/>
      <c r="G228" s="98"/>
      <c r="H228" s="44" t="str">
        <f t="shared" si="17"/>
        <v>0.00 </v>
      </c>
      <c r="I228" s="26"/>
      <c r="J228" s="2"/>
      <c r="K228" s="2"/>
    </row>
    <row r="229" ht="12.75" customHeight="1">
      <c r="A229" s="48" t="s">
        <v>60</v>
      </c>
      <c r="B229" s="49"/>
      <c r="C229" s="49"/>
      <c r="D229" s="49"/>
      <c r="E229" s="49"/>
      <c r="F229" s="49"/>
      <c r="G229" s="50"/>
      <c r="H229" s="51" t="str">
        <f>SUM(H207:H228)</f>
        <v>8,000.00 </v>
      </c>
      <c r="I229" s="26"/>
      <c r="J229" s="2"/>
      <c r="K229" s="2"/>
    </row>
    <row r="230" ht="12.75" customHeight="1">
      <c r="A230" s="26"/>
      <c r="B230" s="27"/>
      <c r="C230" s="27"/>
      <c r="D230" s="27"/>
      <c r="E230" s="27"/>
      <c r="F230" s="27"/>
      <c r="G230" s="27"/>
      <c r="H230" s="27"/>
      <c r="I230" s="27"/>
      <c r="J230" s="2"/>
      <c r="K230" s="2"/>
    </row>
    <row r="231" ht="12.75" customHeight="1">
      <c r="A231" s="99" t="s">
        <v>61</v>
      </c>
      <c r="B231" s="100"/>
      <c r="C231" s="100"/>
      <c r="D231" s="100"/>
      <c r="E231" s="100"/>
      <c r="F231" s="101"/>
      <c r="G231" s="65" t="str">
        <f>IF(H$98=0,0,H231/H$98)</f>
        <v>82.09%</v>
      </c>
      <c r="H231" s="102" t="str">
        <f>SUM(H146,H159,H203,H229)</f>
        <v>33,580.88 </v>
      </c>
      <c r="I231" s="2"/>
      <c r="J231" s="2"/>
      <c r="K231" s="2"/>
    </row>
    <row r="232" ht="12.75" customHeight="1">
      <c r="A232" s="67"/>
      <c r="B232" s="68"/>
      <c r="C232" s="68"/>
      <c r="D232" s="68"/>
      <c r="E232" s="68"/>
      <c r="F232" s="69"/>
      <c r="G232" s="70"/>
      <c r="H232" s="103"/>
      <c r="I232" s="2"/>
      <c r="J232" s="2"/>
      <c r="K232" s="2"/>
    </row>
    <row r="233" ht="13.5" customHeight="1">
      <c r="A233" s="104"/>
      <c r="B233" s="104"/>
      <c r="C233" s="104"/>
      <c r="D233" s="104"/>
      <c r="E233" s="104"/>
      <c r="F233" s="104"/>
      <c r="G233" s="105"/>
      <c r="H233" s="105"/>
      <c r="I233" s="27"/>
      <c r="J233" s="2"/>
      <c r="K233" s="2"/>
    </row>
    <row r="234" ht="12.75" customHeight="1">
      <c r="A234" s="106" t="s">
        <v>62</v>
      </c>
      <c r="B234" s="107"/>
      <c r="C234" s="107"/>
      <c r="D234" s="107"/>
      <c r="E234" s="107"/>
      <c r="F234" s="108"/>
      <c r="G234" s="109" t="str">
        <f>IF(H$98=0,0,H234/H$98)</f>
        <v>17.91%</v>
      </c>
      <c r="H234" s="110" t="str">
        <f>H98-H231</f>
        <v>7,328.75 </v>
      </c>
      <c r="I234" s="2"/>
      <c r="J234" s="2"/>
      <c r="K234" s="2"/>
    </row>
    <row r="235" ht="12.75" customHeight="1">
      <c r="A235" s="67"/>
      <c r="B235" s="68"/>
      <c r="C235" s="68"/>
      <c r="D235" s="68"/>
      <c r="E235" s="68"/>
      <c r="F235" s="69"/>
      <c r="G235" s="70"/>
      <c r="H235" s="103"/>
      <c r="I235" s="2"/>
      <c r="J235" s="2"/>
      <c r="K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ht="13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 ht="13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 ht="13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 ht="13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</sheetData>
  <mergeCells count="299">
    <mergeCell ref="A90:E90"/>
    <mergeCell ref="A89:E89"/>
    <mergeCell ref="A94:E94"/>
    <mergeCell ref="A95:E95"/>
    <mergeCell ref="A98:F99"/>
    <mergeCell ref="G98:G99"/>
    <mergeCell ref="H98:H99"/>
    <mergeCell ref="A106:C106"/>
    <mergeCell ref="D106:E106"/>
    <mergeCell ref="A102:I102"/>
    <mergeCell ref="A104:H104"/>
    <mergeCell ref="A112:C112"/>
    <mergeCell ref="A111:C111"/>
    <mergeCell ref="A109:C109"/>
    <mergeCell ref="D109:E109"/>
    <mergeCell ref="A164:E164"/>
    <mergeCell ref="A165:E165"/>
    <mergeCell ref="A166:E166"/>
    <mergeCell ref="A162:E162"/>
    <mergeCell ref="A163:E163"/>
    <mergeCell ref="A167:E167"/>
    <mergeCell ref="A168:E168"/>
    <mergeCell ref="D127:E127"/>
    <mergeCell ref="D128:E128"/>
    <mergeCell ref="D126:E126"/>
    <mergeCell ref="D124:E124"/>
    <mergeCell ref="D125:E125"/>
    <mergeCell ref="A138:C138"/>
    <mergeCell ref="A137:C137"/>
    <mergeCell ref="D135:E135"/>
    <mergeCell ref="A139:C139"/>
    <mergeCell ref="A135:C135"/>
    <mergeCell ref="A140:C140"/>
    <mergeCell ref="A141:C141"/>
    <mergeCell ref="A142:C142"/>
    <mergeCell ref="A143:C143"/>
    <mergeCell ref="A151:E151"/>
    <mergeCell ref="A150:E150"/>
    <mergeCell ref="A127:C127"/>
    <mergeCell ref="A128:C128"/>
    <mergeCell ref="D120:E120"/>
    <mergeCell ref="D121:E121"/>
    <mergeCell ref="H231:H232"/>
    <mergeCell ref="H234:H235"/>
    <mergeCell ref="G231:G232"/>
    <mergeCell ref="G234:G235"/>
    <mergeCell ref="D107:E107"/>
    <mergeCell ref="D108:E108"/>
    <mergeCell ref="D137:E137"/>
    <mergeCell ref="D143:E143"/>
    <mergeCell ref="D139:E139"/>
    <mergeCell ref="D122:E122"/>
    <mergeCell ref="D123:E123"/>
    <mergeCell ref="A220:E220"/>
    <mergeCell ref="A221:E221"/>
    <mergeCell ref="A217:E217"/>
    <mergeCell ref="A218:E218"/>
    <mergeCell ref="A209:E209"/>
    <mergeCell ref="A210:E210"/>
    <mergeCell ref="A205:H205"/>
    <mergeCell ref="A207:E207"/>
    <mergeCell ref="A208:E208"/>
    <mergeCell ref="A206:E206"/>
    <mergeCell ref="A212:E212"/>
    <mergeCell ref="A211:E211"/>
    <mergeCell ref="A222:E222"/>
    <mergeCell ref="A219:E219"/>
    <mergeCell ref="A214:E214"/>
    <mergeCell ref="A215:E215"/>
    <mergeCell ref="A227:E227"/>
    <mergeCell ref="A226:E226"/>
    <mergeCell ref="A169:E169"/>
    <mergeCell ref="A170:E170"/>
    <mergeCell ref="A149:E149"/>
    <mergeCell ref="A144:C144"/>
    <mergeCell ref="A145:C145"/>
    <mergeCell ref="D145:E145"/>
    <mergeCell ref="D144:E144"/>
    <mergeCell ref="A178:E178"/>
    <mergeCell ref="A187:E187"/>
    <mergeCell ref="D133:E133"/>
    <mergeCell ref="D134:E134"/>
    <mergeCell ref="A133:C133"/>
    <mergeCell ref="A134:C134"/>
    <mergeCell ref="D131:E131"/>
    <mergeCell ref="D130:E130"/>
    <mergeCell ref="D129:E129"/>
    <mergeCell ref="A131:C131"/>
    <mergeCell ref="A130:C130"/>
    <mergeCell ref="A129:C129"/>
    <mergeCell ref="A132:C132"/>
    <mergeCell ref="D132:E132"/>
    <mergeCell ref="A224:E224"/>
    <mergeCell ref="A225:E225"/>
    <mergeCell ref="A192:E192"/>
    <mergeCell ref="A193:E193"/>
    <mergeCell ref="A186:E186"/>
    <mergeCell ref="A185:E185"/>
    <mergeCell ref="A189:E189"/>
    <mergeCell ref="A190:E190"/>
    <mergeCell ref="A191:E191"/>
    <mergeCell ref="A194:E194"/>
    <mergeCell ref="A195:E195"/>
    <mergeCell ref="A156:E156"/>
    <mergeCell ref="A175:E175"/>
    <mergeCell ref="A171:E171"/>
    <mergeCell ref="A174:E174"/>
    <mergeCell ref="A172:E172"/>
    <mergeCell ref="A173:E173"/>
    <mergeCell ref="A155:E155"/>
    <mergeCell ref="A228:E228"/>
    <mergeCell ref="A231:F232"/>
    <mergeCell ref="A234:F235"/>
    <mergeCell ref="A223:E223"/>
    <mergeCell ref="A216:E216"/>
    <mergeCell ref="A213:E213"/>
    <mergeCell ref="A184:E184"/>
    <mergeCell ref="A181:E181"/>
    <mergeCell ref="A182:E182"/>
    <mergeCell ref="A183:E183"/>
    <mergeCell ref="A176:E176"/>
    <mergeCell ref="A177:E177"/>
    <mergeCell ref="A179:E179"/>
    <mergeCell ref="A180:E180"/>
    <mergeCell ref="A197:E197"/>
    <mergeCell ref="A198:E198"/>
    <mergeCell ref="A199:E199"/>
    <mergeCell ref="A200:E200"/>
    <mergeCell ref="A201:E201"/>
    <mergeCell ref="A202:E202"/>
    <mergeCell ref="A196:E196"/>
    <mergeCell ref="A188:E188"/>
    <mergeCell ref="A152:E152"/>
    <mergeCell ref="D136:E136"/>
    <mergeCell ref="A136:C136"/>
    <mergeCell ref="D140:E140"/>
    <mergeCell ref="D141:E141"/>
    <mergeCell ref="D142:E142"/>
    <mergeCell ref="D138:E138"/>
    <mergeCell ref="A118:C118"/>
    <mergeCell ref="A117:C117"/>
    <mergeCell ref="A116:C116"/>
    <mergeCell ref="A161:H161"/>
    <mergeCell ref="A153:E153"/>
    <mergeCell ref="A148:H148"/>
    <mergeCell ref="A154:E154"/>
    <mergeCell ref="A78:E78"/>
    <mergeCell ref="A74:E74"/>
    <mergeCell ref="A75:E75"/>
    <mergeCell ref="A76:E76"/>
    <mergeCell ref="A77:E77"/>
    <mergeCell ref="A85:E85"/>
    <mergeCell ref="A80:E80"/>
    <mergeCell ref="A79:E79"/>
    <mergeCell ref="A84:E84"/>
    <mergeCell ref="A82:E82"/>
    <mergeCell ref="A83:E83"/>
    <mergeCell ref="A81:E81"/>
    <mergeCell ref="A28:C28"/>
    <mergeCell ref="A29:C29"/>
    <mergeCell ref="A69:E69"/>
    <mergeCell ref="A67:E67"/>
    <mergeCell ref="A68:E68"/>
    <mergeCell ref="A73:E73"/>
    <mergeCell ref="A72:E72"/>
    <mergeCell ref="A25:C25"/>
    <mergeCell ref="A27:C27"/>
    <mergeCell ref="A26:C26"/>
    <mergeCell ref="A20:C20"/>
    <mergeCell ref="A17:C17"/>
    <mergeCell ref="A18:C18"/>
    <mergeCell ref="A19:C19"/>
    <mergeCell ref="A16:C16"/>
    <mergeCell ref="D25:E25"/>
    <mergeCell ref="D26:E26"/>
    <mergeCell ref="D11:E11"/>
    <mergeCell ref="D12:E12"/>
    <mergeCell ref="A15:C15"/>
    <mergeCell ref="A11:C11"/>
    <mergeCell ref="A14:C14"/>
    <mergeCell ref="A13:C13"/>
    <mergeCell ref="A12:C12"/>
    <mergeCell ref="D13:E13"/>
    <mergeCell ref="A114:C114"/>
    <mergeCell ref="A115:C115"/>
    <mergeCell ref="A110:C110"/>
    <mergeCell ref="A107:C107"/>
    <mergeCell ref="A108:C108"/>
    <mergeCell ref="D17:E17"/>
    <mergeCell ref="D18:E18"/>
    <mergeCell ref="A70:E70"/>
    <mergeCell ref="A71:E71"/>
    <mergeCell ref="A86:E86"/>
    <mergeCell ref="A87:E87"/>
    <mergeCell ref="A120:C120"/>
    <mergeCell ref="A119:C119"/>
    <mergeCell ref="A35:C35"/>
    <mergeCell ref="A32:C32"/>
    <mergeCell ref="A33:C33"/>
    <mergeCell ref="A34:C34"/>
    <mergeCell ref="D32:E32"/>
    <mergeCell ref="D30:E30"/>
    <mergeCell ref="D24:E24"/>
    <mergeCell ref="D23:E23"/>
    <mergeCell ref="A42:C42"/>
    <mergeCell ref="D42:E42"/>
    <mergeCell ref="D27:E27"/>
    <mergeCell ref="D28:E28"/>
    <mergeCell ref="D33:E33"/>
    <mergeCell ref="D29:E29"/>
    <mergeCell ref="D36:E36"/>
    <mergeCell ref="D37:E37"/>
    <mergeCell ref="A50:C50"/>
    <mergeCell ref="A51:C51"/>
    <mergeCell ref="A43:C43"/>
    <mergeCell ref="A21:C21"/>
    <mergeCell ref="D21:E21"/>
    <mergeCell ref="A24:C24"/>
    <mergeCell ref="D22:E22"/>
    <mergeCell ref="A30:C30"/>
    <mergeCell ref="D31:E31"/>
    <mergeCell ref="A31:C31"/>
    <mergeCell ref="D48:E48"/>
    <mergeCell ref="D47:E47"/>
    <mergeCell ref="A54:H54"/>
    <mergeCell ref="D46:E46"/>
    <mergeCell ref="D45:E45"/>
    <mergeCell ref="D43:E43"/>
    <mergeCell ref="D44:E44"/>
    <mergeCell ref="A47:C47"/>
    <mergeCell ref="A45:C45"/>
    <mergeCell ref="A46:C46"/>
    <mergeCell ref="A37:C37"/>
    <mergeCell ref="A38:C38"/>
    <mergeCell ref="A23:C23"/>
    <mergeCell ref="A22:C22"/>
    <mergeCell ref="I5:K5"/>
    <mergeCell ref="A8:I8"/>
    <mergeCell ref="A10:H10"/>
    <mergeCell ref="B4:K4"/>
    <mergeCell ref="B3:K3"/>
    <mergeCell ref="D20:E20"/>
    <mergeCell ref="D19:E19"/>
    <mergeCell ref="D113:E113"/>
    <mergeCell ref="D110:E110"/>
    <mergeCell ref="D15:E15"/>
    <mergeCell ref="D14:E14"/>
    <mergeCell ref="D116:E116"/>
    <mergeCell ref="D117:E117"/>
    <mergeCell ref="D114:E114"/>
    <mergeCell ref="D105:E105"/>
    <mergeCell ref="D16:E16"/>
    <mergeCell ref="A92:E92"/>
    <mergeCell ref="A93:E93"/>
    <mergeCell ref="D112:E112"/>
    <mergeCell ref="D111:E111"/>
    <mergeCell ref="A113:C113"/>
    <mergeCell ref="A105:C105"/>
    <mergeCell ref="A91:E91"/>
    <mergeCell ref="A88:E88"/>
    <mergeCell ref="D115:E115"/>
    <mergeCell ref="A58:E58"/>
    <mergeCell ref="A55:E55"/>
    <mergeCell ref="A56:E56"/>
    <mergeCell ref="A57:E57"/>
    <mergeCell ref="D34:E34"/>
    <mergeCell ref="A59:E59"/>
    <mergeCell ref="A66:E66"/>
    <mergeCell ref="A60:E60"/>
    <mergeCell ref="A61:E61"/>
    <mergeCell ref="A36:C36"/>
    <mergeCell ref="D49:E49"/>
    <mergeCell ref="A62:E62"/>
    <mergeCell ref="A63:E63"/>
    <mergeCell ref="A64:E64"/>
    <mergeCell ref="A65:E65"/>
    <mergeCell ref="A49:C49"/>
    <mergeCell ref="A48:C48"/>
    <mergeCell ref="A39:C39"/>
    <mergeCell ref="A44:C44"/>
    <mergeCell ref="A40:C40"/>
    <mergeCell ref="A41:C41"/>
    <mergeCell ref="D50:E50"/>
    <mergeCell ref="D51:E51"/>
    <mergeCell ref="D35:E35"/>
    <mergeCell ref="D39:E39"/>
    <mergeCell ref="D38:E38"/>
    <mergeCell ref="D41:E41"/>
    <mergeCell ref="D40:E40"/>
    <mergeCell ref="A123:C123"/>
    <mergeCell ref="A125:C125"/>
    <mergeCell ref="A124:C124"/>
    <mergeCell ref="D118:E118"/>
    <mergeCell ref="D119:E119"/>
    <mergeCell ref="A157:E157"/>
    <mergeCell ref="A158:E158"/>
    <mergeCell ref="A122:C122"/>
    <mergeCell ref="A121:C121"/>
    <mergeCell ref="A126:C126"/>
  </mergeCells>
  <drawing r:id="rId1"/>
</worksheet>
</file>