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yansh/Downloads/"/>
    </mc:Choice>
  </mc:AlternateContent>
  <xr:revisionPtr revIDLastSave="0" documentId="8_{563F18D6-EB62-B444-9185-B56CC97E45FF}" xr6:coauthVersionLast="47" xr6:coauthVersionMax="47" xr10:uidLastSave="{00000000-0000-0000-0000-000000000000}"/>
  <bookViews>
    <workbookView xWindow="0" yWindow="0" windowWidth="28800" windowHeight="18000" xr2:uid="{82E069D1-6931-0A40-83B7-F0FAFFC05DA9}"/>
  </bookViews>
  <sheets>
    <sheet name="Sheet1" sheetId="1" r:id="rId1"/>
    <sheet name="Sheet2" sheetId="2" r:id="rId2"/>
  </sheets>
  <definedNames>
    <definedName name="_xlchart.v1.0" hidden="1">Sheet1!$G$2:$G$11</definedName>
    <definedName name="_xlchart.v1.1" hidden="1">Sheet1!$H$2:$H$11</definedName>
    <definedName name="_xlchart.v1.2" hidden="1">Sheet1!$G$2:$G$11</definedName>
    <definedName name="_xlchart.v1.3" hidden="1">Sheet1!$H$2:$H$11</definedName>
    <definedName name="_xlchart.v1.4" hidden="1">Sheet1!$G$2:$G$11</definedName>
    <definedName name="_xlchart.v1.5" hidden="1">Sheet1!$H$2:$H$11</definedName>
  </definedName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I3" i="1"/>
  <c r="I4" i="1"/>
  <c r="I5" i="1"/>
  <c r="I6" i="1"/>
  <c r="I7" i="1"/>
  <c r="I8" i="1"/>
  <c r="I9" i="1"/>
  <c r="I10" i="1"/>
  <c r="I11" i="1"/>
  <c r="I2" i="1"/>
  <c r="F9" i="1"/>
  <c r="G9" i="1" s="1"/>
  <c r="G3" i="1"/>
  <c r="G4" i="1"/>
  <c r="G5" i="1"/>
  <c r="G6" i="1"/>
  <c r="G7" i="1"/>
  <c r="G8" i="1"/>
  <c r="G10" i="1"/>
  <c r="G11" i="1"/>
  <c r="G2" i="1"/>
  <c r="F3" i="1"/>
  <c r="F4" i="1"/>
  <c r="F5" i="1"/>
  <c r="F6" i="1"/>
  <c r="F7" i="1"/>
  <c r="F8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<sst xmlns="http://schemas.openxmlformats.org/spreadsheetml/2006/main" count="69" uniqueCount="62">
  <si>
    <t>Car ID</t>
  </si>
  <si>
    <t>Make</t>
  </si>
  <si>
    <t>Make(Full Name)</t>
  </si>
  <si>
    <t>Model</t>
  </si>
  <si>
    <t>Model(Full Name)</t>
  </si>
  <si>
    <t>Manufacture Year</t>
  </si>
  <si>
    <t>Age</t>
  </si>
  <si>
    <t>Miles</t>
  </si>
  <si>
    <t>Miles/Year</t>
  </si>
  <si>
    <t>Color</t>
  </si>
  <si>
    <t>Driver</t>
  </si>
  <si>
    <t>Warantee Miles</t>
  </si>
  <si>
    <t>Covered?</t>
  </si>
  <si>
    <t>New Car ID</t>
  </si>
  <si>
    <t>HO14ODY041</t>
  </si>
  <si>
    <t>TY14COR027</t>
  </si>
  <si>
    <t>GM14CMR016</t>
  </si>
  <si>
    <t>FD13FCS013</t>
  </si>
  <si>
    <t>HO13CIV036</t>
  </si>
  <si>
    <t>FD13FCS009</t>
  </si>
  <si>
    <t>FD13FCS012</t>
  </si>
  <si>
    <t>HY13ELA051</t>
  </si>
  <si>
    <t>FD13FCS010</t>
  </si>
  <si>
    <t>GM12CMR015</t>
  </si>
  <si>
    <t>HO</t>
  </si>
  <si>
    <t>TY</t>
  </si>
  <si>
    <t>GM</t>
  </si>
  <si>
    <t>FD</t>
  </si>
  <si>
    <t>HY</t>
  </si>
  <si>
    <t>Honda</t>
  </si>
  <si>
    <t>Toyota</t>
  </si>
  <si>
    <t>ODY</t>
  </si>
  <si>
    <t>COR</t>
  </si>
  <si>
    <t>CMR</t>
  </si>
  <si>
    <t>FCS</t>
  </si>
  <si>
    <t>ELA</t>
  </si>
  <si>
    <t>Odyssey</t>
  </si>
  <si>
    <t>Corolla</t>
  </si>
  <si>
    <t>Focus</t>
  </si>
  <si>
    <t>Elantra</t>
  </si>
  <si>
    <t xml:space="preserve">Black </t>
  </si>
  <si>
    <t>Blue</t>
  </si>
  <si>
    <t>White</t>
  </si>
  <si>
    <t>McCaull</t>
  </si>
  <si>
    <t>Prautty</t>
  </si>
  <si>
    <t>Levine</t>
  </si>
  <si>
    <t>Jadeja</t>
  </si>
  <si>
    <t>Tendulkar</t>
  </si>
  <si>
    <t>Nakatomi</t>
  </si>
  <si>
    <t>McCane</t>
  </si>
  <si>
    <t>Vauxhall</t>
  </si>
  <si>
    <t>Wincana</t>
  </si>
  <si>
    <t>Plit</t>
  </si>
  <si>
    <t>Hyundai</t>
  </si>
  <si>
    <t>General Motors</t>
  </si>
  <si>
    <t>Ford</t>
  </si>
  <si>
    <t>Camarro</t>
  </si>
  <si>
    <t>CIV</t>
  </si>
  <si>
    <t>Civic</t>
  </si>
  <si>
    <t>Sum of Miles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</si>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</sst>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3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[Car_Driving_Inventory.xlsx]Sheet2!PivotTable1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Miles Based on Driver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Sheet2!$B$4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777-0B4E-8043-889C4EA36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636959"/>
        <c:axId val="616291744"/>
      </c:barChart>
      <c:catAx>
        <c:axId val="38163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91744"/>
        <c:crosses val="autoZero"/>
        <c:auto val="1"/>
        <c:lblAlgn val="ctr"/>
        <c:lblOffset val="100"/>
        <c:noMultiLvlLbl val="0"/>
      </c:catAx>
      <c:valAx>
        <c:axId val="61629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3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Scatter Plot of Miles vs Age of 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xVal>
          <c:yVal>
            <c:numRef>
              <c:f>Sheet1!$H$2:$H$11</c:f>
              <c:numCache>
                <c:formatCode>_(* #,##0.00_);_(* \(#,##0.00\);_(* "-"??_);_(@_)</c:formatCode>
                <c:ptCount val="10"/>
                <c:pt idx="0">
                  <c:v>18753.599999999999</c:v>
                </c:pt>
                <c:pt idx="1">
                  <c:v>11883.6</c:v>
                </c:pt>
                <c:pt idx="2">
                  <c:v>4639.3</c:v>
                </c:pt>
                <c:pt idx="3">
                  <c:v>16032.2</c:v>
                </c:pt>
                <c:pt idx="4">
                  <c:v>14500.8</c:v>
                </c:pt>
                <c:pt idx="5">
                  <c:v>10372.200000000001</c:v>
                </c:pt>
                <c:pt idx="6">
                  <c:v>11775.2</c:v>
                </c:pt>
                <c:pt idx="7">
                  <c:v>13512.4</c:v>
                </c:pt>
                <c:pt idx="8">
                  <c:v>25840.1</c:v>
                </c:pt>
                <c:pt idx="9">
                  <c:v>16349.3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2-4F4F-9DD2-752B38F4D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168592"/>
        <c:axId val="340170240"/>
      </c:scatterChart>
      <c:valAx>
        <c:axId val="3401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0240"/>
        <c:crosses val="autoZero"/>
        <c:crossBetween val="midCat"/>
      </c:valAx>
      <c:valAx>
        <c:axId val="3401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5</xdr:row>
      <xdr:rowOff>196850</xdr:rowOff>
    </xdr:from>
    <xdr:to>
      <xdr:col>12</xdr:col>
      <xdr:colOff>812800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30E21-993B-284B-AA11-DB4386058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215900</xdr:colOff>
      <xdr:row>28</xdr:row>
      <xdr:rowOff>63500</xdr:rowOff>
    </xdr:from>
    <xdr:to>
      <xdr:col>8</xdr:col>
      <xdr:colOff>660400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67A5B-7C26-3544-8457-F2FEF5864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00.670996875" createdVersion="7" refreshedVersion="7" minRefreshableVersion="3" recordCount="10" xr:uid="{4E150AF6-1F2C-1345-81D3-D2D788E72A15}">
  <cacheSource type="worksheet">
    <worksheetSource ref="A1:N11" sheet="Sheet1"/>
  </cacheSource>
  <cacheFields count="14">
    <cacheField name="Car ID" numFmtId="0">
      <sharedItems/>
    </cacheField>
    <cacheField name="Make" numFmtId="0">
      <sharedItems/>
    </cacheField>
    <cacheField name="Make(Full Name)" numFmtId="0">
      <sharedItems/>
    </cacheField>
    <cacheField name="Model" numFmtId="0">
      <sharedItems/>
    </cacheField>
    <cacheField name="Model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2"/>
    </cacheField>
    <cacheField name="Miles" numFmtId="43">
      <sharedItems containsSemiMixedTypes="0" containsString="0" containsNumber="1" minValue="4639.3" maxValue="25840.1"/>
    </cacheField>
    <cacheField name="Miles/Year" numFmtId="43">
      <sharedItems containsSemiMixedTypes="0" containsString="0" containsNumber="1" minValue="6539.7199999999993" maxValue="37507.199999999997"/>
    </cacheField>
    <cacheField name="Color" numFmtId="0">
      <sharedItems/>
    </cacheField>
    <cacheField name="Driver" numFmtId="0">
      <sharedItems count="10">
        <s v="McCaull"/>
        <s v="Prautty"/>
        <s v="Levine"/>
        <s v="Jadeja"/>
        <s v="Tendulkar"/>
        <s v="Nakatomi"/>
        <s v="McCane"/>
        <s v="Vauxhall"/>
        <s v="Wincana"/>
        <s v="Plit"/>
      </sharedItems>
    </cacheField>
    <cacheField name="Warantee Miles" numFmtId="0">
      <sharedItems containsSemiMixedTypes="0" containsString="0" containsNumber="1" containsInteger="1" minValue="75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HO14ODY041"/>
    <s v="HO"/>
    <s v="Honda"/>
    <s v="ODY"/>
    <s v="Odyssey"/>
    <s v="14"/>
    <n v="0"/>
    <n v="18753.599999999999"/>
    <n v="37507.199999999997"/>
    <s v="Black "/>
    <x v="0"/>
    <n v="100000"/>
    <s v="Y"/>
    <s v="HO14ODYBLA041"/>
  </r>
  <r>
    <s v="TY14COR027"/>
    <s v="TY"/>
    <s v="Toyota"/>
    <s v="COR"/>
    <s v="Corolla"/>
    <s v="14"/>
    <n v="0"/>
    <n v="11883.6"/>
    <n v="23767.200000000001"/>
    <s v="Blue"/>
    <x v="1"/>
    <n v="100000"/>
    <s v="Y"/>
    <s v="TY14CORBLU027"/>
  </r>
  <r>
    <s v="GM14CMR016"/>
    <s v="GM"/>
    <s v="General Motors"/>
    <s v="CMR"/>
    <s v="Camarro"/>
    <s v="14"/>
    <n v="0"/>
    <n v="4639.3"/>
    <n v="9278.6"/>
    <s v="White"/>
    <x v="2"/>
    <n v="100000"/>
    <s v="Y"/>
    <s v="GM14CMRWHI016"/>
  </r>
  <r>
    <s v="FD13FCS013"/>
    <s v="FD"/>
    <s v="Ford"/>
    <s v="FCS"/>
    <s v="Focus"/>
    <s v="13"/>
    <n v="1"/>
    <n v="16032.2"/>
    <n v="10688.133333333333"/>
    <s v="Black "/>
    <x v="3"/>
    <n v="75000"/>
    <s v="Y"/>
    <s v="FD13FCSBLA013"/>
  </r>
  <r>
    <s v="HO13CIV036"/>
    <s v="HO"/>
    <s v="Honda"/>
    <s v="CIV"/>
    <s v="Civic"/>
    <s v="13"/>
    <n v="1"/>
    <n v="14500.8"/>
    <n v="9667.1999999999989"/>
    <s v="Black "/>
    <x v="4"/>
    <n v="75000"/>
    <s v="Y"/>
    <s v="HO13CIVBLA036"/>
  </r>
  <r>
    <s v="FD13FCS009"/>
    <s v="FD"/>
    <s v="Ford"/>
    <s v="FCS"/>
    <s v="Focus"/>
    <s v="13"/>
    <n v="1"/>
    <n v="10372.200000000001"/>
    <n v="6914.8"/>
    <s v="Black "/>
    <x v="5"/>
    <n v="75000"/>
    <s v="Y"/>
    <s v="FD13FCSBLA009"/>
  </r>
  <r>
    <s v="FD13FCS012"/>
    <s v="FD"/>
    <s v="Ford"/>
    <s v="FCS"/>
    <s v="Focus"/>
    <s v="13"/>
    <n v="1"/>
    <n v="11775.2"/>
    <n v="7850.1333333333341"/>
    <s v="Black "/>
    <x v="6"/>
    <n v="75000"/>
    <s v="Y"/>
    <s v="FD13FCSBLA012"/>
  </r>
  <r>
    <s v="HY13ELA051"/>
    <s v="HY"/>
    <s v="Hyundai"/>
    <s v="ELA"/>
    <s v="Elantra"/>
    <s v="13"/>
    <n v="1"/>
    <n v="13512.4"/>
    <n v="9008.2666666666664"/>
    <s v="Blue"/>
    <x v="7"/>
    <n v="100000"/>
    <s v="Y"/>
    <s v="HY13ELABLU051"/>
  </r>
  <r>
    <s v="FD13FCS010"/>
    <s v="FD"/>
    <s v="Ford"/>
    <s v="FCS"/>
    <s v="Focus"/>
    <s v="13"/>
    <n v="1"/>
    <n v="25840.1"/>
    <n v="17226.733333333334"/>
    <s v="White"/>
    <x v="8"/>
    <n v="100000"/>
    <s v="Y"/>
    <s v="FD13FCSWHI010"/>
  </r>
  <r>
    <s v="GM12CMR015"/>
    <s v="GM"/>
    <s v="General Motors"/>
    <s v="CMR"/>
    <s v="Camarro"/>
    <s v="12"/>
    <n v="2"/>
    <n v="16349.3"/>
    <n v="6539.7199999999993"/>
    <s v="Blue"/>
    <x v="9"/>
    <n v="100000"/>
    <s v="Y"/>
    <s v="GM12CMRBLU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D17F1-9447-BB49-ACC9-1E525D32250B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1">
        <item h="1" x="3"/>
        <item h="1" x="2"/>
        <item h="1" x="6"/>
        <item h="1" x="0"/>
        <item h="1" x="5"/>
        <item h="1" x="9"/>
        <item h="1" x="1"/>
        <item h="1" x="4"/>
        <item h="1" x="7"/>
        <item h="1" x="8"/>
        <item t="default"/>
      </items>
    </pivotField>
    <pivotField showAll="0"/>
    <pivotField showAll="0"/>
    <pivotField showAll="0"/>
  </pivotFields>
  <rowFields count="1">
    <field x="10"/>
  </rowFields>
  <rowItems count="1"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D0BC-3319-E34A-831C-8870DF04F3B7}">
  <dimension ref="A1:N22"/>
  <sheetViews>
    <sheetView tabSelected="1" workbookViewId="0">
      <selection activeCell="J15" sqref="J15"/>
    </sheetView>
  </sheetViews>
  <sheetFormatPr baseColWidth="10" defaultRowHeight="16" x14ac:dyDescent="0.2"/>
  <cols>
    <col min="1" max="1" width="21.6640625" customWidth="1"/>
    <col min="3" max="3" width="15.5" bestFit="1" customWidth="1"/>
    <col min="5" max="5" width="16.33203125" bestFit="1" customWidth="1"/>
    <col min="6" max="6" width="15.83203125" bestFit="1" customWidth="1"/>
    <col min="7" max="7" width="10.6640625" customWidth="1"/>
    <col min="12" max="12" width="14.33203125" bestFit="1" customWidth="1"/>
    <col min="13" max="13" width="8.6640625" bestFit="1" customWidth="1"/>
    <col min="14" max="14" width="16.6640625" bestFit="1" customWidth="1"/>
  </cols>
  <sheetData>
    <row r="1" spans="1:14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tr" cm="1">
        <f t="array" ref="B2:B11">LEFT(A2:A11,2)</f>
        <v>HO</v>
      </c>
      <c r="C2" t="str">
        <f>VLOOKUP(B2,B$17:C$21,2)</f>
        <v>Honda</v>
      </c>
      <c r="D2" t="str">
        <f>MID(A2,5,3)</f>
        <v>ODY</v>
      </c>
      <c r="E2" t="str">
        <f>VLOOKUP(D2,E$17:F$22,2)</f>
        <v>Odyssey</v>
      </c>
      <c r="F2" t="str">
        <f>MID(A2,3,2)</f>
        <v>14</v>
      </c>
      <c r="G2">
        <f>IF(14-F2 &lt;0, 100-F2+14,14-F2)</f>
        <v>0</v>
      </c>
      <c r="H2" s="2">
        <v>18753.599999999999</v>
      </c>
      <c r="I2" s="2">
        <f>H2/(G2+0.5)</f>
        <v>37507.199999999997</v>
      </c>
      <c r="J2" t="s">
        <v>40</v>
      </c>
      <c r="K2" t="s">
        <v>43</v>
      </c>
      <c r="L2">
        <v>100000</v>
      </c>
      <c r="M2" t="str">
        <f>IF(H2&lt;=L2,"Y","N")</f>
        <v>Y</v>
      </c>
      <c r="N2" t="str">
        <f>CONCATENATE(B2,F2,D2,UPPER(LEFT(J2,3)),RIGHT(A2,3))</f>
        <v>HO14ODYBLA041</v>
      </c>
    </row>
    <row r="3" spans="1:14" x14ac:dyDescent="0.2">
      <c r="A3" t="s">
        <v>15</v>
      </c>
      <c r="B3" t="str">
        <v>TY</v>
      </c>
      <c r="C3" t="str">
        <f t="shared" ref="C3:C11" si="0">VLOOKUP(B3,B$17:C$21,2)</f>
        <v>Toyota</v>
      </c>
      <c r="D3" t="str">
        <f t="shared" ref="D3:D11" si="1">MID(A3,5,3)</f>
        <v>COR</v>
      </c>
      <c r="E3" t="str">
        <f t="shared" ref="E3:E11" si="2">VLOOKUP(D3,E$17:F$22,2)</f>
        <v>Corolla</v>
      </c>
      <c r="F3" t="str">
        <f t="shared" ref="F3:F11" si="3">MID(A3,3,2)</f>
        <v>14</v>
      </c>
      <c r="G3">
        <f t="shared" ref="G3:G11" si="4">IF(14-F3 &lt;0, 100-F3+14,14-F3)</f>
        <v>0</v>
      </c>
      <c r="H3" s="2">
        <v>11883.6</v>
      </c>
      <c r="I3" s="2">
        <f t="shared" ref="I3:I11" si="5">H3/(G3+0.5)</f>
        <v>23767.200000000001</v>
      </c>
      <c r="J3" t="s">
        <v>41</v>
      </c>
      <c r="K3" t="s">
        <v>44</v>
      </c>
      <c r="L3">
        <v>100000</v>
      </c>
      <c r="M3" t="str">
        <f t="shared" ref="M3:M11" si="6">IF(H3&lt;=L3,"Y","N")</f>
        <v>Y</v>
      </c>
      <c r="N3" t="str">
        <f t="shared" ref="N3:N11" si="7">CONCATENATE(B3,F3,D3,UPPER(LEFT(J3,3)),RIGHT(A3,3))</f>
        <v>TY14CORBLU027</v>
      </c>
    </row>
    <row r="4" spans="1:14" x14ac:dyDescent="0.2">
      <c r="A4" t="s">
        <v>16</v>
      </c>
      <c r="B4" t="str">
        <v>GM</v>
      </c>
      <c r="C4" t="str">
        <f t="shared" si="0"/>
        <v>General Motors</v>
      </c>
      <c r="D4" t="str">
        <f t="shared" si="1"/>
        <v>CMR</v>
      </c>
      <c r="E4" t="str">
        <f t="shared" si="2"/>
        <v>Camarro</v>
      </c>
      <c r="F4" t="str">
        <f t="shared" si="3"/>
        <v>14</v>
      </c>
      <c r="G4">
        <f t="shared" si="4"/>
        <v>0</v>
      </c>
      <c r="H4" s="2">
        <v>4639.3</v>
      </c>
      <c r="I4" s="2">
        <f t="shared" si="5"/>
        <v>9278.6</v>
      </c>
      <c r="J4" t="s">
        <v>42</v>
      </c>
      <c r="K4" t="s">
        <v>45</v>
      </c>
      <c r="L4">
        <v>100000</v>
      </c>
      <c r="M4" t="str">
        <f t="shared" si="6"/>
        <v>Y</v>
      </c>
      <c r="N4" t="str">
        <f t="shared" si="7"/>
        <v>GM14CMRWHI016</v>
      </c>
    </row>
    <row r="5" spans="1:14" x14ac:dyDescent="0.2">
      <c r="A5" t="s">
        <v>17</v>
      </c>
      <c r="B5" t="str">
        <v>FD</v>
      </c>
      <c r="C5" t="str">
        <f t="shared" si="0"/>
        <v>Ford</v>
      </c>
      <c r="D5" t="str">
        <f t="shared" si="1"/>
        <v>FCS</v>
      </c>
      <c r="E5" t="str">
        <f t="shared" si="2"/>
        <v>Focus</v>
      </c>
      <c r="F5" t="str">
        <f t="shared" si="3"/>
        <v>13</v>
      </c>
      <c r="G5">
        <f t="shared" si="4"/>
        <v>1</v>
      </c>
      <c r="H5" s="2">
        <v>16032.2</v>
      </c>
      <c r="I5" s="2">
        <f t="shared" si="5"/>
        <v>10688.133333333333</v>
      </c>
      <c r="J5" t="s">
        <v>40</v>
      </c>
      <c r="K5" t="s">
        <v>46</v>
      </c>
      <c r="L5">
        <v>75000</v>
      </c>
      <c r="M5" t="str">
        <f t="shared" si="6"/>
        <v>Y</v>
      </c>
      <c r="N5" t="str">
        <f t="shared" si="7"/>
        <v>FD13FCSBLA013</v>
      </c>
    </row>
    <row r="6" spans="1:14" x14ac:dyDescent="0.2">
      <c r="A6" t="s">
        <v>18</v>
      </c>
      <c r="B6" t="str">
        <v>HO</v>
      </c>
      <c r="C6" t="str">
        <f t="shared" si="0"/>
        <v>Honda</v>
      </c>
      <c r="D6" t="str">
        <f t="shared" si="1"/>
        <v>CIV</v>
      </c>
      <c r="E6" t="str">
        <f t="shared" si="2"/>
        <v>Civic</v>
      </c>
      <c r="F6" t="str">
        <f t="shared" si="3"/>
        <v>13</v>
      </c>
      <c r="G6">
        <f t="shared" si="4"/>
        <v>1</v>
      </c>
      <c r="H6" s="2">
        <v>14500.8</v>
      </c>
      <c r="I6" s="2">
        <f t="shared" si="5"/>
        <v>9667.1999999999989</v>
      </c>
      <c r="J6" t="s">
        <v>40</v>
      </c>
      <c r="K6" t="s">
        <v>47</v>
      </c>
      <c r="L6">
        <v>75000</v>
      </c>
      <c r="M6" t="str">
        <f t="shared" si="6"/>
        <v>Y</v>
      </c>
      <c r="N6" t="str">
        <f t="shared" si="7"/>
        <v>HO13CIVBLA036</v>
      </c>
    </row>
    <row r="7" spans="1:14" x14ac:dyDescent="0.2">
      <c r="A7" t="s">
        <v>19</v>
      </c>
      <c r="B7" t="str">
        <v>FD</v>
      </c>
      <c r="C7" t="str">
        <f t="shared" si="0"/>
        <v>Ford</v>
      </c>
      <c r="D7" t="str">
        <f t="shared" si="1"/>
        <v>FCS</v>
      </c>
      <c r="E7" t="str">
        <f t="shared" si="2"/>
        <v>Focus</v>
      </c>
      <c r="F7" t="str">
        <f t="shared" si="3"/>
        <v>13</v>
      </c>
      <c r="G7">
        <f t="shared" si="4"/>
        <v>1</v>
      </c>
      <c r="H7" s="2">
        <v>10372.200000000001</v>
      </c>
      <c r="I7" s="2">
        <f t="shared" si="5"/>
        <v>6914.8</v>
      </c>
      <c r="J7" t="s">
        <v>40</v>
      </c>
      <c r="K7" t="s">
        <v>48</v>
      </c>
      <c r="L7">
        <v>75000</v>
      </c>
      <c r="M7" t="str">
        <f t="shared" si="6"/>
        <v>Y</v>
      </c>
      <c r="N7" t="str">
        <f t="shared" si="7"/>
        <v>FD13FCSBLA009</v>
      </c>
    </row>
    <row r="8" spans="1:14" x14ac:dyDescent="0.2">
      <c r="A8" t="s">
        <v>20</v>
      </c>
      <c r="B8" t="str">
        <v>FD</v>
      </c>
      <c r="C8" t="str">
        <f t="shared" si="0"/>
        <v>Ford</v>
      </c>
      <c r="D8" t="str">
        <f t="shared" si="1"/>
        <v>FCS</v>
      </c>
      <c r="E8" t="str">
        <f t="shared" si="2"/>
        <v>Focus</v>
      </c>
      <c r="F8" t="str">
        <f t="shared" si="3"/>
        <v>13</v>
      </c>
      <c r="G8">
        <f t="shared" si="4"/>
        <v>1</v>
      </c>
      <c r="H8" s="2">
        <v>11775.2</v>
      </c>
      <c r="I8" s="2">
        <f t="shared" si="5"/>
        <v>7850.1333333333341</v>
      </c>
      <c r="J8" t="s">
        <v>40</v>
      </c>
      <c r="K8" t="s">
        <v>49</v>
      </c>
      <c r="L8">
        <v>75000</v>
      </c>
      <c r="M8" t="str">
        <f t="shared" si="6"/>
        <v>Y</v>
      </c>
      <c r="N8" t="str">
        <f t="shared" si="7"/>
        <v>FD13FCSBLA012</v>
      </c>
    </row>
    <row r="9" spans="1:14" x14ac:dyDescent="0.2">
      <c r="A9" t="s">
        <v>21</v>
      </c>
      <c r="B9" t="str">
        <v>HY</v>
      </c>
      <c r="C9" t="str">
        <f t="shared" si="0"/>
        <v>Hyundai</v>
      </c>
      <c r="D9" t="str">
        <f t="shared" si="1"/>
        <v>ELA</v>
      </c>
      <c r="E9" t="str">
        <f t="shared" si="2"/>
        <v>Elantra</v>
      </c>
      <c r="F9" t="str">
        <f t="shared" si="3"/>
        <v>13</v>
      </c>
      <c r="G9">
        <f t="shared" si="4"/>
        <v>1</v>
      </c>
      <c r="H9" s="2">
        <v>13512.4</v>
      </c>
      <c r="I9" s="2">
        <f t="shared" si="5"/>
        <v>9008.2666666666664</v>
      </c>
      <c r="J9" t="s">
        <v>41</v>
      </c>
      <c r="K9" t="s">
        <v>50</v>
      </c>
      <c r="L9">
        <v>100000</v>
      </c>
      <c r="M9" t="str">
        <f t="shared" si="6"/>
        <v>Y</v>
      </c>
      <c r="N9" t="str">
        <f t="shared" si="7"/>
        <v>HY13ELABLU051</v>
      </c>
    </row>
    <row r="10" spans="1:14" x14ac:dyDescent="0.2">
      <c r="A10" t="s">
        <v>22</v>
      </c>
      <c r="B10" t="str">
        <v>FD</v>
      </c>
      <c r="C10" t="str">
        <f t="shared" si="0"/>
        <v>Ford</v>
      </c>
      <c r="D10" t="str">
        <f t="shared" si="1"/>
        <v>FCS</v>
      </c>
      <c r="E10" t="str">
        <f t="shared" si="2"/>
        <v>Focus</v>
      </c>
      <c r="F10" t="str">
        <f t="shared" si="3"/>
        <v>13</v>
      </c>
      <c r="G10">
        <f t="shared" si="4"/>
        <v>1</v>
      </c>
      <c r="H10" s="2">
        <v>25840.1</v>
      </c>
      <c r="I10" s="2">
        <f t="shared" si="5"/>
        <v>17226.733333333334</v>
      </c>
      <c r="J10" t="s">
        <v>42</v>
      </c>
      <c r="K10" t="s">
        <v>51</v>
      </c>
      <c r="L10">
        <v>100000</v>
      </c>
      <c r="M10" t="str">
        <f t="shared" si="6"/>
        <v>Y</v>
      </c>
      <c r="N10" t="str">
        <f t="shared" si="7"/>
        <v>FD13FCSWHI010</v>
      </c>
    </row>
    <row r="11" spans="1:14" x14ac:dyDescent="0.2">
      <c r="A11" t="s">
        <v>23</v>
      </c>
      <c r="B11" t="str">
        <v>GM</v>
      </c>
      <c r="C11" t="str">
        <f t="shared" si="0"/>
        <v>General Motors</v>
      </c>
      <c r="D11" t="str">
        <f t="shared" si="1"/>
        <v>CMR</v>
      </c>
      <c r="E11" t="str">
        <f t="shared" si="2"/>
        <v>Camarro</v>
      </c>
      <c r="F11" t="str">
        <f t="shared" si="3"/>
        <v>12</v>
      </c>
      <c r="G11">
        <f t="shared" si="4"/>
        <v>2</v>
      </c>
      <c r="H11" s="2">
        <v>16349.3</v>
      </c>
      <c r="I11" s="2">
        <f t="shared" si="5"/>
        <v>6539.7199999999993</v>
      </c>
      <c r="J11" t="s">
        <v>41</v>
      </c>
      <c r="K11" t="s">
        <v>52</v>
      </c>
      <c r="L11">
        <v>100000</v>
      </c>
      <c r="M11" t="str">
        <f t="shared" si="6"/>
        <v>Y</v>
      </c>
      <c r="N11" t="str">
        <f t="shared" si="7"/>
        <v>GM12CMRBLU015</v>
      </c>
    </row>
    <row r="17" spans="2:6" x14ac:dyDescent="0.2">
      <c r="B17" t="s">
        <v>27</v>
      </c>
      <c r="C17" t="s">
        <v>55</v>
      </c>
      <c r="E17" t="s">
        <v>57</v>
      </c>
      <c r="F17" t="s">
        <v>58</v>
      </c>
    </row>
    <row r="18" spans="2:6" x14ac:dyDescent="0.2">
      <c r="B18" t="s">
        <v>26</v>
      </c>
      <c r="C18" t="s">
        <v>54</v>
      </c>
      <c r="E18" t="s">
        <v>33</v>
      </c>
      <c r="F18" t="s">
        <v>56</v>
      </c>
    </row>
    <row r="19" spans="2:6" x14ac:dyDescent="0.2">
      <c r="B19" t="s">
        <v>24</v>
      </c>
      <c r="C19" t="s">
        <v>29</v>
      </c>
      <c r="E19" t="s">
        <v>32</v>
      </c>
      <c r="F19" t="s">
        <v>37</v>
      </c>
    </row>
    <row r="20" spans="2:6" x14ac:dyDescent="0.2">
      <c r="B20" t="s">
        <v>28</v>
      </c>
      <c r="C20" t="s">
        <v>53</v>
      </c>
      <c r="E20" t="s">
        <v>35</v>
      </c>
      <c r="F20" t="s">
        <v>39</v>
      </c>
    </row>
    <row r="21" spans="2:6" x14ac:dyDescent="0.2">
      <c r="B21" t="s">
        <v>25</v>
      </c>
      <c r="C21" t="s">
        <v>30</v>
      </c>
      <c r="E21" t="s">
        <v>34</v>
      </c>
      <c r="F21" t="s">
        <v>38</v>
      </c>
    </row>
    <row r="22" spans="2:6" x14ac:dyDescent="0.2">
      <c r="E22" t="s">
        <v>31</v>
      </c>
      <c r="F22" t="s">
        <v>36</v>
      </c>
    </row>
  </sheetData>
  <sortState xmlns:xlrd2="http://schemas.microsoft.com/office/spreadsheetml/2017/richdata2" ref="E17:F22">
    <sortCondition ref="E17:E22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7ABB-D343-7D4C-B76D-554755A37EEA}">
  <dimension ref="A3:B4"/>
  <sheetViews>
    <sheetView topLeftCell="A9" workbookViewId="0">
      <selection activeCell="D31" sqref="D31"/>
    </sheetView>
  </sheetViews>
  <sheetFormatPr baseColWidth="10" defaultRowHeight="16" x14ac:dyDescent="0.2"/>
  <cols>
    <col min="1" max="1" width="13" bestFit="1" customWidth="1"/>
    <col min="2" max="2" width="12" bestFit="1" customWidth="1"/>
  </cols>
  <sheetData>
    <row r="3" spans="1:2" x14ac:dyDescent="0.2">
      <c r="A3" s="4" t="s">
        <v>60</v>
      </c>
      <c r="B3" t="s">
        <v>59</v>
      </c>
    </row>
    <row r="4" spans="1:2" x14ac:dyDescent="0.2">
      <c r="A4" s="5" t="s">
        <v>61</v>
      </c>
      <c r="B4" s="3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2021-07-22T21:20:20Z</dcterms:created>
  <dcterms:modified xsi:type="dcterms:W3CDTF">2021-07-23T15:12:08Z</dcterms:modified>
</cp:coreProperties>
</file>