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gyansh/Desktop/"/>
    </mc:Choice>
  </mc:AlternateContent>
  <xr:revisionPtr revIDLastSave="0" documentId="13_ncr:1_{DF964ED5-F1A3-3A43-8684-AB51B9345C0B}" xr6:coauthVersionLast="47" xr6:coauthVersionMax="47" xr10:uidLastSave="{00000000-0000-0000-0000-000000000000}"/>
  <bookViews>
    <workbookView xWindow="0" yWindow="0" windowWidth="28800" windowHeight="18000" xr2:uid="{2ECEDD72-C3E4-DC4F-A799-2BFD64D6734C}"/>
  </bookViews>
  <sheets>
    <sheet name="Master-Data-Up-To-4th-Test" sheetId="1" r:id="rId1"/>
    <sheet name="Key Insigh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B18" i="2"/>
  <c r="B14" i="2"/>
  <c r="B13" i="2"/>
  <c r="E3" i="2"/>
  <c r="D3" i="2"/>
  <c r="C3" i="2"/>
  <c r="B3" i="2"/>
  <c r="E2" i="2"/>
  <c r="D2" i="2"/>
  <c r="C2" i="2"/>
  <c r="B2" i="2"/>
  <c r="J73" i="1"/>
  <c r="J71" i="1"/>
  <c r="F84" i="1"/>
  <c r="F85" i="1"/>
  <c r="F86" i="1"/>
  <c r="F87" i="1"/>
  <c r="F88" i="1"/>
  <c r="F83" i="1"/>
  <c r="J70" i="1"/>
  <c r="E84" i="1"/>
  <c r="E85" i="1"/>
  <c r="E86" i="1"/>
  <c r="E87" i="1"/>
  <c r="E88" i="1"/>
  <c r="E83" i="1"/>
  <c r="J74" i="1"/>
  <c r="J72" i="1"/>
  <c r="J69" i="1"/>
  <c r="F71" i="1"/>
  <c r="F72" i="1"/>
  <c r="F73" i="1"/>
  <c r="F74" i="1"/>
  <c r="F75" i="1"/>
  <c r="F76" i="1"/>
  <c r="F77" i="1"/>
  <c r="F78" i="1"/>
  <c r="F79" i="1"/>
  <c r="F80" i="1"/>
  <c r="F70" i="1"/>
  <c r="E71" i="1"/>
  <c r="E72" i="1"/>
  <c r="E73" i="1"/>
  <c r="E74" i="1"/>
  <c r="E75" i="1"/>
  <c r="E76" i="1"/>
  <c r="E77" i="1"/>
  <c r="E78" i="1"/>
  <c r="E79" i="1"/>
  <c r="E80" i="1"/>
  <c r="E70" i="1"/>
  <c r="J52" i="1"/>
  <c r="J29" i="1"/>
  <c r="J7" i="1"/>
  <c r="J51" i="1"/>
  <c r="J49" i="1"/>
  <c r="J48" i="1"/>
  <c r="F62" i="1"/>
  <c r="F63" i="1"/>
  <c r="F64" i="1"/>
  <c r="F65" i="1"/>
  <c r="F61" i="1"/>
  <c r="E65" i="1"/>
  <c r="E64" i="1"/>
  <c r="E62" i="1"/>
  <c r="E63" i="1"/>
  <c r="E61" i="1"/>
  <c r="J50" i="1"/>
  <c r="J47" i="1"/>
  <c r="F49" i="1"/>
  <c r="F50" i="1"/>
  <c r="F51" i="1"/>
  <c r="F52" i="1"/>
  <c r="F53" i="1"/>
  <c r="F54" i="1"/>
  <c r="F55" i="1"/>
  <c r="F56" i="1"/>
  <c r="F57" i="1"/>
  <c r="F58" i="1"/>
  <c r="F48" i="1"/>
  <c r="E51" i="1"/>
  <c r="E52" i="1"/>
  <c r="E53" i="1"/>
  <c r="E54" i="1"/>
  <c r="E55" i="1"/>
  <c r="E56" i="1"/>
  <c r="E57" i="1"/>
  <c r="E58" i="1"/>
  <c r="E50" i="1"/>
  <c r="E49" i="1"/>
  <c r="E48" i="1"/>
  <c r="J28" i="1"/>
  <c r="J27" i="1"/>
  <c r="J26" i="1"/>
  <c r="J25" i="1"/>
  <c r="J24" i="1"/>
  <c r="F39" i="1"/>
  <c r="F40" i="1"/>
  <c r="F41" i="1"/>
  <c r="F42" i="1"/>
  <c r="F38" i="1"/>
  <c r="E39" i="1"/>
  <c r="E40" i="1"/>
  <c r="E38" i="1"/>
  <c r="J6" i="1"/>
  <c r="J5" i="1"/>
  <c r="J4" i="1"/>
  <c r="J3" i="1"/>
  <c r="J2" i="1"/>
  <c r="F26" i="1"/>
  <c r="F27" i="1"/>
  <c r="F28" i="1"/>
  <c r="F29" i="1"/>
  <c r="F30" i="1"/>
  <c r="F31" i="1"/>
  <c r="F32" i="1"/>
  <c r="F33" i="1"/>
  <c r="F34" i="1"/>
  <c r="F35" i="1"/>
  <c r="F25" i="1"/>
  <c r="E26" i="1"/>
  <c r="E27" i="1"/>
  <c r="E28" i="1"/>
  <c r="E29" i="1"/>
  <c r="E30" i="1"/>
  <c r="E31" i="1"/>
  <c r="E32" i="1"/>
  <c r="E33" i="1"/>
  <c r="E34" i="1"/>
  <c r="E35" i="1"/>
  <c r="E25" i="1"/>
  <c r="F17" i="1"/>
  <c r="F18" i="1"/>
  <c r="F19" i="1"/>
  <c r="F20" i="1"/>
  <c r="F16" i="1"/>
  <c r="E17" i="1"/>
  <c r="E18" i="1"/>
  <c r="E19" i="1"/>
  <c r="E20" i="1"/>
  <c r="E16" i="1"/>
  <c r="F4" i="1"/>
  <c r="F5" i="1"/>
  <c r="F6" i="1"/>
  <c r="F7" i="1"/>
  <c r="F8" i="1"/>
  <c r="F9" i="1"/>
  <c r="F10" i="1"/>
  <c r="F11" i="1"/>
  <c r="F12" i="1"/>
  <c r="F3" i="1"/>
  <c r="E13" i="1"/>
  <c r="E12" i="1"/>
  <c r="E11" i="1"/>
  <c r="E4" i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<sst xmlns="http://schemas.openxmlformats.org/spreadsheetml/2006/main" count="175" uniqueCount="45">
  <si>
    <t>Player Name</t>
  </si>
  <si>
    <t>Yashasvi Jaiswal</t>
  </si>
  <si>
    <t xml:space="preserve">KL Rahul </t>
  </si>
  <si>
    <t>Devdutt Padikal</t>
  </si>
  <si>
    <t xml:space="preserve">Virat Kohli </t>
  </si>
  <si>
    <t>Rishabh Pant</t>
  </si>
  <si>
    <t xml:space="preserve">Dhruv Jurel </t>
  </si>
  <si>
    <t>Washington Sundar</t>
  </si>
  <si>
    <t>Nitish Kumar Reddy</t>
  </si>
  <si>
    <t>Harshi Rana</t>
  </si>
  <si>
    <t>Jasprit Bumrah</t>
  </si>
  <si>
    <t>Mohammad Siraj</t>
  </si>
  <si>
    <t>1st Innings Runs Scored</t>
  </si>
  <si>
    <t>2nd Innings Runs Scored</t>
  </si>
  <si>
    <t>-</t>
  </si>
  <si>
    <t>1st Test</t>
  </si>
  <si>
    <t>1st Innings Wickets</t>
  </si>
  <si>
    <t>2nd Innings Wickets</t>
  </si>
  <si>
    <t>Harshit Rana</t>
  </si>
  <si>
    <t>Total Balls Faced</t>
  </si>
  <si>
    <t>Total Overs Bowled</t>
  </si>
  <si>
    <t>Strike Rate</t>
  </si>
  <si>
    <t>Total Runs Scored</t>
  </si>
  <si>
    <t>Total Wickets Taken</t>
  </si>
  <si>
    <t>2nd Test</t>
  </si>
  <si>
    <t>Ashwin</t>
  </si>
  <si>
    <t>Shubhman Gill</t>
  </si>
  <si>
    <t>Virat Kohli</t>
  </si>
  <si>
    <t>Rohit Sharma</t>
  </si>
  <si>
    <t>Nitiish Kumar Reddy</t>
  </si>
  <si>
    <t>Total Team Runs</t>
  </si>
  <si>
    <t>Average Batter Strike Rate</t>
  </si>
  <si>
    <t>Average Bowler Strike Rate</t>
  </si>
  <si>
    <t>Note:</t>
  </si>
  <si>
    <t>Bowler Striker Rate here is low because of innings defeat conceded</t>
  </si>
  <si>
    <t>3rd Test</t>
  </si>
  <si>
    <t>Ravindra Jadeja</t>
  </si>
  <si>
    <t>Akash Deep</t>
  </si>
  <si>
    <t>Average Balls Faced</t>
  </si>
  <si>
    <t>4th Test</t>
  </si>
  <si>
    <t>KL Rahul</t>
  </si>
  <si>
    <t>Key Senior Players Statistics</t>
  </si>
  <si>
    <t>Average Balls Faced Per Innings</t>
  </si>
  <si>
    <t>Average Runs Scored Per Innings</t>
  </si>
  <si>
    <t>Based on 5 innings played and data collected upto 4th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</si>
</sst>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sz val="13"/>
      <color rgb="FF222222"/>
      <name val="Helvetica"/>
      <family val="2"/>
    </font>
    <font>
      <sz val="13"/>
      <color rgb="FF666666"/>
      <name val="Helvetica"/>
      <family val="2"/>
    </font>
    <font>
      <b/>
      <sz val="13"/>
      <color rgb="FF222222"/>
      <name val="Helvetic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u/>
      <sz val="13"/>
      <color rgb="FF666666"/>
      <name val="Helvetica"/>
      <family val="2"/>
    </font>
    <font>
      <sz val="13"/>
      <name val="Aptos Narrow"/>
      <scheme val="minor"/>
    </font>
    <font>
      <b/>
      <u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0" fillId="0" borderId="1" xfId="0" applyFill="1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6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  <xf numFmtId="0" fontId="8" fillId="0" borderId="1" xfId="0" applyFont="1" applyBorder="1"/>
    <xf numFmtId="0" fontId="8" fillId="0" borderId="1" xfId="0" applyFont="1" applyFill="1" applyBorder="1"/>
    <xf numFmtId="0" fontId="2" fillId="0" borderId="0" xfId="0" applyFont="1" applyFill="1" applyBorder="1"/>
    <xf numFmtId="0" fontId="7" fillId="0" borderId="1" xfId="0" applyFont="1" applyBorder="1"/>
    <xf numFmtId="2" fontId="7" fillId="0" borderId="1" xfId="0" applyNumberFormat="1" applyFont="1" applyBorder="1"/>
    <xf numFmtId="0" fontId="7" fillId="0" borderId="0" xfId="0" applyFont="1" applyFill="1" applyBorder="1"/>
    <xf numFmtId="0" fontId="9" fillId="0" borderId="0" xfId="0" applyFont="1"/>
    <xf numFmtId="0" fontId="10" fillId="0" borderId="1" xfId="0" applyFont="1" applyBorder="1"/>
    <xf numFmtId="0" fontId="8" fillId="0" borderId="1" xfId="1" applyFont="1" applyBorder="1"/>
    <xf numFmtId="0" fontId="0" fillId="0" borderId="0" xfId="0" applyBorder="1"/>
    <xf numFmtId="0" fontId="1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235C-9195-8540-828B-9877D56DE823}">
  <dimension ref="A1:K112"/>
  <sheetViews>
    <sheetView tabSelected="1" workbookViewId="0">
      <selection activeCell="C23" sqref="C23"/>
    </sheetView>
  </sheetViews>
  <sheetFormatPr baseColWidth="10" defaultRowHeight="16"/>
  <cols>
    <col min="1" max="1" width="43.33203125" customWidth="1"/>
    <col min="2" max="2" width="22.83203125" bestFit="1" customWidth="1"/>
    <col min="3" max="3" width="20.6640625" bestFit="1" customWidth="1"/>
    <col min="4" max="4" width="19.83203125" customWidth="1"/>
    <col min="5" max="5" width="22.33203125" customWidth="1"/>
    <col min="6" max="6" width="23.1640625" bestFit="1" customWidth="1"/>
    <col min="9" max="9" width="23" bestFit="1" customWidth="1"/>
    <col min="10" max="10" width="21.6640625" customWidth="1"/>
  </cols>
  <sheetData>
    <row r="1" spans="1:10">
      <c r="A1" s="3" t="s">
        <v>15</v>
      </c>
    </row>
    <row r="2" spans="1:10">
      <c r="A2" s="8" t="s">
        <v>0</v>
      </c>
      <c r="B2" s="8" t="s">
        <v>12</v>
      </c>
      <c r="C2" s="8" t="s">
        <v>13</v>
      </c>
      <c r="D2" s="9" t="s">
        <v>19</v>
      </c>
      <c r="E2" s="9" t="s">
        <v>22</v>
      </c>
      <c r="F2" s="9" t="s">
        <v>21</v>
      </c>
      <c r="I2" s="7" t="s">
        <v>30</v>
      </c>
      <c r="J2" s="17">
        <f>SUM(E3:E13)</f>
        <v>571</v>
      </c>
    </row>
    <row r="3" spans="1:10">
      <c r="A3" s="1" t="s">
        <v>1</v>
      </c>
      <c r="B3" s="1">
        <v>0</v>
      </c>
      <c r="C3" s="1">
        <v>161</v>
      </c>
      <c r="D3" s="1">
        <v>305</v>
      </c>
      <c r="E3" s="1">
        <f>B3+C3</f>
        <v>161</v>
      </c>
      <c r="F3" s="5">
        <f>(E3/D3)*100</f>
        <v>52.786885245901637</v>
      </c>
      <c r="I3" s="6" t="s">
        <v>23</v>
      </c>
      <c r="J3" s="17">
        <f>SUM(E16:E20)</f>
        <v>20</v>
      </c>
    </row>
    <row r="4" spans="1:10">
      <c r="A4" s="1" t="s">
        <v>2</v>
      </c>
      <c r="B4" s="1">
        <v>26</v>
      </c>
      <c r="C4" s="1">
        <v>77</v>
      </c>
      <c r="D4" s="1">
        <v>250</v>
      </c>
      <c r="E4" s="1">
        <f t="shared" ref="E4:E13" si="0">B4+C4</f>
        <v>103</v>
      </c>
      <c r="F4" s="5">
        <f t="shared" ref="F4:F13" si="1">(E4/D4)*100</f>
        <v>41.199999999999996</v>
      </c>
      <c r="I4" s="6" t="s">
        <v>20</v>
      </c>
      <c r="J4" s="17">
        <f>SUM(D16:D20)</f>
        <v>110</v>
      </c>
    </row>
    <row r="5" spans="1:10">
      <c r="A5" s="1" t="s">
        <v>3</v>
      </c>
      <c r="B5" s="1">
        <v>0</v>
      </c>
      <c r="C5" s="1">
        <v>25</v>
      </c>
      <c r="D5" s="1">
        <v>94</v>
      </c>
      <c r="E5" s="1">
        <f t="shared" si="0"/>
        <v>25</v>
      </c>
      <c r="F5" s="5">
        <f t="shared" si="1"/>
        <v>26.595744680851062</v>
      </c>
      <c r="I5" s="6" t="s">
        <v>31</v>
      </c>
      <c r="J5" s="18">
        <f>AVERAGE(F3:F13)</f>
        <v>58.450506313925572</v>
      </c>
    </row>
    <row r="6" spans="1:10">
      <c r="A6" s="1" t="s">
        <v>4</v>
      </c>
      <c r="B6" s="1">
        <v>5</v>
      </c>
      <c r="C6" s="1">
        <v>100</v>
      </c>
      <c r="D6" s="1">
        <v>155</v>
      </c>
      <c r="E6" s="1">
        <f t="shared" si="0"/>
        <v>105</v>
      </c>
      <c r="F6" s="5">
        <f t="shared" si="1"/>
        <v>67.741935483870961</v>
      </c>
      <c r="I6" s="7" t="s">
        <v>32</v>
      </c>
      <c r="J6" s="5">
        <f>AVERAGE(F16:F20)</f>
        <v>18.686414029213218</v>
      </c>
    </row>
    <row r="7" spans="1:10">
      <c r="A7" s="1" t="s">
        <v>5</v>
      </c>
      <c r="B7" s="1">
        <v>37</v>
      </c>
      <c r="C7" s="1">
        <v>1</v>
      </c>
      <c r="D7" s="1">
        <v>82</v>
      </c>
      <c r="E7" s="1">
        <f t="shared" si="0"/>
        <v>38</v>
      </c>
      <c r="F7" s="5">
        <f t="shared" si="1"/>
        <v>46.341463414634148</v>
      </c>
      <c r="I7" s="7" t="s">
        <v>38</v>
      </c>
      <c r="J7" s="1">
        <f>AVERAGE(D3:D12)</f>
        <v>112</v>
      </c>
    </row>
    <row r="8" spans="1:10">
      <c r="A8" s="1" t="s">
        <v>6</v>
      </c>
      <c r="B8" s="1">
        <v>11</v>
      </c>
      <c r="C8" s="1">
        <v>1</v>
      </c>
      <c r="D8" s="1">
        <v>26</v>
      </c>
      <c r="E8" s="1">
        <f t="shared" si="0"/>
        <v>12</v>
      </c>
      <c r="F8" s="5">
        <f t="shared" si="1"/>
        <v>46.153846153846153</v>
      </c>
    </row>
    <row r="9" spans="1:10">
      <c r="A9" s="1" t="s">
        <v>7</v>
      </c>
      <c r="B9" s="1">
        <v>4</v>
      </c>
      <c r="C9" s="1">
        <v>29</v>
      </c>
      <c r="D9" s="1">
        <v>109</v>
      </c>
      <c r="E9" s="1">
        <f t="shared" si="0"/>
        <v>33</v>
      </c>
      <c r="F9" s="5">
        <f t="shared" si="1"/>
        <v>30.275229357798167</v>
      </c>
    </row>
    <row r="10" spans="1:10">
      <c r="A10" s="1" t="s">
        <v>8</v>
      </c>
      <c r="B10" s="1">
        <v>41</v>
      </c>
      <c r="C10" s="1">
        <v>38</v>
      </c>
      <c r="D10" s="1">
        <v>86</v>
      </c>
      <c r="E10" s="1">
        <f t="shared" si="0"/>
        <v>79</v>
      </c>
      <c r="F10" s="5">
        <f t="shared" si="1"/>
        <v>91.860465116279073</v>
      </c>
    </row>
    <row r="11" spans="1:10">
      <c r="A11" s="1" t="s">
        <v>9</v>
      </c>
      <c r="B11" s="1">
        <v>7</v>
      </c>
      <c r="C11" s="2" t="s">
        <v>14</v>
      </c>
      <c r="D11" s="1">
        <v>5</v>
      </c>
      <c r="E11" s="1">
        <f>B11</f>
        <v>7</v>
      </c>
      <c r="F11" s="5">
        <f t="shared" si="1"/>
        <v>140</v>
      </c>
    </row>
    <row r="12" spans="1:10">
      <c r="A12" s="1" t="s">
        <v>10</v>
      </c>
      <c r="B12" s="1">
        <v>8</v>
      </c>
      <c r="C12" s="2" t="s">
        <v>14</v>
      </c>
      <c r="D12" s="1">
        <v>8</v>
      </c>
      <c r="E12" s="1">
        <f>B12</f>
        <v>8</v>
      </c>
      <c r="F12" s="5">
        <f t="shared" si="1"/>
        <v>100</v>
      </c>
    </row>
    <row r="13" spans="1:10">
      <c r="A13" s="1" t="s">
        <v>11</v>
      </c>
      <c r="B13" s="1">
        <v>0</v>
      </c>
      <c r="C13" s="2" t="s">
        <v>14</v>
      </c>
      <c r="D13" s="2" t="s">
        <v>14</v>
      </c>
      <c r="E13" s="1">
        <f>B13</f>
        <v>0</v>
      </c>
      <c r="F13" s="5">
        <v>0</v>
      </c>
    </row>
    <row r="15" spans="1:10">
      <c r="A15" s="8" t="s">
        <v>0</v>
      </c>
      <c r="B15" s="8" t="s">
        <v>16</v>
      </c>
      <c r="C15" s="8" t="s">
        <v>17</v>
      </c>
      <c r="D15" s="9" t="s">
        <v>20</v>
      </c>
      <c r="E15" s="9" t="s">
        <v>23</v>
      </c>
      <c r="F15" s="9" t="s">
        <v>21</v>
      </c>
    </row>
    <row r="16" spans="1:10">
      <c r="A16" s="4" t="s">
        <v>10</v>
      </c>
      <c r="B16" s="4">
        <v>5</v>
      </c>
      <c r="C16" s="1">
        <v>3</v>
      </c>
      <c r="D16" s="1">
        <v>30</v>
      </c>
      <c r="E16" s="1">
        <f>B16+C16</f>
        <v>8</v>
      </c>
      <c r="F16" s="5">
        <f>(E16/D16)*100</f>
        <v>26.666666666666668</v>
      </c>
    </row>
    <row r="17" spans="1:11">
      <c r="A17" s="4" t="s">
        <v>11</v>
      </c>
      <c r="B17" s="4">
        <v>2</v>
      </c>
      <c r="C17" s="1">
        <v>3</v>
      </c>
      <c r="D17" s="1">
        <v>27</v>
      </c>
      <c r="E17" s="1">
        <f t="shared" ref="E17:E20" si="2">B17+C17</f>
        <v>5</v>
      </c>
      <c r="F17" s="5">
        <f t="shared" ref="F17:F20" si="3">(E17/D17)*100</f>
        <v>18.518518518518519</v>
      </c>
    </row>
    <row r="18" spans="1:11">
      <c r="A18" s="4" t="s">
        <v>18</v>
      </c>
      <c r="B18" s="4">
        <v>3</v>
      </c>
      <c r="C18" s="1">
        <v>1</v>
      </c>
      <c r="D18" s="1">
        <v>29</v>
      </c>
      <c r="E18" s="1">
        <f t="shared" si="2"/>
        <v>4</v>
      </c>
      <c r="F18" s="5">
        <f t="shared" si="3"/>
        <v>13.793103448275861</v>
      </c>
    </row>
    <row r="19" spans="1:11">
      <c r="A19" s="4" t="s">
        <v>8</v>
      </c>
      <c r="B19" s="4">
        <v>0</v>
      </c>
      <c r="C19" s="1">
        <v>2</v>
      </c>
      <c r="D19" s="1">
        <v>7</v>
      </c>
      <c r="E19" s="1">
        <f t="shared" si="2"/>
        <v>2</v>
      </c>
      <c r="F19" s="5">
        <f t="shared" si="3"/>
        <v>28.571428571428569</v>
      </c>
    </row>
    <row r="20" spans="1:11">
      <c r="A20" s="4" t="s">
        <v>7</v>
      </c>
      <c r="B20" s="4">
        <v>0</v>
      </c>
      <c r="C20" s="1">
        <v>1</v>
      </c>
      <c r="D20" s="1">
        <v>17</v>
      </c>
      <c r="E20" s="1">
        <f t="shared" si="2"/>
        <v>1</v>
      </c>
      <c r="F20" s="5">
        <f t="shared" si="3"/>
        <v>5.8823529411764701</v>
      </c>
    </row>
    <row r="23" spans="1:11">
      <c r="A23" s="3" t="s">
        <v>24</v>
      </c>
    </row>
    <row r="24" spans="1:11">
      <c r="A24" s="8" t="s">
        <v>0</v>
      </c>
      <c r="B24" s="8" t="s">
        <v>12</v>
      </c>
      <c r="C24" s="8" t="s">
        <v>13</v>
      </c>
      <c r="D24" s="9" t="s">
        <v>19</v>
      </c>
      <c r="E24" s="9" t="s">
        <v>22</v>
      </c>
      <c r="F24" s="9" t="s">
        <v>21</v>
      </c>
      <c r="I24" s="7" t="s">
        <v>30</v>
      </c>
      <c r="J24" s="1">
        <f>SUM(E25:E35)</f>
        <v>329</v>
      </c>
    </row>
    <row r="25" spans="1:11">
      <c r="A25" s="14" t="s">
        <v>1</v>
      </c>
      <c r="B25" s="1">
        <v>0</v>
      </c>
      <c r="C25" s="1">
        <v>24</v>
      </c>
      <c r="D25" s="1">
        <v>32</v>
      </c>
      <c r="E25" s="1">
        <f>SUM(B25+C25)</f>
        <v>24</v>
      </c>
      <c r="F25" s="5">
        <f>(E25/D25)*100</f>
        <v>75</v>
      </c>
      <c r="I25" s="6" t="s">
        <v>23</v>
      </c>
      <c r="J25" s="1">
        <f>SUM(E38:E42)</f>
        <v>10</v>
      </c>
    </row>
    <row r="26" spans="1:11">
      <c r="A26" s="14" t="s">
        <v>2</v>
      </c>
      <c r="B26" s="1">
        <v>37</v>
      </c>
      <c r="C26" s="1">
        <v>7</v>
      </c>
      <c r="D26" s="1">
        <v>74</v>
      </c>
      <c r="E26" s="1">
        <f t="shared" ref="E26:E35" si="4">SUM(B26+C26)</f>
        <v>44</v>
      </c>
      <c r="F26" s="5">
        <f t="shared" ref="F26:F35" si="5">(E26/D26)*100</f>
        <v>59.45945945945946</v>
      </c>
      <c r="I26" s="6" t="s">
        <v>20</v>
      </c>
      <c r="J26" s="1">
        <f>SUM(D38:D42)</f>
        <v>90.5</v>
      </c>
    </row>
    <row r="27" spans="1:11">
      <c r="A27" s="15" t="s">
        <v>26</v>
      </c>
      <c r="B27" s="1">
        <v>31</v>
      </c>
      <c r="C27" s="1">
        <v>28</v>
      </c>
      <c r="D27" s="1">
        <v>81</v>
      </c>
      <c r="E27" s="1">
        <f t="shared" si="4"/>
        <v>59</v>
      </c>
      <c r="F27" s="5">
        <f t="shared" si="5"/>
        <v>72.839506172839506</v>
      </c>
      <c r="I27" s="6" t="s">
        <v>31</v>
      </c>
      <c r="J27" s="5">
        <f>AVERAGE(F25:F35)</f>
        <v>58.763913971830405</v>
      </c>
    </row>
    <row r="28" spans="1:11">
      <c r="A28" s="15" t="s">
        <v>27</v>
      </c>
      <c r="B28" s="1">
        <v>7</v>
      </c>
      <c r="C28" s="1">
        <v>11</v>
      </c>
      <c r="D28" s="1">
        <v>29</v>
      </c>
      <c r="E28" s="1">
        <f t="shared" si="4"/>
        <v>18</v>
      </c>
      <c r="F28" s="5">
        <f t="shared" si="5"/>
        <v>62.068965517241381</v>
      </c>
      <c r="I28" s="7" t="s">
        <v>32</v>
      </c>
      <c r="J28" s="5">
        <f>AVERAGE(F38:F42)</f>
        <v>10.438842203548086</v>
      </c>
    </row>
    <row r="29" spans="1:11">
      <c r="A29" s="15" t="s">
        <v>5</v>
      </c>
      <c r="B29" s="1">
        <v>21</v>
      </c>
      <c r="C29" s="1">
        <v>28</v>
      </c>
      <c r="D29" s="1">
        <v>66</v>
      </c>
      <c r="E29" s="1">
        <f t="shared" si="4"/>
        <v>49</v>
      </c>
      <c r="F29" s="5">
        <f t="shared" si="5"/>
        <v>74.242424242424249</v>
      </c>
      <c r="I29" s="7" t="s">
        <v>38</v>
      </c>
      <c r="J29" s="5">
        <f>AVERAGE(D25:D35)</f>
        <v>45.090909090909093</v>
      </c>
    </row>
    <row r="30" spans="1:11">
      <c r="A30" s="14" t="s">
        <v>28</v>
      </c>
      <c r="B30" s="1">
        <v>3</v>
      </c>
      <c r="C30" s="1">
        <v>6</v>
      </c>
      <c r="D30" s="1">
        <v>38</v>
      </c>
      <c r="E30" s="1">
        <f t="shared" si="4"/>
        <v>9</v>
      </c>
      <c r="F30" s="5">
        <f t="shared" si="5"/>
        <v>23.684210526315788</v>
      </c>
      <c r="I30" s="16" t="s">
        <v>33</v>
      </c>
    </row>
    <row r="31" spans="1:11">
      <c r="A31" s="14" t="s">
        <v>29</v>
      </c>
      <c r="B31" s="1">
        <v>42</v>
      </c>
      <c r="C31" s="1">
        <v>42</v>
      </c>
      <c r="D31" s="1">
        <v>101</v>
      </c>
      <c r="E31" s="1">
        <f t="shared" si="4"/>
        <v>84</v>
      </c>
      <c r="F31" s="5">
        <f t="shared" si="5"/>
        <v>83.168316831683171</v>
      </c>
      <c r="I31" s="19" t="s">
        <v>34</v>
      </c>
      <c r="J31" s="19"/>
      <c r="K31" s="19"/>
    </row>
    <row r="32" spans="1:11">
      <c r="A32" s="14" t="s">
        <v>25</v>
      </c>
      <c r="B32" s="1">
        <v>22</v>
      </c>
      <c r="C32" s="1">
        <v>7</v>
      </c>
      <c r="D32" s="1">
        <v>36</v>
      </c>
      <c r="E32" s="1">
        <f t="shared" si="4"/>
        <v>29</v>
      </c>
      <c r="F32" s="5">
        <f t="shared" si="5"/>
        <v>80.555555555555557</v>
      </c>
    </row>
    <row r="33" spans="1:10">
      <c r="A33" s="14" t="s">
        <v>18</v>
      </c>
      <c r="B33" s="1">
        <v>0</v>
      </c>
      <c r="C33" s="1">
        <v>0</v>
      </c>
      <c r="D33" s="1">
        <v>15</v>
      </c>
      <c r="E33" s="1">
        <f t="shared" si="4"/>
        <v>0</v>
      </c>
      <c r="F33" s="5">
        <f t="shared" si="5"/>
        <v>0</v>
      </c>
    </row>
    <row r="34" spans="1:10">
      <c r="A34" s="14" t="s">
        <v>10</v>
      </c>
      <c r="B34" s="1">
        <v>0</v>
      </c>
      <c r="C34" s="1">
        <v>2</v>
      </c>
      <c r="D34" s="1">
        <v>13</v>
      </c>
      <c r="E34" s="1">
        <f t="shared" si="4"/>
        <v>2</v>
      </c>
      <c r="F34" s="5">
        <f t="shared" si="5"/>
        <v>15.384615384615385</v>
      </c>
    </row>
    <row r="35" spans="1:10">
      <c r="A35" s="14" t="s">
        <v>11</v>
      </c>
      <c r="B35" s="1">
        <v>4</v>
      </c>
      <c r="C35" s="1">
        <v>7</v>
      </c>
      <c r="D35" s="1">
        <v>11</v>
      </c>
      <c r="E35" s="1">
        <f t="shared" si="4"/>
        <v>11</v>
      </c>
      <c r="F35" s="5">
        <f t="shared" si="5"/>
        <v>100</v>
      </c>
    </row>
    <row r="36" spans="1:10">
      <c r="A36" s="10"/>
    </row>
    <row r="37" spans="1:10">
      <c r="A37" s="8" t="s">
        <v>0</v>
      </c>
      <c r="B37" s="8" t="s">
        <v>16</v>
      </c>
      <c r="C37" s="8" t="s">
        <v>17</v>
      </c>
      <c r="D37" s="9" t="s">
        <v>20</v>
      </c>
      <c r="E37" s="9" t="s">
        <v>23</v>
      </c>
      <c r="F37" s="9" t="s">
        <v>21</v>
      </c>
    </row>
    <row r="38" spans="1:10">
      <c r="A38" s="4" t="s">
        <v>10</v>
      </c>
      <c r="B38" s="1">
        <v>4</v>
      </c>
      <c r="C38" s="1">
        <v>0</v>
      </c>
      <c r="D38" s="1">
        <v>24</v>
      </c>
      <c r="E38" s="1">
        <f>SUM(B38+C38)</f>
        <v>4</v>
      </c>
      <c r="F38" s="5">
        <f>(E38/D38)*100</f>
        <v>16.666666666666664</v>
      </c>
    </row>
    <row r="39" spans="1:10">
      <c r="A39" s="4" t="s">
        <v>11</v>
      </c>
      <c r="B39" s="1">
        <v>4</v>
      </c>
      <c r="C39" s="1">
        <v>0</v>
      </c>
      <c r="D39" s="1">
        <v>25.5</v>
      </c>
      <c r="E39" s="1">
        <f t="shared" ref="E39:E42" si="6">SUM(B39+C39)</f>
        <v>4</v>
      </c>
      <c r="F39" s="5">
        <f t="shared" ref="F39:F42" si="7">(E39/D39)*100</f>
        <v>15.686274509803921</v>
      </c>
    </row>
    <row r="40" spans="1:10">
      <c r="A40" s="4" t="s">
        <v>18</v>
      </c>
      <c r="B40" s="1">
        <v>0</v>
      </c>
      <c r="C40" s="1">
        <v>0</v>
      </c>
      <c r="D40" s="1">
        <v>16</v>
      </c>
      <c r="E40" s="1">
        <f t="shared" si="6"/>
        <v>0</v>
      </c>
      <c r="F40" s="5">
        <f t="shared" si="7"/>
        <v>0</v>
      </c>
    </row>
    <row r="41" spans="1:10">
      <c r="A41" s="4" t="s">
        <v>8</v>
      </c>
      <c r="B41" s="1">
        <v>1</v>
      </c>
      <c r="C41" s="2" t="s">
        <v>14</v>
      </c>
      <c r="D41" s="1">
        <v>7</v>
      </c>
      <c r="E41" s="1">
        <v>1</v>
      </c>
      <c r="F41" s="5">
        <f t="shared" si="7"/>
        <v>14.285714285714285</v>
      </c>
    </row>
    <row r="42" spans="1:10">
      <c r="A42" s="4" t="s">
        <v>25</v>
      </c>
      <c r="B42" s="1">
        <v>1</v>
      </c>
      <c r="C42" s="2" t="s">
        <v>14</v>
      </c>
      <c r="D42" s="1">
        <v>18</v>
      </c>
      <c r="E42" s="1">
        <v>1</v>
      </c>
      <c r="F42" s="5">
        <f t="shared" si="7"/>
        <v>5.5555555555555554</v>
      </c>
    </row>
    <row r="43" spans="1:10">
      <c r="A43" s="10"/>
    </row>
    <row r="44" spans="1:10" ht="17">
      <c r="A44" s="20"/>
    </row>
    <row r="45" spans="1:10" ht="17">
      <c r="A45" s="12"/>
    </row>
    <row r="46" spans="1:10">
      <c r="A46" s="3" t="s">
        <v>35</v>
      </c>
    </row>
    <row r="47" spans="1:10">
      <c r="A47" s="8" t="s">
        <v>0</v>
      </c>
      <c r="B47" s="8" t="s">
        <v>12</v>
      </c>
      <c r="C47" s="8" t="s">
        <v>13</v>
      </c>
      <c r="D47" s="9" t="s">
        <v>19</v>
      </c>
      <c r="E47" s="9" t="s">
        <v>22</v>
      </c>
      <c r="F47" s="9" t="s">
        <v>21</v>
      </c>
      <c r="I47" s="7" t="s">
        <v>30</v>
      </c>
      <c r="J47" s="1">
        <f>SUM(E48:E58)</f>
        <v>254</v>
      </c>
    </row>
    <row r="48" spans="1:10">
      <c r="A48" s="14" t="s">
        <v>1</v>
      </c>
      <c r="B48" s="1">
        <v>4</v>
      </c>
      <c r="C48" s="1">
        <v>4</v>
      </c>
      <c r="D48" s="1">
        <v>8</v>
      </c>
      <c r="E48" s="1">
        <f>SUM(B48+C48)</f>
        <v>8</v>
      </c>
      <c r="F48" s="5">
        <f>(E48/D48)*100</f>
        <v>100</v>
      </c>
      <c r="I48" s="6" t="s">
        <v>23</v>
      </c>
      <c r="J48" s="1">
        <f>SUM(E61:E65)</f>
        <v>17</v>
      </c>
    </row>
    <row r="49" spans="1:10">
      <c r="A49" s="14" t="s">
        <v>2</v>
      </c>
      <c r="B49" s="1">
        <v>84</v>
      </c>
      <c r="C49" s="1">
        <v>4</v>
      </c>
      <c r="D49" s="1">
        <v>146</v>
      </c>
      <c r="E49" s="1">
        <f>SUM(B49+C49)</f>
        <v>88</v>
      </c>
      <c r="F49" s="5">
        <f t="shared" ref="F49:F58" si="8">(E49/D49)*100</f>
        <v>60.273972602739725</v>
      </c>
      <c r="I49" s="6" t="s">
        <v>20</v>
      </c>
      <c r="J49" s="1">
        <f>SUM(D61:D65)</f>
        <v>134.69999999999999</v>
      </c>
    </row>
    <row r="50" spans="1:10">
      <c r="A50" s="15" t="s">
        <v>26</v>
      </c>
      <c r="B50" s="1">
        <v>1</v>
      </c>
      <c r="C50" s="2" t="s">
        <v>14</v>
      </c>
      <c r="D50" s="1">
        <v>3</v>
      </c>
      <c r="E50" s="1">
        <f>B50</f>
        <v>1</v>
      </c>
      <c r="F50" s="5">
        <f t="shared" si="8"/>
        <v>33.333333333333329</v>
      </c>
      <c r="I50" s="6" t="s">
        <v>31</v>
      </c>
      <c r="J50" s="5">
        <f>AVERAGE(F48:F58)</f>
        <v>47.18970192774821</v>
      </c>
    </row>
    <row r="51" spans="1:10">
      <c r="A51" s="15" t="s">
        <v>27</v>
      </c>
      <c r="B51" s="1">
        <v>3</v>
      </c>
      <c r="C51" s="2" t="s">
        <v>14</v>
      </c>
      <c r="D51" s="1">
        <v>16</v>
      </c>
      <c r="E51" s="1">
        <f t="shared" ref="E51:E58" si="9">B51</f>
        <v>3</v>
      </c>
      <c r="F51" s="5">
        <f t="shared" si="8"/>
        <v>18.75</v>
      </c>
      <c r="I51" s="7" t="s">
        <v>32</v>
      </c>
      <c r="J51" s="5">
        <f>AVERAGE(F61:F65)</f>
        <v>11.220716242819529</v>
      </c>
    </row>
    <row r="52" spans="1:10">
      <c r="A52" s="15" t="s">
        <v>5</v>
      </c>
      <c r="B52" s="1">
        <v>9</v>
      </c>
      <c r="C52" s="2" t="s">
        <v>14</v>
      </c>
      <c r="D52" s="1">
        <v>12</v>
      </c>
      <c r="E52" s="1">
        <f t="shared" si="9"/>
        <v>9</v>
      </c>
      <c r="F52" s="5">
        <f t="shared" si="8"/>
        <v>75</v>
      </c>
      <c r="I52" s="7" t="s">
        <v>38</v>
      </c>
      <c r="J52" s="5">
        <f>AVERAGE(D48:D58)</f>
        <v>44.454545454545453</v>
      </c>
    </row>
    <row r="53" spans="1:10">
      <c r="A53" s="14" t="s">
        <v>28</v>
      </c>
      <c r="B53" s="1">
        <v>10</v>
      </c>
      <c r="C53" s="2" t="s">
        <v>14</v>
      </c>
      <c r="D53" s="1">
        <v>27</v>
      </c>
      <c r="E53" s="1">
        <f t="shared" si="9"/>
        <v>10</v>
      </c>
      <c r="F53" s="5">
        <f t="shared" si="8"/>
        <v>37.037037037037038</v>
      </c>
    </row>
    <row r="54" spans="1:10">
      <c r="A54" s="14" t="s">
        <v>36</v>
      </c>
      <c r="B54" s="1">
        <v>77</v>
      </c>
      <c r="C54" s="2" t="s">
        <v>14</v>
      </c>
      <c r="D54" s="1">
        <v>123</v>
      </c>
      <c r="E54" s="1">
        <f t="shared" si="9"/>
        <v>77</v>
      </c>
      <c r="F54" s="5">
        <f t="shared" si="8"/>
        <v>62.601626016260155</v>
      </c>
    </row>
    <row r="55" spans="1:10">
      <c r="A55" s="14" t="s">
        <v>8</v>
      </c>
      <c r="B55" s="1">
        <v>16</v>
      </c>
      <c r="C55" s="2" t="s">
        <v>14</v>
      </c>
      <c r="D55" s="1">
        <v>61</v>
      </c>
      <c r="E55" s="1">
        <f t="shared" si="9"/>
        <v>16</v>
      </c>
      <c r="F55" s="5">
        <f t="shared" si="8"/>
        <v>26.229508196721312</v>
      </c>
    </row>
    <row r="56" spans="1:10">
      <c r="A56" s="14" t="s">
        <v>11</v>
      </c>
      <c r="B56" s="1">
        <v>1</v>
      </c>
      <c r="C56" s="2" t="s">
        <v>14</v>
      </c>
      <c r="D56" s="1">
        <v>11</v>
      </c>
      <c r="E56" s="1">
        <f t="shared" si="9"/>
        <v>1</v>
      </c>
      <c r="F56" s="5">
        <f t="shared" si="8"/>
        <v>9.0909090909090917</v>
      </c>
    </row>
    <row r="57" spans="1:10">
      <c r="A57" s="14" t="s">
        <v>10</v>
      </c>
      <c r="B57" s="1">
        <v>10</v>
      </c>
      <c r="C57" s="2" t="s">
        <v>14</v>
      </c>
      <c r="D57" s="1">
        <v>38</v>
      </c>
      <c r="E57" s="1">
        <f t="shared" si="9"/>
        <v>10</v>
      </c>
      <c r="F57" s="5">
        <f t="shared" si="8"/>
        <v>26.315789473684209</v>
      </c>
    </row>
    <row r="58" spans="1:10">
      <c r="A58" s="14" t="s">
        <v>37</v>
      </c>
      <c r="B58" s="1">
        <v>31</v>
      </c>
      <c r="C58" s="2" t="s">
        <v>14</v>
      </c>
      <c r="D58" s="1">
        <v>44</v>
      </c>
      <c r="E58" s="1">
        <f t="shared" si="9"/>
        <v>31</v>
      </c>
      <c r="F58" s="5">
        <f t="shared" si="8"/>
        <v>70.454545454545453</v>
      </c>
    </row>
    <row r="59" spans="1:10" ht="17">
      <c r="A59" s="12"/>
    </row>
    <row r="60" spans="1:10">
      <c r="A60" s="8" t="s">
        <v>0</v>
      </c>
      <c r="B60" s="8" t="s">
        <v>16</v>
      </c>
      <c r="C60" s="8" t="s">
        <v>17</v>
      </c>
      <c r="D60" s="9" t="s">
        <v>20</v>
      </c>
      <c r="E60" s="9" t="s">
        <v>23</v>
      </c>
      <c r="F60" s="9" t="s">
        <v>21</v>
      </c>
    </row>
    <row r="61" spans="1:10">
      <c r="A61" s="15" t="s">
        <v>10</v>
      </c>
      <c r="B61" s="1">
        <v>6</v>
      </c>
      <c r="C61" s="1">
        <v>3</v>
      </c>
      <c r="D61" s="1">
        <v>34</v>
      </c>
      <c r="E61" s="1">
        <f>SUM(B61+C61)</f>
        <v>9</v>
      </c>
      <c r="F61" s="5">
        <f>(E61/D61)*100</f>
        <v>26.47058823529412</v>
      </c>
    </row>
    <row r="62" spans="1:10">
      <c r="A62" s="15" t="s">
        <v>11</v>
      </c>
      <c r="B62" s="1">
        <v>2</v>
      </c>
      <c r="C62" s="1">
        <v>2</v>
      </c>
      <c r="D62" s="1">
        <v>30.2</v>
      </c>
      <c r="E62" s="1">
        <f t="shared" ref="E62:E63" si="10">SUM(B62+C62)</f>
        <v>4</v>
      </c>
      <c r="F62" s="5">
        <f t="shared" ref="F62:F65" si="11">(E62/D62)*100</f>
        <v>13.245033112582782</v>
      </c>
    </row>
    <row r="63" spans="1:10" ht="18">
      <c r="A63" s="21" t="s">
        <v>37</v>
      </c>
      <c r="B63" s="1">
        <v>1</v>
      </c>
      <c r="C63" s="1">
        <v>2</v>
      </c>
      <c r="D63" s="1">
        <v>34.5</v>
      </c>
      <c r="E63" s="1">
        <f t="shared" si="10"/>
        <v>3</v>
      </c>
      <c r="F63" s="5">
        <f t="shared" si="11"/>
        <v>8.695652173913043</v>
      </c>
    </row>
    <row r="64" spans="1:10">
      <c r="A64" s="22" t="s">
        <v>8</v>
      </c>
      <c r="B64" s="1">
        <v>1</v>
      </c>
      <c r="C64" s="2" t="s">
        <v>14</v>
      </c>
      <c r="D64" s="1">
        <v>13</v>
      </c>
      <c r="E64" s="1">
        <f>B64</f>
        <v>1</v>
      </c>
      <c r="F64" s="5">
        <f t="shared" si="11"/>
        <v>7.6923076923076925</v>
      </c>
    </row>
    <row r="65" spans="1:10" ht="18">
      <c r="A65" s="21" t="s">
        <v>36</v>
      </c>
      <c r="B65" s="1">
        <v>0</v>
      </c>
      <c r="C65" s="2" t="s">
        <v>14</v>
      </c>
      <c r="D65" s="1">
        <v>23</v>
      </c>
      <c r="E65" s="1">
        <f>B65</f>
        <v>0</v>
      </c>
      <c r="F65" s="5">
        <f t="shared" si="11"/>
        <v>0</v>
      </c>
    </row>
    <row r="66" spans="1:10" ht="17">
      <c r="A66" s="12"/>
    </row>
    <row r="67" spans="1:10" ht="17">
      <c r="A67" s="13"/>
    </row>
    <row r="68" spans="1:10">
      <c r="A68" s="3" t="s">
        <v>39</v>
      </c>
    </row>
    <row r="69" spans="1:10">
      <c r="A69" s="8" t="s">
        <v>0</v>
      </c>
      <c r="B69" s="8" t="s">
        <v>12</v>
      </c>
      <c r="C69" s="8" t="s">
        <v>13</v>
      </c>
      <c r="D69" s="9" t="s">
        <v>19</v>
      </c>
      <c r="E69" s="9" t="s">
        <v>22</v>
      </c>
      <c r="F69" s="9" t="s">
        <v>21</v>
      </c>
      <c r="I69" s="7" t="s">
        <v>30</v>
      </c>
      <c r="J69" s="1">
        <f>SUM(E70:E80)</f>
        <v>501</v>
      </c>
    </row>
    <row r="70" spans="1:10">
      <c r="A70" s="14" t="s">
        <v>1</v>
      </c>
      <c r="B70" s="1">
        <v>82</v>
      </c>
      <c r="C70" s="1">
        <v>84</v>
      </c>
      <c r="D70" s="1">
        <v>326</v>
      </c>
      <c r="E70" s="1">
        <f>SUM(B70+C70)</f>
        <v>166</v>
      </c>
      <c r="F70" s="5">
        <f>(E70/D70)*100</f>
        <v>50.920245398772998</v>
      </c>
      <c r="I70" s="6" t="s">
        <v>23</v>
      </c>
      <c r="J70" s="1">
        <f>SUM(E83:E88)</f>
        <v>19</v>
      </c>
    </row>
    <row r="71" spans="1:10">
      <c r="A71" s="14" t="s">
        <v>28</v>
      </c>
      <c r="B71" s="1">
        <v>3</v>
      </c>
      <c r="C71" s="1">
        <v>9</v>
      </c>
      <c r="D71" s="1">
        <v>45</v>
      </c>
      <c r="E71" s="1">
        <f t="shared" ref="E71:E80" si="12">SUM(B71+C71)</f>
        <v>12</v>
      </c>
      <c r="F71" s="5">
        <f t="shared" ref="F71:F80" si="13">(E71/D71)*100</f>
        <v>26.666666666666668</v>
      </c>
      <c r="I71" s="6" t="s">
        <v>20</v>
      </c>
      <c r="J71" s="1">
        <f>SUM(D83:D88)</f>
        <v>206.2</v>
      </c>
    </row>
    <row r="72" spans="1:10">
      <c r="A72" s="15" t="s">
        <v>40</v>
      </c>
      <c r="B72" s="1">
        <v>24</v>
      </c>
      <c r="C72" s="1">
        <v>0</v>
      </c>
      <c r="D72" s="1">
        <v>47</v>
      </c>
      <c r="E72" s="1">
        <f t="shared" si="12"/>
        <v>24</v>
      </c>
      <c r="F72" s="5">
        <f t="shared" si="13"/>
        <v>51.063829787234042</v>
      </c>
      <c r="I72" s="6" t="s">
        <v>31</v>
      </c>
      <c r="J72" s="5">
        <f>AVERAGE(F70:F80)</f>
        <v>33.398143699292532</v>
      </c>
    </row>
    <row r="73" spans="1:10">
      <c r="A73" s="15" t="s">
        <v>27</v>
      </c>
      <c r="B73" s="1">
        <v>36</v>
      </c>
      <c r="C73" s="1">
        <v>5</v>
      </c>
      <c r="D73" s="1">
        <v>115</v>
      </c>
      <c r="E73" s="1">
        <f t="shared" si="12"/>
        <v>41</v>
      </c>
      <c r="F73" s="5">
        <f t="shared" si="13"/>
        <v>35.652173913043477</v>
      </c>
      <c r="I73" s="7" t="s">
        <v>32</v>
      </c>
      <c r="J73" s="5">
        <f>AVERAGE(F83:F88)</f>
        <v>7.360693976627136</v>
      </c>
    </row>
    <row r="74" spans="1:10">
      <c r="A74" s="15" t="s">
        <v>37</v>
      </c>
      <c r="B74" s="1">
        <v>0</v>
      </c>
      <c r="C74" s="1">
        <v>7</v>
      </c>
      <c r="D74" s="1">
        <v>30</v>
      </c>
      <c r="E74" s="1">
        <f t="shared" si="12"/>
        <v>7</v>
      </c>
      <c r="F74" s="5">
        <f t="shared" si="13"/>
        <v>23.333333333333332</v>
      </c>
      <c r="I74" s="7" t="s">
        <v>38</v>
      </c>
      <c r="J74" s="5">
        <f>AVERAGE(D70:D80)</f>
        <v>108.90909090909091</v>
      </c>
    </row>
    <row r="75" spans="1:10">
      <c r="A75" s="14" t="s">
        <v>5</v>
      </c>
      <c r="B75" s="1">
        <v>28</v>
      </c>
      <c r="C75" s="1">
        <v>30</v>
      </c>
      <c r="D75" s="1">
        <v>141</v>
      </c>
      <c r="E75" s="1">
        <f t="shared" si="12"/>
        <v>58</v>
      </c>
      <c r="F75" s="5">
        <f t="shared" si="13"/>
        <v>41.134751773049643</v>
      </c>
    </row>
    <row r="76" spans="1:10">
      <c r="A76" s="14" t="s">
        <v>36</v>
      </c>
      <c r="B76" s="1">
        <v>17</v>
      </c>
      <c r="C76" s="1">
        <v>2</v>
      </c>
      <c r="D76" s="1">
        <v>65</v>
      </c>
      <c r="E76" s="1">
        <f t="shared" si="12"/>
        <v>19</v>
      </c>
      <c r="F76" s="5">
        <f t="shared" si="13"/>
        <v>29.230769230769234</v>
      </c>
    </row>
    <row r="77" spans="1:10">
      <c r="A77" s="14" t="s">
        <v>8</v>
      </c>
      <c r="B77" s="1">
        <v>114</v>
      </c>
      <c r="C77" s="1">
        <v>1</v>
      </c>
      <c r="D77" s="1">
        <v>194</v>
      </c>
      <c r="E77" s="1">
        <f t="shared" si="12"/>
        <v>115</v>
      </c>
      <c r="F77" s="5">
        <f t="shared" si="13"/>
        <v>59.27835051546392</v>
      </c>
    </row>
    <row r="78" spans="1:10">
      <c r="A78" s="14" t="s">
        <v>7</v>
      </c>
      <c r="B78" s="1">
        <v>50</v>
      </c>
      <c r="C78" s="1">
        <v>5</v>
      </c>
      <c r="D78" s="1">
        <v>207</v>
      </c>
      <c r="E78" s="1">
        <f t="shared" si="12"/>
        <v>55</v>
      </c>
      <c r="F78" s="5">
        <f t="shared" si="13"/>
        <v>26.570048309178745</v>
      </c>
    </row>
    <row r="79" spans="1:10">
      <c r="A79" s="14" t="s">
        <v>10</v>
      </c>
      <c r="B79" s="1">
        <v>0</v>
      </c>
      <c r="C79" s="1">
        <v>0</v>
      </c>
      <c r="D79" s="1">
        <v>11</v>
      </c>
      <c r="E79" s="1">
        <f t="shared" si="12"/>
        <v>0</v>
      </c>
      <c r="F79" s="5">
        <f t="shared" si="13"/>
        <v>0</v>
      </c>
    </row>
    <row r="80" spans="1:10">
      <c r="A80" s="14" t="s">
        <v>11</v>
      </c>
      <c r="B80" s="1">
        <v>4</v>
      </c>
      <c r="C80" s="1">
        <v>0</v>
      </c>
      <c r="D80" s="1">
        <v>17</v>
      </c>
      <c r="E80" s="1">
        <f t="shared" si="12"/>
        <v>4</v>
      </c>
      <c r="F80" s="5">
        <f t="shared" si="13"/>
        <v>23.52941176470588</v>
      </c>
    </row>
    <row r="81" spans="1:6" ht="17">
      <c r="A81" s="13"/>
    </row>
    <row r="82" spans="1:6">
      <c r="A82" s="8" t="s">
        <v>0</v>
      </c>
      <c r="B82" s="8" t="s">
        <v>16</v>
      </c>
      <c r="C82" s="8" t="s">
        <v>17</v>
      </c>
      <c r="D82" s="9" t="s">
        <v>20</v>
      </c>
      <c r="E82" s="9" t="s">
        <v>23</v>
      </c>
      <c r="F82" s="9" t="s">
        <v>21</v>
      </c>
    </row>
    <row r="83" spans="1:6">
      <c r="A83" s="15" t="s">
        <v>10</v>
      </c>
      <c r="B83" s="1">
        <v>4</v>
      </c>
      <c r="C83" s="1">
        <v>5</v>
      </c>
      <c r="D83" s="1">
        <v>53.2</v>
      </c>
      <c r="E83" s="1">
        <f>SUM(B83+C83)</f>
        <v>9</v>
      </c>
      <c r="F83" s="5">
        <f>(E83/D83)*100</f>
        <v>16.917293233082706</v>
      </c>
    </row>
    <row r="84" spans="1:6">
      <c r="A84" s="15" t="s">
        <v>11</v>
      </c>
      <c r="B84" s="1">
        <v>0</v>
      </c>
      <c r="C84" s="1">
        <v>3</v>
      </c>
      <c r="D84" s="1">
        <v>46</v>
      </c>
      <c r="E84" s="1">
        <f t="shared" ref="E84:E88" si="14">SUM(B84+C84)</f>
        <v>3</v>
      </c>
      <c r="F84" s="5">
        <f t="shared" ref="F84:F88" si="15">(E84/D84)*100</f>
        <v>6.5217391304347823</v>
      </c>
    </row>
    <row r="85" spans="1:6" ht="18">
      <c r="A85" s="21" t="s">
        <v>37</v>
      </c>
      <c r="B85" s="1">
        <v>2</v>
      </c>
      <c r="C85" s="1">
        <v>0</v>
      </c>
      <c r="D85" s="1">
        <v>43</v>
      </c>
      <c r="E85" s="1">
        <f t="shared" si="14"/>
        <v>2</v>
      </c>
      <c r="F85" s="5">
        <f t="shared" si="15"/>
        <v>4.6511627906976747</v>
      </c>
    </row>
    <row r="86" spans="1:6">
      <c r="A86" s="22" t="s">
        <v>8</v>
      </c>
      <c r="B86" s="1">
        <v>0</v>
      </c>
      <c r="C86" s="1">
        <v>0</v>
      </c>
      <c r="D86" s="1">
        <v>8</v>
      </c>
      <c r="E86" s="1">
        <f t="shared" si="14"/>
        <v>0</v>
      </c>
      <c r="F86" s="5">
        <f t="shared" si="15"/>
        <v>0</v>
      </c>
    </row>
    <row r="87" spans="1:6" ht="18">
      <c r="A87" s="21" t="s">
        <v>36</v>
      </c>
      <c r="B87" s="1">
        <v>3</v>
      </c>
      <c r="C87" s="1">
        <v>1</v>
      </c>
      <c r="D87" s="1">
        <v>37</v>
      </c>
      <c r="E87" s="1">
        <f t="shared" si="14"/>
        <v>4</v>
      </c>
      <c r="F87" s="5">
        <f t="shared" si="15"/>
        <v>10.810810810810811</v>
      </c>
    </row>
    <row r="88" spans="1:6" ht="18">
      <c r="A88" s="21" t="s">
        <v>7</v>
      </c>
      <c r="B88" s="1">
        <v>1</v>
      </c>
      <c r="C88" s="1">
        <v>0</v>
      </c>
      <c r="D88" s="1">
        <v>19</v>
      </c>
      <c r="E88" s="1">
        <f t="shared" si="14"/>
        <v>1</v>
      </c>
      <c r="F88" s="5">
        <f t="shared" si="15"/>
        <v>5.2631578947368416</v>
      </c>
    </row>
    <row r="89" spans="1:6" ht="17">
      <c r="A89" s="13"/>
    </row>
    <row r="90" spans="1:6" ht="17">
      <c r="A90" s="13"/>
    </row>
    <row r="91" spans="1:6" ht="17">
      <c r="A91" s="13"/>
    </row>
    <row r="92" spans="1:6">
      <c r="A92" s="10"/>
    </row>
    <row r="93" spans="1:6" ht="17">
      <c r="A93" s="11"/>
    </row>
    <row r="94" spans="1:6" ht="17">
      <c r="A94" s="12"/>
    </row>
    <row r="95" spans="1:6" ht="17">
      <c r="A95" s="13"/>
    </row>
    <row r="96" spans="1:6" ht="17">
      <c r="A96" s="13"/>
    </row>
    <row r="97" spans="1:1" ht="17">
      <c r="A97" s="13"/>
    </row>
    <row r="98" spans="1:1" ht="17">
      <c r="A98" s="13"/>
    </row>
    <row r="99" spans="1:1">
      <c r="A99" s="10"/>
    </row>
    <row r="100" spans="1:1" ht="17">
      <c r="A100" s="11"/>
    </row>
    <row r="101" spans="1:1" ht="17">
      <c r="A101" s="12"/>
    </row>
    <row r="102" spans="1:1" ht="17">
      <c r="A102" s="13"/>
    </row>
    <row r="103" spans="1:1" ht="17">
      <c r="A103" s="13"/>
    </row>
    <row r="104" spans="1:1" ht="17">
      <c r="A104" s="13"/>
    </row>
    <row r="105" spans="1:1" ht="17">
      <c r="A105" s="13"/>
    </row>
    <row r="106" spans="1:1">
      <c r="A106" s="10"/>
    </row>
    <row r="107" spans="1:1" ht="17">
      <c r="A107" s="11"/>
    </row>
    <row r="108" spans="1:1" ht="17">
      <c r="A108" s="12"/>
    </row>
    <row r="109" spans="1:1" ht="17">
      <c r="A109" s="13"/>
    </row>
    <row r="110" spans="1:1" ht="17">
      <c r="A110" s="13"/>
    </row>
    <row r="111" spans="1:1" ht="17">
      <c r="A111" s="13"/>
    </row>
    <row r="112" spans="1:1" ht="17">
      <c r="A112" s="13"/>
    </row>
  </sheetData>
  <mergeCells count="1">
    <mergeCell ref="I31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0B8B-AF6B-7342-B79D-3D046887C313}">
  <dimension ref="A1:H21"/>
  <sheetViews>
    <sheetView workbookViewId="0">
      <selection activeCell="B31" sqref="B31"/>
    </sheetView>
  </sheetViews>
  <sheetFormatPr baseColWidth="10" defaultRowHeight="16"/>
  <cols>
    <col min="1" max="1" width="28.83203125" customWidth="1"/>
  </cols>
  <sheetData>
    <row r="1" spans="1:5">
      <c r="A1" s="23"/>
      <c r="B1" s="1" t="s">
        <v>15</v>
      </c>
      <c r="C1" s="1" t="s">
        <v>24</v>
      </c>
      <c r="D1" s="1" t="s">
        <v>35</v>
      </c>
      <c r="E1" s="1" t="s">
        <v>39</v>
      </c>
    </row>
    <row r="2" spans="1:5">
      <c r="A2" s="1" t="s">
        <v>30</v>
      </c>
      <c r="B2" s="1">
        <f>'Master-Data-Up-To-4th-Test'!J2</f>
        <v>571</v>
      </c>
      <c r="C2" s="1">
        <f>'Master-Data-Up-To-4th-Test'!J24</f>
        <v>329</v>
      </c>
      <c r="D2" s="1">
        <f>'Master-Data-Up-To-4th-Test'!J47</f>
        <v>254</v>
      </c>
      <c r="E2" s="1">
        <f>'Master-Data-Up-To-4th-Test'!J69</f>
        <v>501</v>
      </c>
    </row>
    <row r="3" spans="1:5">
      <c r="A3" s="1" t="s">
        <v>38</v>
      </c>
      <c r="B3" s="1">
        <f>'Master-Data-Up-To-4th-Test'!J7</f>
        <v>112</v>
      </c>
      <c r="C3" s="5">
        <f>'Master-Data-Up-To-4th-Test'!J29</f>
        <v>45.090909090909093</v>
      </c>
      <c r="D3" s="5">
        <f>'Master-Data-Up-To-4th-Test'!J52</f>
        <v>44.454545454545453</v>
      </c>
      <c r="E3" s="5">
        <f>'Master-Data-Up-To-4th-Test'!J74</f>
        <v>108.90909090909091</v>
      </c>
    </row>
    <row r="10" spans="1:5">
      <c r="A10" s="3" t="s">
        <v>41</v>
      </c>
    </row>
    <row r="12" spans="1:5">
      <c r="A12" s="24" t="s">
        <v>27</v>
      </c>
    </row>
    <row r="13" spans="1:5">
      <c r="A13" s="1" t="s">
        <v>42</v>
      </c>
      <c r="B13" s="5">
        <f>SUM('Master-Data-Up-To-4th-Test'!D6+'Master-Data-Up-To-4th-Test'!D28+'Master-Data-Up-To-4th-Test'!D51+'Master-Data-Up-To-4th-Test'!D73)/8</f>
        <v>39.375</v>
      </c>
    </row>
    <row r="14" spans="1:5">
      <c r="A14" s="17" t="s">
        <v>43</v>
      </c>
      <c r="B14" s="5">
        <f>SUM('Master-Data-Up-To-4th-Test'!E6+'Master-Data-Up-To-4th-Test'!E28+'Master-Data-Up-To-4th-Test'!E51+'Master-Data-Up-To-4th-Test'!E73)/8</f>
        <v>20.875</v>
      </c>
    </row>
    <row r="17" spans="1:8">
      <c r="A17" s="24" t="s">
        <v>28</v>
      </c>
      <c r="D17" s="3" t="s">
        <v>33</v>
      </c>
    </row>
    <row r="18" spans="1:8">
      <c r="A18" s="1" t="s">
        <v>42</v>
      </c>
      <c r="B18" s="1">
        <f>SUM('Master-Data-Up-To-4th-Test'!D30+'Master-Data-Up-To-4th-Test'!D53+'Master-Data-Up-To-4th-Test'!D71)/5</f>
        <v>22</v>
      </c>
      <c r="D18" s="25" t="s">
        <v>44</v>
      </c>
      <c r="E18" s="25"/>
    </row>
    <row r="19" spans="1:8">
      <c r="A19" s="17" t="s">
        <v>43</v>
      </c>
      <c r="B19" s="1">
        <f>SUM('Master-Data-Up-To-4th-Test'!E30+'Master-Data-Up-To-4th-Test'!E53+'Master-Data-Up-To-4th-Test'!E71)/5</f>
        <v>6.2</v>
      </c>
    </row>
    <row r="21" spans="1:8">
      <c r="F21" s="25"/>
      <c r="G21" s="25"/>
      <c r="H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Master-Data-Up-To-4th-Test</vt:lpstr>
      <vt:lpstr>Key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Bagri, Yagyansh</dc:creator>
  <cp:lastModifiedBy>Bagri, Yagyansh</cp:lastModifiedBy>
  <dcterms:created xsi:type="dcterms:W3CDTF">2025-01-06T07:21:36Z</dcterms:created>
  <dcterms:modified xsi:type="dcterms:W3CDTF">2025-01-06T08:19:42Z</dcterms:modified>
</cp:coreProperties>
</file>